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4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5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6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7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8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9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Ad Hoc\"/>
    </mc:Choice>
  </mc:AlternateContent>
  <xr:revisionPtr revIDLastSave="0" documentId="13_ncr:1_{4F55EE52-E763-4520-927C-8C947D9657E5}" xr6:coauthVersionLast="47" xr6:coauthVersionMax="47" xr10:uidLastSave="{00000000-0000-0000-0000-000000000000}"/>
  <bookViews>
    <workbookView xWindow="-110" yWindow="-110" windowWidth="19420" windowHeight="10300" firstSheet="3" activeTab="6" xr2:uid="{065BB471-DE5F-46E3-A790-3F641AC16A9F}"/>
  </bookViews>
  <sheets>
    <sheet name="Combo Charts" sheetId="5" r:id="rId1"/>
    <sheet name="Small vs Large" sheetId="1" r:id="rId2"/>
    <sheet name="Equity Performance" sheetId="6" r:id="rId3"/>
    <sheet name="Correlation" sheetId="3" r:id="rId4"/>
    <sheet name="Global" sheetId="10" r:id="rId5"/>
    <sheet name="Flows" sheetId="4" r:id="rId6"/>
    <sheet name="Flows - S" sheetId="7" r:id="rId7"/>
    <sheet name="Flows - 9M" sheetId="8" r:id="rId8"/>
    <sheet name="Flows - S - 9M" sheetId="9" r:id="rId9"/>
  </sheets>
  <externalReferences>
    <externalReference r:id="rId10"/>
    <externalReference r:id="rId11"/>
  </externalReferences>
  <definedNames>
    <definedName name="_xlnm._FilterDatabase" localSheetId="2" hidden="1">'Equity Performance'!$G$1:$H$1</definedName>
    <definedName name="Chart">"Chart"</definedName>
    <definedName name="Heatmap">"Heatmap"</definedName>
    <definedName name="Histogram">"Histogram"</definedName>
    <definedName name="Map">"Map"</definedName>
    <definedName name="PieChart">"PieChart"</definedName>
    <definedName name="Series">"Series"</definedName>
    <definedName name="Table">"Table"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W242" i="7" l="1"/>
  <c r="X242" i="7"/>
  <c r="Y242" i="7"/>
  <c r="F287" i="4" l="1"/>
  <c r="B153" i="10"/>
  <c r="C153" i="10"/>
  <c r="D153" i="10"/>
  <c r="D154" i="10" s="1"/>
  <c r="D155" i="10" s="1"/>
  <c r="D156" i="10" s="1"/>
  <c r="D157" i="10" s="1"/>
  <c r="E153" i="10"/>
  <c r="F153" i="10"/>
  <c r="G153" i="10"/>
  <c r="H153" i="10"/>
  <c r="I153" i="10"/>
  <c r="I154" i="10" s="1"/>
  <c r="I155" i="10" s="1"/>
  <c r="I156" i="10" s="1"/>
  <c r="I157" i="10" s="1"/>
  <c r="J153" i="10"/>
  <c r="B154" i="10"/>
  <c r="C154" i="10"/>
  <c r="C155" i="10" s="1"/>
  <c r="C156" i="10" s="1"/>
  <c r="C157" i="10" s="1"/>
  <c r="E154" i="10"/>
  <c r="F154" i="10"/>
  <c r="G154" i="10"/>
  <c r="H154" i="10"/>
  <c r="H155" i="10" s="1"/>
  <c r="H156" i="10" s="1"/>
  <c r="H157" i="10" s="1"/>
  <c r="J154" i="10"/>
  <c r="B155" i="10"/>
  <c r="B156" i="10" s="1"/>
  <c r="B157" i="10" s="1"/>
  <c r="E155" i="10"/>
  <c r="F155" i="10"/>
  <c r="G155" i="10"/>
  <c r="G156" i="10" s="1"/>
  <c r="G157" i="10" s="1"/>
  <c r="J155" i="10"/>
  <c r="J156" i="10" s="1"/>
  <c r="J157" i="10" s="1"/>
  <c r="E156" i="10"/>
  <c r="F156" i="10"/>
  <c r="F157" i="10" s="1"/>
  <c r="E157" i="10"/>
  <c r="A146" i="10"/>
  <c r="A145" i="10"/>
  <c r="A144" i="10"/>
  <c r="A143" i="10"/>
  <c r="A142" i="10"/>
  <c r="A141" i="10"/>
  <c r="A140" i="10"/>
  <c r="A139" i="10"/>
  <c r="A138" i="10"/>
  <c r="A137" i="10"/>
  <c r="A136" i="10"/>
  <c r="A135" i="10"/>
  <c r="A134" i="10"/>
  <c r="A133" i="10"/>
  <c r="A132" i="10"/>
  <c r="A131" i="10"/>
  <c r="A130" i="10"/>
  <c r="A129" i="10"/>
  <c r="A128" i="10"/>
  <c r="A127" i="10"/>
  <c r="A126" i="10"/>
  <c r="A125" i="10"/>
  <c r="A124" i="10"/>
  <c r="A123" i="10"/>
  <c r="A122" i="10"/>
  <c r="A121" i="10"/>
  <c r="A120" i="10"/>
  <c r="A119" i="10"/>
  <c r="A118" i="10"/>
  <c r="A117" i="10"/>
  <c r="A116" i="10"/>
  <c r="A115" i="10"/>
  <c r="A114" i="10"/>
  <c r="A113" i="10"/>
  <c r="A112" i="10"/>
  <c r="A111" i="10"/>
  <c r="A110" i="10"/>
  <c r="A109" i="10"/>
  <c r="A108" i="10"/>
  <c r="A107" i="10"/>
  <c r="A106" i="10"/>
  <c r="A105" i="10"/>
  <c r="A104" i="10"/>
  <c r="A103" i="10"/>
  <c r="A102" i="10"/>
  <c r="A101" i="10"/>
  <c r="A100" i="10"/>
  <c r="A99" i="10"/>
  <c r="A98" i="10"/>
  <c r="A97" i="10"/>
  <c r="A96" i="10"/>
  <c r="A95" i="10"/>
  <c r="A94" i="10"/>
  <c r="A93" i="10"/>
  <c r="A92" i="10"/>
  <c r="A91" i="10"/>
  <c r="A90" i="10"/>
  <c r="A89" i="10"/>
  <c r="A88" i="10"/>
  <c r="A87" i="10"/>
  <c r="A86" i="10"/>
  <c r="A85" i="10"/>
  <c r="A84" i="10"/>
  <c r="A83" i="10"/>
  <c r="A82" i="10"/>
  <c r="A81" i="10"/>
  <c r="A80" i="10"/>
  <c r="A79" i="10"/>
  <c r="A78" i="10"/>
  <c r="A77" i="10"/>
  <c r="A76" i="10"/>
  <c r="A75" i="10"/>
  <c r="A74" i="10"/>
  <c r="A73" i="10"/>
  <c r="A72" i="10"/>
  <c r="A71" i="10"/>
  <c r="A70" i="10"/>
  <c r="A69" i="10"/>
  <c r="A68" i="10"/>
  <c r="A67" i="10"/>
  <c r="A66" i="10"/>
  <c r="A65" i="10"/>
  <c r="A64" i="10"/>
  <c r="A63" i="10"/>
  <c r="A62" i="10"/>
  <c r="A61" i="10"/>
  <c r="A60" i="10"/>
  <c r="A59" i="10"/>
  <c r="A58" i="10"/>
  <c r="A57" i="10"/>
  <c r="A56" i="10"/>
  <c r="A55" i="10"/>
  <c r="A54" i="10"/>
  <c r="A53" i="10"/>
  <c r="A52" i="10"/>
  <c r="A51" i="10"/>
  <c r="A50" i="10"/>
  <c r="A49" i="10"/>
  <c r="A48" i="10"/>
  <c r="A47" i="10"/>
  <c r="A46" i="10"/>
  <c r="A45" i="10"/>
  <c r="A44" i="10"/>
  <c r="A43" i="10"/>
  <c r="A42" i="10"/>
  <c r="A41" i="10"/>
  <c r="A40" i="10"/>
  <c r="A39" i="10"/>
  <c r="A38" i="10"/>
  <c r="A37" i="10"/>
  <c r="A36" i="10"/>
  <c r="A35" i="10"/>
  <c r="A34" i="10"/>
  <c r="A33" i="10"/>
  <c r="A32" i="10"/>
  <c r="A31" i="10"/>
  <c r="A30" i="10"/>
  <c r="A29" i="10"/>
  <c r="A28" i="10"/>
  <c r="A27" i="10"/>
  <c r="A26" i="10"/>
  <c r="A25" i="10"/>
  <c r="A24" i="10"/>
  <c r="A23" i="10"/>
  <c r="B22" i="10"/>
  <c r="B23" i="10" s="1"/>
  <c r="B24" i="10" s="1"/>
  <c r="B25" i="10" s="1"/>
  <c r="B26" i="10" s="1"/>
  <c r="B27" i="10" s="1"/>
  <c r="B28" i="10" s="1"/>
  <c r="B29" i="10" s="1"/>
  <c r="B30" i="10" s="1"/>
  <c r="B31" i="10" s="1"/>
  <c r="B32" i="10" s="1"/>
  <c r="B33" i="10" s="1"/>
  <c r="B34" i="10" s="1"/>
  <c r="B35" i="10" s="1"/>
  <c r="B36" i="10" s="1"/>
  <c r="B37" i="10" s="1"/>
  <c r="B38" i="10" s="1"/>
  <c r="B39" i="10" s="1"/>
  <c r="B40" i="10" s="1"/>
  <c r="B41" i="10" s="1"/>
  <c r="B42" i="10" s="1"/>
  <c r="B43" i="10" s="1"/>
  <c r="B44" i="10" s="1"/>
  <c r="B45" i="10" s="1"/>
  <c r="B46" i="10" s="1"/>
  <c r="B47" i="10" s="1"/>
  <c r="B48" i="10" s="1"/>
  <c r="B49" i="10" s="1"/>
  <c r="B50" i="10" s="1"/>
  <c r="B51" i="10" s="1"/>
  <c r="B52" i="10" s="1"/>
  <c r="B53" i="10" s="1"/>
  <c r="B54" i="10" s="1"/>
  <c r="B55" i="10" s="1"/>
  <c r="B56" i="10" s="1"/>
  <c r="B57" i="10" s="1"/>
  <c r="B58" i="10" s="1"/>
  <c r="B59" i="10" s="1"/>
  <c r="B60" i="10" s="1"/>
  <c r="B61" i="10" s="1"/>
  <c r="B62" i="10" s="1"/>
  <c r="B63" i="10" s="1"/>
  <c r="B64" i="10" s="1"/>
  <c r="B65" i="10" s="1"/>
  <c r="B66" i="10" s="1"/>
  <c r="B67" i="10" s="1"/>
  <c r="B68" i="10" s="1"/>
  <c r="B69" i="10" s="1"/>
  <c r="B70" i="10" s="1"/>
  <c r="B71" i="10" s="1"/>
  <c r="B72" i="10" s="1"/>
  <c r="B73" i="10" s="1"/>
  <c r="B74" i="10" s="1"/>
  <c r="B75" i="10" s="1"/>
  <c r="B76" i="10" s="1"/>
  <c r="B77" i="10" s="1"/>
  <c r="B78" i="10" s="1"/>
  <c r="B79" i="10" s="1"/>
  <c r="B80" i="10" s="1"/>
  <c r="B81" i="10" s="1"/>
  <c r="B82" i="10" s="1"/>
  <c r="B83" i="10" s="1"/>
  <c r="B84" i="10" s="1"/>
  <c r="B85" i="10" s="1"/>
  <c r="B86" i="10" s="1"/>
  <c r="B87" i="10" s="1"/>
  <c r="B88" i="10" s="1"/>
  <c r="B89" i="10" s="1"/>
  <c r="B90" i="10" s="1"/>
  <c r="B91" i="10" s="1"/>
  <c r="B92" i="10" s="1"/>
  <c r="B93" i="10" s="1"/>
  <c r="B94" i="10" s="1"/>
  <c r="B95" i="10" s="1"/>
  <c r="B96" i="10" s="1"/>
  <c r="B97" i="10" s="1"/>
  <c r="B98" i="10" s="1"/>
  <c r="B99" i="10" s="1"/>
  <c r="B100" i="10" s="1"/>
  <c r="B101" i="10" s="1"/>
  <c r="B102" i="10" s="1"/>
  <c r="B103" i="10" s="1"/>
  <c r="B104" i="10" s="1"/>
  <c r="B105" i="10" s="1"/>
  <c r="B106" i="10" s="1"/>
  <c r="B107" i="10" s="1"/>
  <c r="B108" i="10" s="1"/>
  <c r="B109" i="10" s="1"/>
  <c r="B110" i="10" s="1"/>
  <c r="B111" i="10" s="1"/>
  <c r="B112" i="10" s="1"/>
  <c r="B113" i="10" s="1"/>
  <c r="B114" i="10" s="1"/>
  <c r="B115" i="10" s="1"/>
  <c r="B116" i="10" s="1"/>
  <c r="B117" i="10" s="1"/>
  <c r="B118" i="10" s="1"/>
  <c r="B119" i="10" s="1"/>
  <c r="B120" i="10" s="1"/>
  <c r="B121" i="10" s="1"/>
  <c r="B122" i="10" s="1"/>
  <c r="B123" i="10" s="1"/>
  <c r="B124" i="10" s="1"/>
  <c r="B125" i="10" s="1"/>
  <c r="B126" i="10" s="1"/>
  <c r="B127" i="10" s="1"/>
  <c r="B128" i="10" s="1"/>
  <c r="B129" i="10" s="1"/>
  <c r="B130" i="10" s="1"/>
  <c r="B131" i="10" s="1"/>
  <c r="B132" i="10" s="1"/>
  <c r="B133" i="10" s="1"/>
  <c r="B134" i="10" s="1"/>
  <c r="B135" i="10" s="1"/>
  <c r="B136" i="10" s="1"/>
  <c r="B137" i="10" s="1"/>
  <c r="B138" i="10" s="1"/>
  <c r="B139" i="10" s="1"/>
  <c r="B140" i="10" s="1"/>
  <c r="B141" i="10" s="1"/>
  <c r="B142" i="10" s="1"/>
  <c r="B143" i="10" s="1"/>
  <c r="B144" i="10" s="1"/>
  <c r="B145" i="10" s="1"/>
  <c r="B146" i="10" s="1"/>
  <c r="B147" i="10" s="1"/>
  <c r="B148" i="10" s="1"/>
  <c r="B149" i="10" s="1"/>
  <c r="B150" i="10" s="1"/>
  <c r="B151" i="10" s="1"/>
  <c r="B152" i="10" s="1"/>
  <c r="A22" i="10"/>
  <c r="J21" i="10"/>
  <c r="J22" i="10" s="1"/>
  <c r="J23" i="10" s="1"/>
  <c r="J24" i="10" s="1"/>
  <c r="J25" i="10" s="1"/>
  <c r="J26" i="10" s="1"/>
  <c r="J27" i="10" s="1"/>
  <c r="J28" i="10" s="1"/>
  <c r="J29" i="10" s="1"/>
  <c r="J30" i="10" s="1"/>
  <c r="J31" i="10" s="1"/>
  <c r="J32" i="10" s="1"/>
  <c r="J33" i="10" s="1"/>
  <c r="J34" i="10" s="1"/>
  <c r="J35" i="10" s="1"/>
  <c r="J36" i="10" s="1"/>
  <c r="J37" i="10" s="1"/>
  <c r="J38" i="10" s="1"/>
  <c r="J39" i="10" s="1"/>
  <c r="J40" i="10" s="1"/>
  <c r="J41" i="10" s="1"/>
  <c r="J42" i="10" s="1"/>
  <c r="J43" i="10" s="1"/>
  <c r="J44" i="10" s="1"/>
  <c r="J45" i="10" s="1"/>
  <c r="J46" i="10" s="1"/>
  <c r="J47" i="10" s="1"/>
  <c r="J48" i="10" s="1"/>
  <c r="J49" i="10" s="1"/>
  <c r="J50" i="10" s="1"/>
  <c r="J51" i="10" s="1"/>
  <c r="J52" i="10" s="1"/>
  <c r="J53" i="10" s="1"/>
  <c r="J54" i="10" s="1"/>
  <c r="J55" i="10" s="1"/>
  <c r="J56" i="10" s="1"/>
  <c r="J57" i="10" s="1"/>
  <c r="J58" i="10" s="1"/>
  <c r="J59" i="10" s="1"/>
  <c r="J60" i="10" s="1"/>
  <c r="J61" i="10" s="1"/>
  <c r="J62" i="10" s="1"/>
  <c r="J63" i="10" s="1"/>
  <c r="J64" i="10" s="1"/>
  <c r="J65" i="10" s="1"/>
  <c r="J66" i="10" s="1"/>
  <c r="J67" i="10" s="1"/>
  <c r="J68" i="10" s="1"/>
  <c r="J69" i="10" s="1"/>
  <c r="J70" i="10" s="1"/>
  <c r="J71" i="10" s="1"/>
  <c r="J72" i="10" s="1"/>
  <c r="J73" i="10" s="1"/>
  <c r="J74" i="10" s="1"/>
  <c r="J75" i="10" s="1"/>
  <c r="J76" i="10" s="1"/>
  <c r="J77" i="10" s="1"/>
  <c r="J78" i="10" s="1"/>
  <c r="J79" i="10" s="1"/>
  <c r="J80" i="10" s="1"/>
  <c r="J81" i="10" s="1"/>
  <c r="J82" i="10" s="1"/>
  <c r="J83" i="10" s="1"/>
  <c r="J84" i="10" s="1"/>
  <c r="J85" i="10" s="1"/>
  <c r="J86" i="10" s="1"/>
  <c r="J87" i="10" s="1"/>
  <c r="J88" i="10" s="1"/>
  <c r="J89" i="10" s="1"/>
  <c r="J90" i="10" s="1"/>
  <c r="J91" i="10" s="1"/>
  <c r="J92" i="10" s="1"/>
  <c r="J93" i="10" s="1"/>
  <c r="J94" i="10" s="1"/>
  <c r="J95" i="10" s="1"/>
  <c r="J96" i="10" s="1"/>
  <c r="J97" i="10" s="1"/>
  <c r="J98" i="10" s="1"/>
  <c r="J99" i="10" s="1"/>
  <c r="J100" i="10" s="1"/>
  <c r="J101" i="10" s="1"/>
  <c r="J102" i="10" s="1"/>
  <c r="J103" i="10" s="1"/>
  <c r="J104" i="10" s="1"/>
  <c r="J105" i="10" s="1"/>
  <c r="J106" i="10" s="1"/>
  <c r="J107" i="10" s="1"/>
  <c r="J108" i="10" s="1"/>
  <c r="J109" i="10" s="1"/>
  <c r="J110" i="10" s="1"/>
  <c r="J111" i="10" s="1"/>
  <c r="J112" i="10" s="1"/>
  <c r="J113" i="10" s="1"/>
  <c r="J114" i="10" s="1"/>
  <c r="J115" i="10" s="1"/>
  <c r="J116" i="10" s="1"/>
  <c r="J117" i="10" s="1"/>
  <c r="J118" i="10" s="1"/>
  <c r="J119" i="10" s="1"/>
  <c r="J120" i="10" s="1"/>
  <c r="J121" i="10" s="1"/>
  <c r="J122" i="10" s="1"/>
  <c r="J123" i="10" s="1"/>
  <c r="J124" i="10" s="1"/>
  <c r="J125" i="10" s="1"/>
  <c r="J126" i="10" s="1"/>
  <c r="J127" i="10" s="1"/>
  <c r="J128" i="10" s="1"/>
  <c r="J129" i="10" s="1"/>
  <c r="J130" i="10" s="1"/>
  <c r="J131" i="10" s="1"/>
  <c r="J132" i="10" s="1"/>
  <c r="J133" i="10" s="1"/>
  <c r="J134" i="10" s="1"/>
  <c r="J135" i="10" s="1"/>
  <c r="J136" i="10" s="1"/>
  <c r="J137" i="10" s="1"/>
  <c r="J138" i="10" s="1"/>
  <c r="J139" i="10" s="1"/>
  <c r="J140" i="10" s="1"/>
  <c r="J141" i="10" s="1"/>
  <c r="J142" i="10" s="1"/>
  <c r="J143" i="10" s="1"/>
  <c r="J144" i="10" s="1"/>
  <c r="J145" i="10" s="1"/>
  <c r="J146" i="10" s="1"/>
  <c r="J147" i="10" s="1"/>
  <c r="J148" i="10" s="1"/>
  <c r="J149" i="10" s="1"/>
  <c r="J150" i="10" s="1"/>
  <c r="J151" i="10" s="1"/>
  <c r="J152" i="10" s="1"/>
  <c r="I21" i="10"/>
  <c r="I22" i="10" s="1"/>
  <c r="I23" i="10" s="1"/>
  <c r="I24" i="10" s="1"/>
  <c r="I25" i="10" s="1"/>
  <c r="I26" i="10" s="1"/>
  <c r="I27" i="10" s="1"/>
  <c r="I28" i="10" s="1"/>
  <c r="I29" i="10" s="1"/>
  <c r="I30" i="10" s="1"/>
  <c r="I31" i="10" s="1"/>
  <c r="I32" i="10" s="1"/>
  <c r="I33" i="10" s="1"/>
  <c r="I34" i="10" s="1"/>
  <c r="I35" i="10" s="1"/>
  <c r="I36" i="10" s="1"/>
  <c r="I37" i="10" s="1"/>
  <c r="I38" i="10" s="1"/>
  <c r="I39" i="10" s="1"/>
  <c r="I40" i="10" s="1"/>
  <c r="I41" i="10" s="1"/>
  <c r="I42" i="10" s="1"/>
  <c r="I43" i="10" s="1"/>
  <c r="I44" i="10" s="1"/>
  <c r="I45" i="10" s="1"/>
  <c r="I46" i="10" s="1"/>
  <c r="I47" i="10" s="1"/>
  <c r="I48" i="10" s="1"/>
  <c r="I49" i="10" s="1"/>
  <c r="I50" i="10" s="1"/>
  <c r="I51" i="10" s="1"/>
  <c r="I52" i="10" s="1"/>
  <c r="I53" i="10" s="1"/>
  <c r="I54" i="10" s="1"/>
  <c r="I55" i="10" s="1"/>
  <c r="I56" i="10" s="1"/>
  <c r="I57" i="10" s="1"/>
  <c r="I58" i="10" s="1"/>
  <c r="I59" i="10" s="1"/>
  <c r="I60" i="10" s="1"/>
  <c r="I61" i="10" s="1"/>
  <c r="I62" i="10" s="1"/>
  <c r="I63" i="10" s="1"/>
  <c r="I64" i="10" s="1"/>
  <c r="I65" i="10" s="1"/>
  <c r="I66" i="10" s="1"/>
  <c r="I67" i="10" s="1"/>
  <c r="I68" i="10" s="1"/>
  <c r="I69" i="10" s="1"/>
  <c r="I70" i="10" s="1"/>
  <c r="I71" i="10" s="1"/>
  <c r="I72" i="10" s="1"/>
  <c r="I73" i="10" s="1"/>
  <c r="I74" i="10" s="1"/>
  <c r="I75" i="10" s="1"/>
  <c r="I76" i="10" s="1"/>
  <c r="I77" i="10" s="1"/>
  <c r="I78" i="10" s="1"/>
  <c r="I79" i="10" s="1"/>
  <c r="I80" i="10" s="1"/>
  <c r="I81" i="10" s="1"/>
  <c r="I82" i="10" s="1"/>
  <c r="I83" i="10" s="1"/>
  <c r="I84" i="10" s="1"/>
  <c r="I85" i="10" s="1"/>
  <c r="I86" i="10" s="1"/>
  <c r="I87" i="10" s="1"/>
  <c r="I88" i="10" s="1"/>
  <c r="I89" i="10" s="1"/>
  <c r="I90" i="10" s="1"/>
  <c r="I91" i="10" s="1"/>
  <c r="I92" i="10" s="1"/>
  <c r="I93" i="10" s="1"/>
  <c r="I94" i="10" s="1"/>
  <c r="I95" i="10" s="1"/>
  <c r="I96" i="10" s="1"/>
  <c r="I97" i="10" s="1"/>
  <c r="I98" i="10" s="1"/>
  <c r="I99" i="10" s="1"/>
  <c r="I100" i="10" s="1"/>
  <c r="I101" i="10" s="1"/>
  <c r="I102" i="10" s="1"/>
  <c r="I103" i="10" s="1"/>
  <c r="I104" i="10" s="1"/>
  <c r="I105" i="10" s="1"/>
  <c r="I106" i="10" s="1"/>
  <c r="I107" i="10" s="1"/>
  <c r="I108" i="10" s="1"/>
  <c r="I109" i="10" s="1"/>
  <c r="I110" i="10" s="1"/>
  <c r="I111" i="10" s="1"/>
  <c r="I112" i="10" s="1"/>
  <c r="I113" i="10" s="1"/>
  <c r="I114" i="10" s="1"/>
  <c r="I115" i="10" s="1"/>
  <c r="I116" i="10" s="1"/>
  <c r="I117" i="10" s="1"/>
  <c r="I118" i="10" s="1"/>
  <c r="I119" i="10" s="1"/>
  <c r="I120" i="10" s="1"/>
  <c r="I121" i="10" s="1"/>
  <c r="I122" i="10" s="1"/>
  <c r="I123" i="10" s="1"/>
  <c r="I124" i="10" s="1"/>
  <c r="I125" i="10" s="1"/>
  <c r="I126" i="10" s="1"/>
  <c r="I127" i="10" s="1"/>
  <c r="I128" i="10" s="1"/>
  <c r="I129" i="10" s="1"/>
  <c r="I130" i="10" s="1"/>
  <c r="I131" i="10" s="1"/>
  <c r="I132" i="10" s="1"/>
  <c r="I133" i="10" s="1"/>
  <c r="I134" i="10" s="1"/>
  <c r="I135" i="10" s="1"/>
  <c r="I136" i="10" s="1"/>
  <c r="I137" i="10" s="1"/>
  <c r="I138" i="10" s="1"/>
  <c r="I139" i="10" s="1"/>
  <c r="I140" i="10" s="1"/>
  <c r="I141" i="10" s="1"/>
  <c r="I142" i="10" s="1"/>
  <c r="I143" i="10" s="1"/>
  <c r="I144" i="10" s="1"/>
  <c r="I145" i="10" s="1"/>
  <c r="I146" i="10" s="1"/>
  <c r="I147" i="10" s="1"/>
  <c r="I148" i="10" s="1"/>
  <c r="I149" i="10" s="1"/>
  <c r="I150" i="10" s="1"/>
  <c r="I151" i="10" s="1"/>
  <c r="I152" i="10" s="1"/>
  <c r="H21" i="10"/>
  <c r="H22" i="10" s="1"/>
  <c r="H23" i="10" s="1"/>
  <c r="H24" i="10" s="1"/>
  <c r="H25" i="10" s="1"/>
  <c r="H26" i="10" s="1"/>
  <c r="H27" i="10" s="1"/>
  <c r="H28" i="10" s="1"/>
  <c r="H29" i="10" s="1"/>
  <c r="H30" i="10" s="1"/>
  <c r="H31" i="10" s="1"/>
  <c r="H32" i="10" s="1"/>
  <c r="H33" i="10" s="1"/>
  <c r="H34" i="10" s="1"/>
  <c r="H35" i="10" s="1"/>
  <c r="H36" i="10" s="1"/>
  <c r="H37" i="10" s="1"/>
  <c r="H38" i="10" s="1"/>
  <c r="H39" i="10" s="1"/>
  <c r="H40" i="10" s="1"/>
  <c r="H41" i="10" s="1"/>
  <c r="H42" i="10" s="1"/>
  <c r="H43" i="10" s="1"/>
  <c r="H44" i="10" s="1"/>
  <c r="H45" i="10" s="1"/>
  <c r="H46" i="10" s="1"/>
  <c r="H47" i="10" s="1"/>
  <c r="H48" i="10" s="1"/>
  <c r="H49" i="10" s="1"/>
  <c r="H50" i="10" s="1"/>
  <c r="H51" i="10" s="1"/>
  <c r="H52" i="10" s="1"/>
  <c r="H53" i="10" s="1"/>
  <c r="H54" i="10" s="1"/>
  <c r="H55" i="10" s="1"/>
  <c r="H56" i="10" s="1"/>
  <c r="H57" i="10" s="1"/>
  <c r="H58" i="10" s="1"/>
  <c r="H59" i="10" s="1"/>
  <c r="H60" i="10" s="1"/>
  <c r="H61" i="10" s="1"/>
  <c r="H62" i="10" s="1"/>
  <c r="H63" i="10" s="1"/>
  <c r="H64" i="10" s="1"/>
  <c r="H65" i="10" s="1"/>
  <c r="H66" i="10" s="1"/>
  <c r="H67" i="10" s="1"/>
  <c r="H68" i="10" s="1"/>
  <c r="H69" i="10" s="1"/>
  <c r="H70" i="10" s="1"/>
  <c r="H71" i="10" s="1"/>
  <c r="H72" i="10" s="1"/>
  <c r="H73" i="10" s="1"/>
  <c r="H74" i="10" s="1"/>
  <c r="H75" i="10" s="1"/>
  <c r="H76" i="10" s="1"/>
  <c r="H77" i="10" s="1"/>
  <c r="H78" i="10" s="1"/>
  <c r="H79" i="10" s="1"/>
  <c r="H80" i="10" s="1"/>
  <c r="H81" i="10" s="1"/>
  <c r="H82" i="10" s="1"/>
  <c r="H83" i="10" s="1"/>
  <c r="H84" i="10" s="1"/>
  <c r="H85" i="10" s="1"/>
  <c r="H86" i="10" s="1"/>
  <c r="H87" i="10" s="1"/>
  <c r="H88" i="10" s="1"/>
  <c r="H89" i="10" s="1"/>
  <c r="H90" i="10" s="1"/>
  <c r="H91" i="10" s="1"/>
  <c r="H92" i="10" s="1"/>
  <c r="H93" i="10" s="1"/>
  <c r="H94" i="10" s="1"/>
  <c r="H95" i="10" s="1"/>
  <c r="H96" i="10" s="1"/>
  <c r="H97" i="10" s="1"/>
  <c r="H98" i="10" s="1"/>
  <c r="H99" i="10" s="1"/>
  <c r="H100" i="10" s="1"/>
  <c r="H101" i="10" s="1"/>
  <c r="H102" i="10" s="1"/>
  <c r="H103" i="10" s="1"/>
  <c r="H104" i="10" s="1"/>
  <c r="H105" i="10" s="1"/>
  <c r="H106" i="10" s="1"/>
  <c r="H107" i="10" s="1"/>
  <c r="H108" i="10" s="1"/>
  <c r="H109" i="10" s="1"/>
  <c r="H110" i="10" s="1"/>
  <c r="H111" i="10" s="1"/>
  <c r="H112" i="10" s="1"/>
  <c r="H113" i="10" s="1"/>
  <c r="H114" i="10" s="1"/>
  <c r="H115" i="10" s="1"/>
  <c r="H116" i="10" s="1"/>
  <c r="H117" i="10" s="1"/>
  <c r="H118" i="10" s="1"/>
  <c r="H119" i="10" s="1"/>
  <c r="H120" i="10" s="1"/>
  <c r="H121" i="10" s="1"/>
  <c r="H122" i="10" s="1"/>
  <c r="H123" i="10" s="1"/>
  <c r="H124" i="10" s="1"/>
  <c r="H125" i="10" s="1"/>
  <c r="H126" i="10" s="1"/>
  <c r="H127" i="10" s="1"/>
  <c r="H128" i="10" s="1"/>
  <c r="H129" i="10" s="1"/>
  <c r="H130" i="10" s="1"/>
  <c r="H131" i="10" s="1"/>
  <c r="H132" i="10" s="1"/>
  <c r="H133" i="10" s="1"/>
  <c r="H134" i="10" s="1"/>
  <c r="H135" i="10" s="1"/>
  <c r="H136" i="10" s="1"/>
  <c r="H137" i="10" s="1"/>
  <c r="H138" i="10" s="1"/>
  <c r="H139" i="10" s="1"/>
  <c r="H140" i="10" s="1"/>
  <c r="H141" i="10" s="1"/>
  <c r="H142" i="10" s="1"/>
  <c r="H143" i="10" s="1"/>
  <c r="H144" i="10" s="1"/>
  <c r="H145" i="10" s="1"/>
  <c r="H146" i="10" s="1"/>
  <c r="H147" i="10" s="1"/>
  <c r="H148" i="10" s="1"/>
  <c r="H149" i="10" s="1"/>
  <c r="H150" i="10" s="1"/>
  <c r="H151" i="10" s="1"/>
  <c r="H152" i="10" s="1"/>
  <c r="G21" i="10"/>
  <c r="G22" i="10" s="1"/>
  <c r="G23" i="10" s="1"/>
  <c r="G24" i="10" s="1"/>
  <c r="G25" i="10" s="1"/>
  <c r="G26" i="10" s="1"/>
  <c r="G27" i="10" s="1"/>
  <c r="G28" i="10" s="1"/>
  <c r="G29" i="10" s="1"/>
  <c r="G30" i="10" s="1"/>
  <c r="G31" i="10" s="1"/>
  <c r="G32" i="10" s="1"/>
  <c r="G33" i="10" s="1"/>
  <c r="G34" i="10" s="1"/>
  <c r="G35" i="10" s="1"/>
  <c r="G36" i="10" s="1"/>
  <c r="G37" i="10" s="1"/>
  <c r="G38" i="10" s="1"/>
  <c r="G39" i="10" s="1"/>
  <c r="G40" i="10" s="1"/>
  <c r="G41" i="10" s="1"/>
  <c r="G42" i="10" s="1"/>
  <c r="G43" i="10" s="1"/>
  <c r="G44" i="10" s="1"/>
  <c r="G45" i="10" s="1"/>
  <c r="G46" i="10" s="1"/>
  <c r="G47" i="10" s="1"/>
  <c r="G48" i="10" s="1"/>
  <c r="G49" i="10" s="1"/>
  <c r="G50" i="10" s="1"/>
  <c r="G51" i="10" s="1"/>
  <c r="G52" i="10" s="1"/>
  <c r="G53" i="10" s="1"/>
  <c r="G54" i="10" s="1"/>
  <c r="G55" i="10" s="1"/>
  <c r="G56" i="10" s="1"/>
  <c r="G57" i="10" s="1"/>
  <c r="G58" i="10" s="1"/>
  <c r="G59" i="10" s="1"/>
  <c r="G60" i="10" s="1"/>
  <c r="G61" i="10" s="1"/>
  <c r="G62" i="10" s="1"/>
  <c r="G63" i="10" s="1"/>
  <c r="G64" i="10" s="1"/>
  <c r="G65" i="10" s="1"/>
  <c r="G66" i="10" s="1"/>
  <c r="G67" i="10" s="1"/>
  <c r="G68" i="10" s="1"/>
  <c r="G69" i="10" s="1"/>
  <c r="G70" i="10" s="1"/>
  <c r="G71" i="10" s="1"/>
  <c r="G72" i="10" s="1"/>
  <c r="G73" i="10" s="1"/>
  <c r="G74" i="10" s="1"/>
  <c r="G75" i="10" s="1"/>
  <c r="G76" i="10" s="1"/>
  <c r="G77" i="10" s="1"/>
  <c r="G78" i="10" s="1"/>
  <c r="G79" i="10" s="1"/>
  <c r="G80" i="10" s="1"/>
  <c r="G81" i="10" s="1"/>
  <c r="G82" i="10" s="1"/>
  <c r="G83" i="10" s="1"/>
  <c r="G84" i="10" s="1"/>
  <c r="G85" i="10" s="1"/>
  <c r="G86" i="10" s="1"/>
  <c r="G87" i="10" s="1"/>
  <c r="G88" i="10" s="1"/>
  <c r="G89" i="10" s="1"/>
  <c r="G90" i="10" s="1"/>
  <c r="G91" i="10" s="1"/>
  <c r="G92" i="10" s="1"/>
  <c r="G93" i="10" s="1"/>
  <c r="G94" i="10" s="1"/>
  <c r="G95" i="10" s="1"/>
  <c r="G96" i="10" s="1"/>
  <c r="G97" i="10" s="1"/>
  <c r="G98" i="10" s="1"/>
  <c r="G99" i="10" s="1"/>
  <c r="G100" i="10" s="1"/>
  <c r="G101" i="10" s="1"/>
  <c r="G102" i="10" s="1"/>
  <c r="G103" i="10" s="1"/>
  <c r="G104" i="10" s="1"/>
  <c r="G105" i="10" s="1"/>
  <c r="G106" i="10" s="1"/>
  <c r="G107" i="10" s="1"/>
  <c r="G108" i="10" s="1"/>
  <c r="G109" i="10" s="1"/>
  <c r="G110" i="10" s="1"/>
  <c r="G111" i="10" s="1"/>
  <c r="G112" i="10" s="1"/>
  <c r="G113" i="10" s="1"/>
  <c r="G114" i="10" s="1"/>
  <c r="G115" i="10" s="1"/>
  <c r="G116" i="10" s="1"/>
  <c r="G117" i="10" s="1"/>
  <c r="G118" i="10" s="1"/>
  <c r="G119" i="10" s="1"/>
  <c r="G120" i="10" s="1"/>
  <c r="G121" i="10" s="1"/>
  <c r="G122" i="10" s="1"/>
  <c r="G123" i="10" s="1"/>
  <c r="G124" i="10" s="1"/>
  <c r="G125" i="10" s="1"/>
  <c r="G126" i="10" s="1"/>
  <c r="G127" i="10" s="1"/>
  <c r="G128" i="10" s="1"/>
  <c r="G129" i="10" s="1"/>
  <c r="G130" i="10" s="1"/>
  <c r="G131" i="10" s="1"/>
  <c r="G132" i="10" s="1"/>
  <c r="G133" i="10" s="1"/>
  <c r="G134" i="10" s="1"/>
  <c r="G135" i="10" s="1"/>
  <c r="G136" i="10" s="1"/>
  <c r="G137" i="10" s="1"/>
  <c r="G138" i="10" s="1"/>
  <c r="G139" i="10" s="1"/>
  <c r="G140" i="10" s="1"/>
  <c r="G141" i="10" s="1"/>
  <c r="G142" i="10" s="1"/>
  <c r="G143" i="10" s="1"/>
  <c r="G144" i="10" s="1"/>
  <c r="G145" i="10" s="1"/>
  <c r="G146" i="10" s="1"/>
  <c r="G147" i="10" s="1"/>
  <c r="G148" i="10" s="1"/>
  <c r="G149" i="10" s="1"/>
  <c r="G150" i="10" s="1"/>
  <c r="G151" i="10" s="1"/>
  <c r="G152" i="10" s="1"/>
  <c r="F21" i="10"/>
  <c r="F22" i="10" s="1"/>
  <c r="F23" i="10" s="1"/>
  <c r="F24" i="10" s="1"/>
  <c r="F25" i="10" s="1"/>
  <c r="F26" i="10" s="1"/>
  <c r="F27" i="10" s="1"/>
  <c r="F28" i="10" s="1"/>
  <c r="F29" i="10" s="1"/>
  <c r="F30" i="10" s="1"/>
  <c r="F31" i="10" s="1"/>
  <c r="F32" i="10" s="1"/>
  <c r="F33" i="10" s="1"/>
  <c r="F34" i="10" s="1"/>
  <c r="F35" i="10" s="1"/>
  <c r="F36" i="10" s="1"/>
  <c r="F37" i="10" s="1"/>
  <c r="F38" i="10" s="1"/>
  <c r="F39" i="10" s="1"/>
  <c r="F40" i="10" s="1"/>
  <c r="F41" i="10" s="1"/>
  <c r="F42" i="10" s="1"/>
  <c r="F43" i="10" s="1"/>
  <c r="F44" i="10" s="1"/>
  <c r="F45" i="10" s="1"/>
  <c r="F46" i="10" s="1"/>
  <c r="F47" i="10" s="1"/>
  <c r="F48" i="10" s="1"/>
  <c r="F49" i="10" s="1"/>
  <c r="F50" i="10" s="1"/>
  <c r="F51" i="10" s="1"/>
  <c r="F52" i="10" s="1"/>
  <c r="F53" i="10" s="1"/>
  <c r="F54" i="10" s="1"/>
  <c r="F55" i="10" s="1"/>
  <c r="F56" i="10" s="1"/>
  <c r="F57" i="10" s="1"/>
  <c r="F58" i="10" s="1"/>
  <c r="F59" i="10" s="1"/>
  <c r="F60" i="10" s="1"/>
  <c r="F61" i="10" s="1"/>
  <c r="F62" i="10" s="1"/>
  <c r="F63" i="10" s="1"/>
  <c r="F64" i="10" s="1"/>
  <c r="F65" i="10" s="1"/>
  <c r="F66" i="10" s="1"/>
  <c r="F67" i="10" s="1"/>
  <c r="F68" i="10" s="1"/>
  <c r="F69" i="10" s="1"/>
  <c r="F70" i="10" s="1"/>
  <c r="F71" i="10" s="1"/>
  <c r="F72" i="10" s="1"/>
  <c r="F73" i="10" s="1"/>
  <c r="F74" i="10" s="1"/>
  <c r="F75" i="10" s="1"/>
  <c r="F76" i="10" s="1"/>
  <c r="F77" i="10" s="1"/>
  <c r="F78" i="10" s="1"/>
  <c r="F79" i="10" s="1"/>
  <c r="F80" i="10" s="1"/>
  <c r="F81" i="10" s="1"/>
  <c r="F82" i="10" s="1"/>
  <c r="F83" i="10" s="1"/>
  <c r="F84" i="10" s="1"/>
  <c r="F85" i="10" s="1"/>
  <c r="F86" i="10" s="1"/>
  <c r="F87" i="10" s="1"/>
  <c r="F88" i="10" s="1"/>
  <c r="F89" i="10" s="1"/>
  <c r="F90" i="10" s="1"/>
  <c r="F91" i="10" s="1"/>
  <c r="F92" i="10" s="1"/>
  <c r="F93" i="10" s="1"/>
  <c r="F94" i="10" s="1"/>
  <c r="F95" i="10" s="1"/>
  <c r="F96" i="10" s="1"/>
  <c r="F97" i="10" s="1"/>
  <c r="F98" i="10" s="1"/>
  <c r="F99" i="10" s="1"/>
  <c r="F100" i="10" s="1"/>
  <c r="F101" i="10" s="1"/>
  <c r="F102" i="10" s="1"/>
  <c r="F103" i="10" s="1"/>
  <c r="F104" i="10" s="1"/>
  <c r="F105" i="10" s="1"/>
  <c r="F106" i="10" s="1"/>
  <c r="F107" i="10" s="1"/>
  <c r="F108" i="10" s="1"/>
  <c r="F109" i="10" s="1"/>
  <c r="F110" i="10" s="1"/>
  <c r="F111" i="10" s="1"/>
  <c r="F112" i="10" s="1"/>
  <c r="F113" i="10" s="1"/>
  <c r="F114" i="10" s="1"/>
  <c r="F115" i="10" s="1"/>
  <c r="F116" i="10" s="1"/>
  <c r="F117" i="10" s="1"/>
  <c r="F118" i="10" s="1"/>
  <c r="F119" i="10" s="1"/>
  <c r="F120" i="10" s="1"/>
  <c r="F121" i="10" s="1"/>
  <c r="F122" i="10" s="1"/>
  <c r="F123" i="10" s="1"/>
  <c r="F124" i="10" s="1"/>
  <c r="F125" i="10" s="1"/>
  <c r="F126" i="10" s="1"/>
  <c r="F127" i="10" s="1"/>
  <c r="F128" i="10" s="1"/>
  <c r="F129" i="10" s="1"/>
  <c r="F130" i="10" s="1"/>
  <c r="F131" i="10" s="1"/>
  <c r="F132" i="10" s="1"/>
  <c r="F133" i="10" s="1"/>
  <c r="F134" i="10" s="1"/>
  <c r="F135" i="10" s="1"/>
  <c r="F136" i="10" s="1"/>
  <c r="F137" i="10" s="1"/>
  <c r="F138" i="10" s="1"/>
  <c r="F139" i="10" s="1"/>
  <c r="F140" i="10" s="1"/>
  <c r="F141" i="10" s="1"/>
  <c r="F142" i="10" s="1"/>
  <c r="F143" i="10" s="1"/>
  <c r="F144" i="10" s="1"/>
  <c r="F145" i="10" s="1"/>
  <c r="F146" i="10" s="1"/>
  <c r="F147" i="10" s="1"/>
  <c r="F148" i="10" s="1"/>
  <c r="F149" i="10" s="1"/>
  <c r="F150" i="10" s="1"/>
  <c r="F151" i="10" s="1"/>
  <c r="F152" i="10" s="1"/>
  <c r="E21" i="10"/>
  <c r="E22" i="10" s="1"/>
  <c r="E23" i="10" s="1"/>
  <c r="E24" i="10" s="1"/>
  <c r="E25" i="10" s="1"/>
  <c r="E26" i="10" s="1"/>
  <c r="E27" i="10" s="1"/>
  <c r="E28" i="10" s="1"/>
  <c r="E29" i="10" s="1"/>
  <c r="E30" i="10" s="1"/>
  <c r="E31" i="10" s="1"/>
  <c r="E32" i="10" s="1"/>
  <c r="E33" i="10" s="1"/>
  <c r="E34" i="10" s="1"/>
  <c r="E35" i="10" s="1"/>
  <c r="E36" i="10" s="1"/>
  <c r="E37" i="10" s="1"/>
  <c r="E38" i="10" s="1"/>
  <c r="E39" i="10" s="1"/>
  <c r="E40" i="10" s="1"/>
  <c r="E41" i="10" s="1"/>
  <c r="E42" i="10" s="1"/>
  <c r="E43" i="10" s="1"/>
  <c r="E44" i="10" s="1"/>
  <c r="E45" i="10" s="1"/>
  <c r="E46" i="10" s="1"/>
  <c r="E47" i="10" s="1"/>
  <c r="E48" i="10" s="1"/>
  <c r="E49" i="10" s="1"/>
  <c r="E50" i="10" s="1"/>
  <c r="E51" i="10" s="1"/>
  <c r="E52" i="10" s="1"/>
  <c r="E53" i="10" s="1"/>
  <c r="E54" i="10" s="1"/>
  <c r="E55" i="10" s="1"/>
  <c r="E56" i="10" s="1"/>
  <c r="E57" i="10" s="1"/>
  <c r="E58" i="10" s="1"/>
  <c r="E59" i="10" s="1"/>
  <c r="E60" i="10" s="1"/>
  <c r="E61" i="10" s="1"/>
  <c r="E62" i="10" s="1"/>
  <c r="E63" i="10" s="1"/>
  <c r="E64" i="10" s="1"/>
  <c r="E65" i="10" s="1"/>
  <c r="E66" i="10" s="1"/>
  <c r="E67" i="10" s="1"/>
  <c r="E68" i="10" s="1"/>
  <c r="E69" i="10" s="1"/>
  <c r="E70" i="10" s="1"/>
  <c r="E71" i="10" s="1"/>
  <c r="E72" i="10" s="1"/>
  <c r="E73" i="10" s="1"/>
  <c r="E74" i="10" s="1"/>
  <c r="E75" i="10" s="1"/>
  <c r="E76" i="10" s="1"/>
  <c r="E77" i="10" s="1"/>
  <c r="E78" i="10" s="1"/>
  <c r="E79" i="10" s="1"/>
  <c r="E80" i="10" s="1"/>
  <c r="E81" i="10" s="1"/>
  <c r="E82" i="10" s="1"/>
  <c r="E83" i="10" s="1"/>
  <c r="E84" i="10" s="1"/>
  <c r="E85" i="10" s="1"/>
  <c r="E86" i="10" s="1"/>
  <c r="E87" i="10" s="1"/>
  <c r="E88" i="10" s="1"/>
  <c r="E89" i="10" s="1"/>
  <c r="E90" i="10" s="1"/>
  <c r="E91" i="10" s="1"/>
  <c r="E92" i="10" s="1"/>
  <c r="E93" i="10" s="1"/>
  <c r="E94" i="10" s="1"/>
  <c r="E95" i="10" s="1"/>
  <c r="E96" i="10" s="1"/>
  <c r="E97" i="10" s="1"/>
  <c r="E98" i="10" s="1"/>
  <c r="E99" i="10" s="1"/>
  <c r="E100" i="10" s="1"/>
  <c r="E101" i="10" s="1"/>
  <c r="E102" i="10" s="1"/>
  <c r="E103" i="10" s="1"/>
  <c r="E104" i="10" s="1"/>
  <c r="E105" i="10" s="1"/>
  <c r="E106" i="10" s="1"/>
  <c r="E107" i="10" s="1"/>
  <c r="E108" i="10" s="1"/>
  <c r="E109" i="10" s="1"/>
  <c r="E110" i="10" s="1"/>
  <c r="E111" i="10" s="1"/>
  <c r="E112" i="10" s="1"/>
  <c r="E113" i="10" s="1"/>
  <c r="E114" i="10" s="1"/>
  <c r="E115" i="10" s="1"/>
  <c r="E116" i="10" s="1"/>
  <c r="E117" i="10" s="1"/>
  <c r="E118" i="10" s="1"/>
  <c r="E119" i="10" s="1"/>
  <c r="E120" i="10" s="1"/>
  <c r="E121" i="10" s="1"/>
  <c r="E122" i="10" s="1"/>
  <c r="E123" i="10" s="1"/>
  <c r="E124" i="10" s="1"/>
  <c r="E125" i="10" s="1"/>
  <c r="E126" i="10" s="1"/>
  <c r="E127" i="10" s="1"/>
  <c r="E128" i="10" s="1"/>
  <c r="E129" i="10" s="1"/>
  <c r="E130" i="10" s="1"/>
  <c r="E131" i="10" s="1"/>
  <c r="E132" i="10" s="1"/>
  <c r="E133" i="10" s="1"/>
  <c r="E134" i="10" s="1"/>
  <c r="E135" i="10" s="1"/>
  <c r="E136" i="10" s="1"/>
  <c r="E137" i="10" s="1"/>
  <c r="E138" i="10" s="1"/>
  <c r="E139" i="10" s="1"/>
  <c r="E140" i="10" s="1"/>
  <c r="E141" i="10" s="1"/>
  <c r="E142" i="10" s="1"/>
  <c r="E143" i="10" s="1"/>
  <c r="E144" i="10" s="1"/>
  <c r="E145" i="10" s="1"/>
  <c r="E146" i="10" s="1"/>
  <c r="E147" i="10" s="1"/>
  <c r="E148" i="10" s="1"/>
  <c r="E149" i="10" s="1"/>
  <c r="E150" i="10" s="1"/>
  <c r="E151" i="10" s="1"/>
  <c r="E152" i="10" s="1"/>
  <c r="D21" i="10"/>
  <c r="D22" i="10" s="1"/>
  <c r="D23" i="10" s="1"/>
  <c r="D24" i="10" s="1"/>
  <c r="D25" i="10" s="1"/>
  <c r="D26" i="10" s="1"/>
  <c r="D27" i="10" s="1"/>
  <c r="D28" i="10" s="1"/>
  <c r="D29" i="10" s="1"/>
  <c r="D30" i="10" s="1"/>
  <c r="D31" i="10" s="1"/>
  <c r="D32" i="10" s="1"/>
  <c r="D33" i="10" s="1"/>
  <c r="D34" i="10" s="1"/>
  <c r="D35" i="10" s="1"/>
  <c r="D36" i="10" s="1"/>
  <c r="D37" i="10" s="1"/>
  <c r="D38" i="10" s="1"/>
  <c r="D39" i="10" s="1"/>
  <c r="D40" i="10" s="1"/>
  <c r="D41" i="10" s="1"/>
  <c r="D42" i="10" s="1"/>
  <c r="D43" i="10" s="1"/>
  <c r="D44" i="10" s="1"/>
  <c r="D45" i="10" s="1"/>
  <c r="D46" i="10" s="1"/>
  <c r="D47" i="10" s="1"/>
  <c r="D48" i="10" s="1"/>
  <c r="D49" i="10" s="1"/>
  <c r="D50" i="10" s="1"/>
  <c r="D51" i="10" s="1"/>
  <c r="D52" i="10" s="1"/>
  <c r="D53" i="10" s="1"/>
  <c r="D54" i="10" s="1"/>
  <c r="D55" i="10" s="1"/>
  <c r="D56" i="10" s="1"/>
  <c r="D57" i="10" s="1"/>
  <c r="D58" i="10" s="1"/>
  <c r="D59" i="10" s="1"/>
  <c r="D60" i="10" s="1"/>
  <c r="D61" i="10" s="1"/>
  <c r="D62" i="10" s="1"/>
  <c r="D63" i="10" s="1"/>
  <c r="D64" i="10" s="1"/>
  <c r="D65" i="10" s="1"/>
  <c r="D66" i="10" s="1"/>
  <c r="D67" i="10" s="1"/>
  <c r="D68" i="10" s="1"/>
  <c r="D69" i="10" s="1"/>
  <c r="D70" i="10" s="1"/>
  <c r="D71" i="10" s="1"/>
  <c r="D72" i="10" s="1"/>
  <c r="D73" i="10" s="1"/>
  <c r="D74" i="10" s="1"/>
  <c r="D75" i="10" s="1"/>
  <c r="D76" i="10" s="1"/>
  <c r="D77" i="10" s="1"/>
  <c r="D78" i="10" s="1"/>
  <c r="D79" i="10" s="1"/>
  <c r="D80" i="10" s="1"/>
  <c r="D81" i="10" s="1"/>
  <c r="D82" i="10" s="1"/>
  <c r="D83" i="10" s="1"/>
  <c r="D84" i="10" s="1"/>
  <c r="D85" i="10" s="1"/>
  <c r="D86" i="10" s="1"/>
  <c r="D87" i="10" s="1"/>
  <c r="D88" i="10" s="1"/>
  <c r="D89" i="10" s="1"/>
  <c r="D90" i="10" s="1"/>
  <c r="D91" i="10" s="1"/>
  <c r="D92" i="10" s="1"/>
  <c r="D93" i="10" s="1"/>
  <c r="D94" i="10" s="1"/>
  <c r="D95" i="10" s="1"/>
  <c r="D96" i="10" s="1"/>
  <c r="D97" i="10" s="1"/>
  <c r="D98" i="10" s="1"/>
  <c r="D99" i="10" s="1"/>
  <c r="D100" i="10" s="1"/>
  <c r="D101" i="10" s="1"/>
  <c r="D102" i="10" s="1"/>
  <c r="D103" i="10" s="1"/>
  <c r="D104" i="10" s="1"/>
  <c r="D105" i="10" s="1"/>
  <c r="D106" i="10" s="1"/>
  <c r="D107" i="10" s="1"/>
  <c r="D108" i="10" s="1"/>
  <c r="D109" i="10" s="1"/>
  <c r="D110" i="10" s="1"/>
  <c r="D111" i="10" s="1"/>
  <c r="D112" i="10" s="1"/>
  <c r="D113" i="10" s="1"/>
  <c r="D114" i="10" s="1"/>
  <c r="D115" i="10" s="1"/>
  <c r="D116" i="10" s="1"/>
  <c r="D117" i="10" s="1"/>
  <c r="D118" i="10" s="1"/>
  <c r="D119" i="10" s="1"/>
  <c r="D120" i="10" s="1"/>
  <c r="D121" i="10" s="1"/>
  <c r="D122" i="10" s="1"/>
  <c r="D123" i="10" s="1"/>
  <c r="D124" i="10" s="1"/>
  <c r="D125" i="10" s="1"/>
  <c r="D126" i="10" s="1"/>
  <c r="D127" i="10" s="1"/>
  <c r="D128" i="10" s="1"/>
  <c r="D129" i="10" s="1"/>
  <c r="D130" i="10" s="1"/>
  <c r="D131" i="10" s="1"/>
  <c r="D132" i="10" s="1"/>
  <c r="D133" i="10" s="1"/>
  <c r="D134" i="10" s="1"/>
  <c r="D135" i="10" s="1"/>
  <c r="D136" i="10" s="1"/>
  <c r="D137" i="10" s="1"/>
  <c r="D138" i="10" s="1"/>
  <c r="D139" i="10" s="1"/>
  <c r="D140" i="10" s="1"/>
  <c r="D141" i="10" s="1"/>
  <c r="D142" i="10" s="1"/>
  <c r="D143" i="10" s="1"/>
  <c r="D144" i="10" s="1"/>
  <c r="D145" i="10" s="1"/>
  <c r="D146" i="10" s="1"/>
  <c r="D147" i="10" s="1"/>
  <c r="D148" i="10" s="1"/>
  <c r="D149" i="10" s="1"/>
  <c r="D150" i="10" s="1"/>
  <c r="D151" i="10" s="1"/>
  <c r="D152" i="10" s="1"/>
  <c r="C21" i="10"/>
  <c r="C22" i="10" s="1"/>
  <c r="C23" i="10" s="1"/>
  <c r="C24" i="10" s="1"/>
  <c r="C25" i="10" s="1"/>
  <c r="C26" i="10" s="1"/>
  <c r="C27" i="10" s="1"/>
  <c r="C28" i="10" s="1"/>
  <c r="C29" i="10" s="1"/>
  <c r="C30" i="10" s="1"/>
  <c r="C31" i="10" s="1"/>
  <c r="C32" i="10" s="1"/>
  <c r="C33" i="10" s="1"/>
  <c r="C34" i="10" s="1"/>
  <c r="C35" i="10" s="1"/>
  <c r="C36" i="10" s="1"/>
  <c r="C37" i="10" s="1"/>
  <c r="C38" i="10" s="1"/>
  <c r="C39" i="10" s="1"/>
  <c r="C40" i="10" s="1"/>
  <c r="C41" i="10" s="1"/>
  <c r="C42" i="10" s="1"/>
  <c r="C43" i="10" s="1"/>
  <c r="C44" i="10" s="1"/>
  <c r="C45" i="10" s="1"/>
  <c r="C46" i="10" s="1"/>
  <c r="C47" i="10" s="1"/>
  <c r="C48" i="10" s="1"/>
  <c r="C49" i="10" s="1"/>
  <c r="C50" i="10" s="1"/>
  <c r="C51" i="10" s="1"/>
  <c r="C52" i="10" s="1"/>
  <c r="C53" i="10" s="1"/>
  <c r="C54" i="10" s="1"/>
  <c r="C55" i="10" s="1"/>
  <c r="C56" i="10" s="1"/>
  <c r="C57" i="10" s="1"/>
  <c r="C58" i="10" s="1"/>
  <c r="C59" i="10" s="1"/>
  <c r="C60" i="10" s="1"/>
  <c r="C61" i="10" s="1"/>
  <c r="C62" i="10" s="1"/>
  <c r="C63" i="10" s="1"/>
  <c r="C64" i="10" s="1"/>
  <c r="C65" i="10" s="1"/>
  <c r="C66" i="10" s="1"/>
  <c r="C67" i="10" s="1"/>
  <c r="C68" i="10" s="1"/>
  <c r="C69" i="10" s="1"/>
  <c r="C70" i="10" s="1"/>
  <c r="C71" i="10" s="1"/>
  <c r="C72" i="10" s="1"/>
  <c r="C73" i="10" s="1"/>
  <c r="C74" i="10" s="1"/>
  <c r="C75" i="10" s="1"/>
  <c r="C76" i="10" s="1"/>
  <c r="C77" i="10" s="1"/>
  <c r="C78" i="10" s="1"/>
  <c r="C79" i="10" s="1"/>
  <c r="C80" i="10" s="1"/>
  <c r="C81" i="10" s="1"/>
  <c r="C82" i="10" s="1"/>
  <c r="C83" i="10" s="1"/>
  <c r="C84" i="10" s="1"/>
  <c r="C85" i="10" s="1"/>
  <c r="C86" i="10" s="1"/>
  <c r="C87" i="10" s="1"/>
  <c r="C88" i="10" s="1"/>
  <c r="C89" i="10" s="1"/>
  <c r="C90" i="10" s="1"/>
  <c r="C91" i="10" s="1"/>
  <c r="C92" i="10" s="1"/>
  <c r="C93" i="10" s="1"/>
  <c r="C94" i="10" s="1"/>
  <c r="C95" i="10" s="1"/>
  <c r="C96" i="10" s="1"/>
  <c r="C97" i="10" s="1"/>
  <c r="C98" i="10" s="1"/>
  <c r="C99" i="10" s="1"/>
  <c r="C100" i="10" s="1"/>
  <c r="C101" i="10" s="1"/>
  <c r="C102" i="10" s="1"/>
  <c r="C103" i="10" s="1"/>
  <c r="C104" i="10" s="1"/>
  <c r="C105" i="10" s="1"/>
  <c r="C106" i="10" s="1"/>
  <c r="C107" i="10" s="1"/>
  <c r="C108" i="10" s="1"/>
  <c r="C109" i="10" s="1"/>
  <c r="C110" i="10" s="1"/>
  <c r="C111" i="10" s="1"/>
  <c r="C112" i="10" s="1"/>
  <c r="C113" i="10" s="1"/>
  <c r="C114" i="10" s="1"/>
  <c r="C115" i="10" s="1"/>
  <c r="C116" i="10" s="1"/>
  <c r="C117" i="10" s="1"/>
  <c r="C118" i="10" s="1"/>
  <c r="C119" i="10" s="1"/>
  <c r="C120" i="10" s="1"/>
  <c r="C121" i="10" s="1"/>
  <c r="C122" i="10" s="1"/>
  <c r="C123" i="10" s="1"/>
  <c r="C124" i="10" s="1"/>
  <c r="C125" i="10" s="1"/>
  <c r="C126" i="10" s="1"/>
  <c r="C127" i="10" s="1"/>
  <c r="C128" i="10" s="1"/>
  <c r="C129" i="10" s="1"/>
  <c r="C130" i="10" s="1"/>
  <c r="C131" i="10" s="1"/>
  <c r="C132" i="10" s="1"/>
  <c r="C133" i="10" s="1"/>
  <c r="C134" i="10" s="1"/>
  <c r="C135" i="10" s="1"/>
  <c r="C136" i="10" s="1"/>
  <c r="C137" i="10" s="1"/>
  <c r="C138" i="10" s="1"/>
  <c r="C139" i="10" s="1"/>
  <c r="C140" i="10" s="1"/>
  <c r="C141" i="10" s="1"/>
  <c r="C142" i="10" s="1"/>
  <c r="C143" i="10" s="1"/>
  <c r="C144" i="10" s="1"/>
  <c r="C145" i="10" s="1"/>
  <c r="C146" i="10" s="1"/>
  <c r="C147" i="10" s="1"/>
  <c r="C148" i="10" s="1"/>
  <c r="C149" i="10" s="1"/>
  <c r="C150" i="10" s="1"/>
  <c r="C151" i="10" s="1"/>
  <c r="C152" i="10" s="1"/>
  <c r="B21" i="10"/>
  <c r="A21" i="10"/>
  <c r="A20" i="10"/>
  <c r="DW640" i="6"/>
  <c r="DX640" i="6"/>
  <c r="DY640" i="6"/>
  <c r="DW641" i="6"/>
  <c r="DX641" i="6"/>
  <c r="DY641" i="6"/>
  <c r="CA897" i="6"/>
  <c r="CB897" i="6"/>
  <c r="CC897" i="6"/>
  <c r="CA898" i="6"/>
  <c r="CB898" i="6"/>
  <c r="CC898" i="6"/>
  <c r="AK212" i="6"/>
  <c r="AL212" i="6"/>
  <c r="AM212" i="6"/>
  <c r="AN212" i="6"/>
  <c r="AP212" i="6"/>
  <c r="DT3" i="6"/>
  <c r="E4" i="6"/>
  <c r="E7" i="6"/>
  <c r="E2" i="6"/>
  <c r="E5" i="6"/>
  <c r="E11" i="6"/>
  <c r="E12" i="6"/>
  <c r="E8" i="6"/>
  <c r="E6" i="6"/>
  <c r="E13" i="6"/>
  <c r="E10" i="6"/>
  <c r="E3" i="6"/>
  <c r="E9" i="6"/>
  <c r="DS7" i="6"/>
  <c r="AB18" i="10"/>
  <c r="X18" i="10"/>
  <c r="N18" i="10"/>
  <c r="P18" i="10"/>
  <c r="Z18" i="10"/>
  <c r="R18" i="10"/>
  <c r="V18" i="10"/>
  <c r="T18" i="10"/>
  <c r="L18" i="10"/>
  <c r="W242" i="4" l="1"/>
  <c r="AO212" i="6"/>
  <c r="DW7" i="6"/>
  <c r="DY639" i="6"/>
  <c r="DX639" i="6"/>
  <c r="DW639" i="6"/>
  <c r="DY638" i="6"/>
  <c r="DX638" i="6"/>
  <c r="DW638" i="6"/>
  <c r="DY637" i="6"/>
  <c r="DX637" i="6"/>
  <c r="DW637" i="6"/>
  <c r="DY636" i="6"/>
  <c r="DX636" i="6"/>
  <c r="DW636" i="6"/>
  <c r="DY635" i="6"/>
  <c r="DX635" i="6"/>
  <c r="DW635" i="6"/>
  <c r="DY634" i="6"/>
  <c r="DX634" i="6"/>
  <c r="DW634" i="6"/>
  <c r="DY633" i="6"/>
  <c r="DX633" i="6"/>
  <c r="DW633" i="6"/>
  <c r="DY632" i="6"/>
  <c r="DX632" i="6"/>
  <c r="DW632" i="6"/>
  <c r="DY631" i="6"/>
  <c r="DX631" i="6"/>
  <c r="DW631" i="6"/>
  <c r="DY630" i="6"/>
  <c r="DX630" i="6"/>
  <c r="DW630" i="6"/>
  <c r="DY629" i="6"/>
  <c r="DX629" i="6"/>
  <c r="DW629" i="6"/>
  <c r="DY628" i="6"/>
  <c r="DX628" i="6"/>
  <c r="DW628" i="6"/>
  <c r="DY627" i="6"/>
  <c r="DX627" i="6"/>
  <c r="DW627" i="6"/>
  <c r="DY626" i="6"/>
  <c r="DX626" i="6"/>
  <c r="DW626" i="6"/>
  <c r="DY625" i="6"/>
  <c r="DX625" i="6"/>
  <c r="DW625" i="6"/>
  <c r="DY624" i="6"/>
  <c r="DX624" i="6"/>
  <c r="DW624" i="6"/>
  <c r="DY623" i="6"/>
  <c r="DX623" i="6"/>
  <c r="DW623" i="6"/>
  <c r="DY622" i="6"/>
  <c r="DX622" i="6"/>
  <c r="DW622" i="6"/>
  <c r="DY621" i="6"/>
  <c r="DX621" i="6"/>
  <c r="DW621" i="6"/>
  <c r="DY620" i="6"/>
  <c r="DX620" i="6"/>
  <c r="DW620" i="6"/>
  <c r="DY619" i="6"/>
  <c r="DX619" i="6"/>
  <c r="DW619" i="6"/>
  <c r="DY618" i="6"/>
  <c r="DX618" i="6"/>
  <c r="DW618" i="6"/>
  <c r="DY617" i="6"/>
  <c r="DX617" i="6"/>
  <c r="DW617" i="6"/>
  <c r="DY616" i="6"/>
  <c r="DX616" i="6"/>
  <c r="DW616" i="6"/>
  <c r="DY615" i="6"/>
  <c r="DX615" i="6"/>
  <c r="DW615" i="6"/>
  <c r="DY614" i="6"/>
  <c r="DX614" i="6"/>
  <c r="DW614" i="6"/>
  <c r="DY613" i="6"/>
  <c r="DX613" i="6"/>
  <c r="DW613" i="6"/>
  <c r="DY612" i="6"/>
  <c r="DX612" i="6"/>
  <c r="DW612" i="6"/>
  <c r="DY611" i="6"/>
  <c r="DX611" i="6"/>
  <c r="DW611" i="6"/>
  <c r="DY610" i="6"/>
  <c r="DX610" i="6"/>
  <c r="DW610" i="6"/>
  <c r="DY609" i="6"/>
  <c r="DX609" i="6"/>
  <c r="DW609" i="6"/>
  <c r="DY608" i="6"/>
  <c r="DX608" i="6"/>
  <c r="DW608" i="6"/>
  <c r="DY607" i="6"/>
  <c r="DX607" i="6"/>
  <c r="DW607" i="6"/>
  <c r="DY606" i="6"/>
  <c r="DX606" i="6"/>
  <c r="DW606" i="6"/>
  <c r="DY605" i="6"/>
  <c r="DX605" i="6"/>
  <c r="DW605" i="6"/>
  <c r="DY604" i="6"/>
  <c r="DX604" i="6"/>
  <c r="DW604" i="6"/>
  <c r="DY603" i="6"/>
  <c r="DX603" i="6"/>
  <c r="DW603" i="6"/>
  <c r="DY602" i="6"/>
  <c r="DX602" i="6"/>
  <c r="DW602" i="6"/>
  <c r="DY601" i="6"/>
  <c r="DX601" i="6"/>
  <c r="DW601" i="6"/>
  <c r="DY600" i="6"/>
  <c r="DX600" i="6"/>
  <c r="DW600" i="6"/>
  <c r="DY599" i="6"/>
  <c r="DX599" i="6"/>
  <c r="DW599" i="6"/>
  <c r="DY598" i="6"/>
  <c r="DX598" i="6"/>
  <c r="DW598" i="6"/>
  <c r="DY597" i="6"/>
  <c r="DX597" i="6"/>
  <c r="DW597" i="6"/>
  <c r="DY596" i="6"/>
  <c r="DX596" i="6"/>
  <c r="DW596" i="6"/>
  <c r="DY595" i="6"/>
  <c r="DX595" i="6"/>
  <c r="DW595" i="6"/>
  <c r="DY594" i="6"/>
  <c r="DX594" i="6"/>
  <c r="DW594" i="6"/>
  <c r="DY593" i="6"/>
  <c r="DX593" i="6"/>
  <c r="DW593" i="6"/>
  <c r="DY592" i="6"/>
  <c r="DX592" i="6"/>
  <c r="DW592" i="6"/>
  <c r="DY591" i="6"/>
  <c r="DX591" i="6"/>
  <c r="DW591" i="6"/>
  <c r="DY590" i="6"/>
  <c r="DX590" i="6"/>
  <c r="DW590" i="6"/>
  <c r="DY589" i="6"/>
  <c r="DX589" i="6"/>
  <c r="DW589" i="6"/>
  <c r="DY588" i="6"/>
  <c r="DX588" i="6"/>
  <c r="DW588" i="6"/>
  <c r="DY587" i="6"/>
  <c r="DX587" i="6"/>
  <c r="DW587" i="6"/>
  <c r="DY586" i="6"/>
  <c r="DX586" i="6"/>
  <c r="DW586" i="6"/>
  <c r="DY585" i="6"/>
  <c r="DX585" i="6"/>
  <c r="DW585" i="6"/>
  <c r="DY584" i="6"/>
  <c r="DX584" i="6"/>
  <c r="DW584" i="6"/>
  <c r="DY583" i="6"/>
  <c r="DX583" i="6"/>
  <c r="DW583" i="6"/>
  <c r="DY582" i="6"/>
  <c r="DX582" i="6"/>
  <c r="DW582" i="6"/>
  <c r="DY581" i="6"/>
  <c r="DX581" i="6"/>
  <c r="DW581" i="6"/>
  <c r="DY580" i="6"/>
  <c r="DX580" i="6"/>
  <c r="DW580" i="6"/>
  <c r="DY579" i="6"/>
  <c r="DX579" i="6"/>
  <c r="DW579" i="6"/>
  <c r="DY578" i="6"/>
  <c r="DX578" i="6"/>
  <c r="DW578" i="6"/>
  <c r="DY577" i="6"/>
  <c r="DX577" i="6"/>
  <c r="DW577" i="6"/>
  <c r="DY576" i="6"/>
  <c r="DX576" i="6"/>
  <c r="DW576" i="6"/>
  <c r="DY575" i="6"/>
  <c r="DX575" i="6"/>
  <c r="DW575" i="6"/>
  <c r="DY574" i="6"/>
  <c r="DX574" i="6"/>
  <c r="DW574" i="6"/>
  <c r="DY573" i="6"/>
  <c r="DX573" i="6"/>
  <c r="DW573" i="6"/>
  <c r="DY572" i="6"/>
  <c r="DX572" i="6"/>
  <c r="DW572" i="6"/>
  <c r="DY571" i="6"/>
  <c r="DX571" i="6"/>
  <c r="DW571" i="6"/>
  <c r="DY570" i="6"/>
  <c r="DX570" i="6"/>
  <c r="DW570" i="6"/>
  <c r="DY569" i="6"/>
  <c r="DX569" i="6"/>
  <c r="DW569" i="6"/>
  <c r="DY568" i="6"/>
  <c r="DX568" i="6"/>
  <c r="DW568" i="6"/>
  <c r="DY567" i="6"/>
  <c r="DX567" i="6"/>
  <c r="DW567" i="6"/>
  <c r="DY566" i="6"/>
  <c r="DX566" i="6"/>
  <c r="DW566" i="6"/>
  <c r="DY565" i="6"/>
  <c r="DX565" i="6"/>
  <c r="DW565" i="6"/>
  <c r="DY564" i="6"/>
  <c r="DX564" i="6"/>
  <c r="DW564" i="6"/>
  <c r="DY563" i="6"/>
  <c r="DX563" i="6"/>
  <c r="DW563" i="6"/>
  <c r="DY562" i="6"/>
  <c r="DX562" i="6"/>
  <c r="DW562" i="6"/>
  <c r="DY561" i="6"/>
  <c r="DX561" i="6"/>
  <c r="DW561" i="6"/>
  <c r="DY560" i="6"/>
  <c r="DX560" i="6"/>
  <c r="DW560" i="6"/>
  <c r="DY559" i="6"/>
  <c r="DX559" i="6"/>
  <c r="DW559" i="6"/>
  <c r="DY558" i="6"/>
  <c r="DX558" i="6"/>
  <c r="DW558" i="6"/>
  <c r="DY557" i="6"/>
  <c r="DX557" i="6"/>
  <c r="DW557" i="6"/>
  <c r="DY556" i="6"/>
  <c r="DX556" i="6"/>
  <c r="DW556" i="6"/>
  <c r="DY555" i="6"/>
  <c r="DX555" i="6"/>
  <c r="DW555" i="6"/>
  <c r="DY554" i="6"/>
  <c r="DX554" i="6"/>
  <c r="DW554" i="6"/>
  <c r="DY553" i="6"/>
  <c r="DX553" i="6"/>
  <c r="DW553" i="6"/>
  <c r="DY552" i="6"/>
  <c r="DX552" i="6"/>
  <c r="DW552" i="6"/>
  <c r="DY551" i="6"/>
  <c r="DX551" i="6"/>
  <c r="DW551" i="6"/>
  <c r="DY550" i="6"/>
  <c r="DX550" i="6"/>
  <c r="DW550" i="6"/>
  <c r="DY549" i="6"/>
  <c r="DX549" i="6"/>
  <c r="DW549" i="6"/>
  <c r="DY548" i="6"/>
  <c r="DX548" i="6"/>
  <c r="DW548" i="6"/>
  <c r="DY547" i="6"/>
  <c r="DX547" i="6"/>
  <c r="DW547" i="6"/>
  <c r="DY546" i="6"/>
  <c r="DX546" i="6"/>
  <c r="DW546" i="6"/>
  <c r="DY545" i="6"/>
  <c r="DX545" i="6"/>
  <c r="DW545" i="6"/>
  <c r="DY544" i="6"/>
  <c r="DX544" i="6"/>
  <c r="DW544" i="6"/>
  <c r="DY543" i="6"/>
  <c r="DX543" i="6"/>
  <c r="DW543" i="6"/>
  <c r="DY542" i="6"/>
  <c r="DX542" i="6"/>
  <c r="DW542" i="6"/>
  <c r="DY541" i="6"/>
  <c r="DX541" i="6"/>
  <c r="DW541" i="6"/>
  <c r="DY540" i="6"/>
  <c r="DX540" i="6"/>
  <c r="DW540" i="6"/>
  <c r="DY539" i="6"/>
  <c r="DX539" i="6"/>
  <c r="DW539" i="6"/>
  <c r="DY538" i="6"/>
  <c r="DX538" i="6"/>
  <c r="DW538" i="6"/>
  <c r="DY537" i="6"/>
  <c r="DX537" i="6"/>
  <c r="DW537" i="6"/>
  <c r="DY536" i="6"/>
  <c r="DX536" i="6"/>
  <c r="DW536" i="6"/>
  <c r="DY535" i="6"/>
  <c r="DX535" i="6"/>
  <c r="DW535" i="6"/>
  <c r="DY534" i="6"/>
  <c r="DX534" i="6"/>
  <c r="DW534" i="6"/>
  <c r="DY533" i="6"/>
  <c r="DX533" i="6"/>
  <c r="DW533" i="6"/>
  <c r="DY532" i="6"/>
  <c r="DX532" i="6"/>
  <c r="DW532" i="6"/>
  <c r="DY531" i="6"/>
  <c r="DX531" i="6"/>
  <c r="DW531" i="6"/>
  <c r="DY530" i="6"/>
  <c r="DX530" i="6"/>
  <c r="DW530" i="6"/>
  <c r="DY529" i="6"/>
  <c r="DX529" i="6"/>
  <c r="DW529" i="6"/>
  <c r="DY528" i="6"/>
  <c r="DX528" i="6"/>
  <c r="DW528" i="6"/>
  <c r="DY527" i="6"/>
  <c r="DX527" i="6"/>
  <c r="DW527" i="6"/>
  <c r="DY526" i="6"/>
  <c r="DX526" i="6"/>
  <c r="DW526" i="6"/>
  <c r="DY525" i="6"/>
  <c r="DX525" i="6"/>
  <c r="DW525" i="6"/>
  <c r="DY524" i="6"/>
  <c r="DX524" i="6"/>
  <c r="DW524" i="6"/>
  <c r="DY523" i="6"/>
  <c r="DX523" i="6"/>
  <c r="DW523" i="6"/>
  <c r="DY522" i="6"/>
  <c r="DX522" i="6"/>
  <c r="DW522" i="6"/>
  <c r="DY521" i="6"/>
  <c r="DX521" i="6"/>
  <c r="DW521" i="6"/>
  <c r="DY520" i="6"/>
  <c r="DX520" i="6"/>
  <c r="DW520" i="6"/>
  <c r="DY519" i="6"/>
  <c r="DX519" i="6"/>
  <c r="DW519" i="6"/>
  <c r="DY518" i="6"/>
  <c r="DX518" i="6"/>
  <c r="DW518" i="6"/>
  <c r="DY517" i="6"/>
  <c r="DX517" i="6"/>
  <c r="DW517" i="6"/>
  <c r="DY516" i="6"/>
  <c r="DX516" i="6"/>
  <c r="DW516" i="6"/>
  <c r="DY515" i="6"/>
  <c r="DX515" i="6"/>
  <c r="DW515" i="6"/>
  <c r="DY514" i="6"/>
  <c r="DX514" i="6"/>
  <c r="DW514" i="6"/>
  <c r="DY513" i="6"/>
  <c r="DX513" i="6"/>
  <c r="DW513" i="6"/>
  <c r="DY512" i="6"/>
  <c r="DX512" i="6"/>
  <c r="DW512" i="6"/>
  <c r="DY511" i="6"/>
  <c r="DX511" i="6"/>
  <c r="DW511" i="6"/>
  <c r="DY510" i="6"/>
  <c r="DX510" i="6"/>
  <c r="DW510" i="6"/>
  <c r="DY509" i="6"/>
  <c r="DX509" i="6"/>
  <c r="DW509" i="6"/>
  <c r="DY508" i="6"/>
  <c r="DX508" i="6"/>
  <c r="DW508" i="6"/>
  <c r="DY507" i="6"/>
  <c r="DX507" i="6"/>
  <c r="DW507" i="6"/>
  <c r="DY506" i="6"/>
  <c r="DX506" i="6"/>
  <c r="DW506" i="6"/>
  <c r="DY505" i="6"/>
  <c r="DX505" i="6"/>
  <c r="DW505" i="6"/>
  <c r="DY504" i="6"/>
  <c r="DX504" i="6"/>
  <c r="DW504" i="6"/>
  <c r="DY503" i="6"/>
  <c r="DX503" i="6"/>
  <c r="DW503" i="6"/>
  <c r="DY502" i="6"/>
  <c r="DX502" i="6"/>
  <c r="DW502" i="6"/>
  <c r="DY501" i="6"/>
  <c r="DX501" i="6"/>
  <c r="DW501" i="6"/>
  <c r="DY500" i="6"/>
  <c r="DX500" i="6"/>
  <c r="DW500" i="6"/>
  <c r="DY499" i="6"/>
  <c r="DX499" i="6"/>
  <c r="DW499" i="6"/>
  <c r="DY498" i="6"/>
  <c r="DX498" i="6"/>
  <c r="DW498" i="6"/>
  <c r="DY497" i="6"/>
  <c r="DX497" i="6"/>
  <c r="DW497" i="6"/>
  <c r="DY496" i="6"/>
  <c r="DX496" i="6"/>
  <c r="DW496" i="6"/>
  <c r="DY495" i="6"/>
  <c r="DX495" i="6"/>
  <c r="DW495" i="6"/>
  <c r="DY494" i="6"/>
  <c r="DX494" i="6"/>
  <c r="DW494" i="6"/>
  <c r="DY493" i="6"/>
  <c r="DX493" i="6"/>
  <c r="DW493" i="6"/>
  <c r="DY492" i="6"/>
  <c r="DX492" i="6"/>
  <c r="DW492" i="6"/>
  <c r="DY491" i="6"/>
  <c r="DX491" i="6"/>
  <c r="DW491" i="6"/>
  <c r="DY490" i="6"/>
  <c r="DX490" i="6"/>
  <c r="DW490" i="6"/>
  <c r="DY489" i="6"/>
  <c r="DX489" i="6"/>
  <c r="DW489" i="6"/>
  <c r="DY488" i="6"/>
  <c r="DX488" i="6"/>
  <c r="DW488" i="6"/>
  <c r="DY487" i="6"/>
  <c r="DX487" i="6"/>
  <c r="DW487" i="6"/>
  <c r="DY486" i="6"/>
  <c r="DX486" i="6"/>
  <c r="DW486" i="6"/>
  <c r="DY485" i="6"/>
  <c r="DX485" i="6"/>
  <c r="DW485" i="6"/>
  <c r="DY484" i="6"/>
  <c r="DX484" i="6"/>
  <c r="DW484" i="6"/>
  <c r="DY483" i="6"/>
  <c r="DX483" i="6"/>
  <c r="DW483" i="6"/>
  <c r="DY482" i="6"/>
  <c r="DX482" i="6"/>
  <c r="DW482" i="6"/>
  <c r="DY481" i="6"/>
  <c r="DX481" i="6"/>
  <c r="DW481" i="6"/>
  <c r="DY480" i="6"/>
  <c r="DX480" i="6"/>
  <c r="DW480" i="6"/>
  <c r="DY479" i="6"/>
  <c r="DX479" i="6"/>
  <c r="DW479" i="6"/>
  <c r="DY478" i="6"/>
  <c r="DX478" i="6"/>
  <c r="DW478" i="6"/>
  <c r="DY477" i="6"/>
  <c r="DX477" i="6"/>
  <c r="DW477" i="6"/>
  <c r="DY476" i="6"/>
  <c r="DX476" i="6"/>
  <c r="DW476" i="6"/>
  <c r="DY475" i="6"/>
  <c r="DX475" i="6"/>
  <c r="DW475" i="6"/>
  <c r="DY474" i="6"/>
  <c r="DX474" i="6"/>
  <c r="DW474" i="6"/>
  <c r="DY473" i="6"/>
  <c r="DX473" i="6"/>
  <c r="DW473" i="6"/>
  <c r="DY472" i="6"/>
  <c r="DX472" i="6"/>
  <c r="DW472" i="6"/>
  <c r="DY471" i="6"/>
  <c r="DX471" i="6"/>
  <c r="DW471" i="6"/>
  <c r="DY470" i="6"/>
  <c r="DX470" i="6"/>
  <c r="DW470" i="6"/>
  <c r="DY469" i="6"/>
  <c r="DX469" i="6"/>
  <c r="DW469" i="6"/>
  <c r="DY468" i="6"/>
  <c r="DX468" i="6"/>
  <c r="DW468" i="6"/>
  <c r="DY467" i="6"/>
  <c r="DX467" i="6"/>
  <c r="DW467" i="6"/>
  <c r="DY466" i="6"/>
  <c r="DX466" i="6"/>
  <c r="DW466" i="6"/>
  <c r="DY465" i="6"/>
  <c r="DX465" i="6"/>
  <c r="DW465" i="6"/>
  <c r="DY464" i="6"/>
  <c r="DX464" i="6"/>
  <c r="DW464" i="6"/>
  <c r="DY463" i="6"/>
  <c r="DX463" i="6"/>
  <c r="DW463" i="6"/>
  <c r="DY462" i="6"/>
  <c r="DX462" i="6"/>
  <c r="DW462" i="6"/>
  <c r="DY461" i="6"/>
  <c r="DX461" i="6"/>
  <c r="DW461" i="6"/>
  <c r="DY460" i="6"/>
  <c r="DX460" i="6"/>
  <c r="DW460" i="6"/>
  <c r="DY459" i="6"/>
  <c r="DX459" i="6"/>
  <c r="DW459" i="6"/>
  <c r="DY458" i="6"/>
  <c r="DX458" i="6"/>
  <c r="DW458" i="6"/>
  <c r="DY457" i="6"/>
  <c r="DX457" i="6"/>
  <c r="DW457" i="6"/>
  <c r="DY456" i="6"/>
  <c r="DX456" i="6"/>
  <c r="DW456" i="6"/>
  <c r="DY455" i="6"/>
  <c r="DX455" i="6"/>
  <c r="DW455" i="6"/>
  <c r="DY454" i="6"/>
  <c r="DX454" i="6"/>
  <c r="DW454" i="6"/>
  <c r="DY453" i="6"/>
  <c r="DX453" i="6"/>
  <c r="DW453" i="6"/>
  <c r="DY452" i="6"/>
  <c r="DX452" i="6"/>
  <c r="DW452" i="6"/>
  <c r="DY451" i="6"/>
  <c r="DX451" i="6"/>
  <c r="DW451" i="6"/>
  <c r="DY450" i="6"/>
  <c r="DX450" i="6"/>
  <c r="DW450" i="6"/>
  <c r="DY449" i="6"/>
  <c r="DX449" i="6"/>
  <c r="DW449" i="6"/>
  <c r="DY448" i="6"/>
  <c r="DX448" i="6"/>
  <c r="DW448" i="6"/>
  <c r="DY447" i="6"/>
  <c r="DX447" i="6"/>
  <c r="DW447" i="6"/>
  <c r="DY446" i="6"/>
  <c r="DX446" i="6"/>
  <c r="DW446" i="6"/>
  <c r="DY445" i="6"/>
  <c r="DX445" i="6"/>
  <c r="DW445" i="6"/>
  <c r="DY444" i="6"/>
  <c r="DX444" i="6"/>
  <c r="DW444" i="6"/>
  <c r="DY443" i="6"/>
  <c r="DX443" i="6"/>
  <c r="DW443" i="6"/>
  <c r="DY442" i="6"/>
  <c r="DX442" i="6"/>
  <c r="DW442" i="6"/>
  <c r="DY441" i="6"/>
  <c r="DX441" i="6"/>
  <c r="DW441" i="6"/>
  <c r="DY440" i="6"/>
  <c r="DX440" i="6"/>
  <c r="DW440" i="6"/>
  <c r="DY439" i="6"/>
  <c r="DX439" i="6"/>
  <c r="DW439" i="6"/>
  <c r="DY438" i="6"/>
  <c r="DX438" i="6"/>
  <c r="DW438" i="6"/>
  <c r="DY437" i="6"/>
  <c r="DX437" i="6"/>
  <c r="DW437" i="6"/>
  <c r="DY436" i="6"/>
  <c r="DX436" i="6"/>
  <c r="DW436" i="6"/>
  <c r="DY435" i="6"/>
  <c r="DX435" i="6"/>
  <c r="DW435" i="6"/>
  <c r="DY434" i="6"/>
  <c r="DX434" i="6"/>
  <c r="DW434" i="6"/>
  <c r="DY433" i="6"/>
  <c r="DX433" i="6"/>
  <c r="DW433" i="6"/>
  <c r="DY432" i="6"/>
  <c r="DX432" i="6"/>
  <c r="DW432" i="6"/>
  <c r="DY431" i="6"/>
  <c r="DX431" i="6"/>
  <c r="DW431" i="6"/>
  <c r="DY430" i="6"/>
  <c r="DX430" i="6"/>
  <c r="DW430" i="6"/>
  <c r="DY429" i="6"/>
  <c r="DX429" i="6"/>
  <c r="DW429" i="6"/>
  <c r="DY428" i="6"/>
  <c r="DX428" i="6"/>
  <c r="DW428" i="6"/>
  <c r="DY427" i="6"/>
  <c r="DX427" i="6"/>
  <c r="DW427" i="6"/>
  <c r="DY426" i="6"/>
  <c r="DX426" i="6"/>
  <c r="DW426" i="6"/>
  <c r="DY425" i="6"/>
  <c r="DX425" i="6"/>
  <c r="DW425" i="6"/>
  <c r="DY424" i="6"/>
  <c r="DX424" i="6"/>
  <c r="DW424" i="6"/>
  <c r="DY423" i="6"/>
  <c r="DX423" i="6"/>
  <c r="DW423" i="6"/>
  <c r="DY422" i="6"/>
  <c r="DX422" i="6"/>
  <c r="DW422" i="6"/>
  <c r="DY421" i="6"/>
  <c r="DX421" i="6"/>
  <c r="DW421" i="6"/>
  <c r="DY420" i="6"/>
  <c r="DX420" i="6"/>
  <c r="DW420" i="6"/>
  <c r="DY419" i="6"/>
  <c r="DX419" i="6"/>
  <c r="DW419" i="6"/>
  <c r="DY418" i="6"/>
  <c r="DX418" i="6"/>
  <c r="DW418" i="6"/>
  <c r="DY417" i="6"/>
  <c r="DX417" i="6"/>
  <c r="DW417" i="6"/>
  <c r="DY416" i="6"/>
  <c r="DX416" i="6"/>
  <c r="DW416" i="6"/>
  <c r="DY415" i="6"/>
  <c r="DX415" i="6"/>
  <c r="DW415" i="6"/>
  <c r="DY414" i="6"/>
  <c r="DX414" i="6"/>
  <c r="DW414" i="6"/>
  <c r="DY413" i="6"/>
  <c r="DX413" i="6"/>
  <c r="DW413" i="6"/>
  <c r="DY412" i="6"/>
  <c r="DX412" i="6"/>
  <c r="DW412" i="6"/>
  <c r="DY411" i="6"/>
  <c r="DX411" i="6"/>
  <c r="DW411" i="6"/>
  <c r="DY410" i="6"/>
  <c r="DX410" i="6"/>
  <c r="DW410" i="6"/>
  <c r="DY409" i="6"/>
  <c r="DX409" i="6"/>
  <c r="DW409" i="6"/>
  <c r="DY408" i="6"/>
  <c r="DX408" i="6"/>
  <c r="DW408" i="6"/>
  <c r="DY407" i="6"/>
  <c r="DX407" i="6"/>
  <c r="DW407" i="6"/>
  <c r="DY406" i="6"/>
  <c r="DX406" i="6"/>
  <c r="DW406" i="6"/>
  <c r="DY405" i="6"/>
  <c r="DX405" i="6"/>
  <c r="DW405" i="6"/>
  <c r="DY404" i="6"/>
  <c r="DX404" i="6"/>
  <c r="DW404" i="6"/>
  <c r="DY403" i="6"/>
  <c r="DX403" i="6"/>
  <c r="DW403" i="6"/>
  <c r="DY402" i="6"/>
  <c r="DX402" i="6"/>
  <c r="DW402" i="6"/>
  <c r="DY401" i="6"/>
  <c r="DX401" i="6"/>
  <c r="DW401" i="6"/>
  <c r="DY400" i="6"/>
  <c r="DX400" i="6"/>
  <c r="DW400" i="6"/>
  <c r="DY399" i="6"/>
  <c r="DX399" i="6"/>
  <c r="DW399" i="6"/>
  <c r="DY398" i="6"/>
  <c r="DX398" i="6"/>
  <c r="DW398" i="6"/>
  <c r="DY397" i="6"/>
  <c r="DX397" i="6"/>
  <c r="DW397" i="6"/>
  <c r="DY396" i="6"/>
  <c r="DX396" i="6"/>
  <c r="DW396" i="6"/>
  <c r="DY395" i="6"/>
  <c r="DX395" i="6"/>
  <c r="DW395" i="6"/>
  <c r="DY394" i="6"/>
  <c r="DX394" i="6"/>
  <c r="DW394" i="6"/>
  <c r="DY393" i="6"/>
  <c r="DX393" i="6"/>
  <c r="DW393" i="6"/>
  <c r="DY392" i="6"/>
  <c r="DX392" i="6"/>
  <c r="DW392" i="6"/>
  <c r="DY391" i="6"/>
  <c r="DX391" i="6"/>
  <c r="DW391" i="6"/>
  <c r="DY390" i="6"/>
  <c r="DX390" i="6"/>
  <c r="DW390" i="6"/>
  <c r="DY389" i="6"/>
  <c r="DX389" i="6"/>
  <c r="DW389" i="6"/>
  <c r="DY388" i="6"/>
  <c r="DX388" i="6"/>
  <c r="DW388" i="6"/>
  <c r="DY387" i="6"/>
  <c r="DX387" i="6"/>
  <c r="DW387" i="6"/>
  <c r="DY386" i="6"/>
  <c r="DX386" i="6"/>
  <c r="DW386" i="6"/>
  <c r="DY385" i="6"/>
  <c r="DX385" i="6"/>
  <c r="DW385" i="6"/>
  <c r="DY384" i="6"/>
  <c r="DX384" i="6"/>
  <c r="DW384" i="6"/>
  <c r="DY383" i="6"/>
  <c r="DX383" i="6"/>
  <c r="DW383" i="6"/>
  <c r="DY382" i="6"/>
  <c r="DX382" i="6"/>
  <c r="DW382" i="6"/>
  <c r="DY381" i="6"/>
  <c r="DX381" i="6"/>
  <c r="DW381" i="6"/>
  <c r="DY380" i="6"/>
  <c r="DX380" i="6"/>
  <c r="DW380" i="6"/>
  <c r="DY379" i="6"/>
  <c r="DX379" i="6"/>
  <c r="DW379" i="6"/>
  <c r="DY378" i="6"/>
  <c r="DX378" i="6"/>
  <c r="DW378" i="6"/>
  <c r="DY377" i="6"/>
  <c r="DX377" i="6"/>
  <c r="DW377" i="6"/>
  <c r="DY376" i="6"/>
  <c r="DX376" i="6"/>
  <c r="DW376" i="6"/>
  <c r="DY375" i="6"/>
  <c r="DX375" i="6"/>
  <c r="DW375" i="6"/>
  <c r="DY374" i="6"/>
  <c r="DX374" i="6"/>
  <c r="DW374" i="6"/>
  <c r="DY373" i="6"/>
  <c r="DX373" i="6"/>
  <c r="DW373" i="6"/>
  <c r="DY372" i="6"/>
  <c r="DX372" i="6"/>
  <c r="DW372" i="6"/>
  <c r="DY371" i="6"/>
  <c r="DX371" i="6"/>
  <c r="DW371" i="6"/>
  <c r="DY370" i="6"/>
  <c r="DX370" i="6"/>
  <c r="DW370" i="6"/>
  <c r="DY369" i="6"/>
  <c r="DX369" i="6"/>
  <c r="DW369" i="6"/>
  <c r="DY368" i="6"/>
  <c r="DX368" i="6"/>
  <c r="DW368" i="6"/>
  <c r="DY367" i="6"/>
  <c r="DX367" i="6"/>
  <c r="DW367" i="6"/>
  <c r="DY366" i="6"/>
  <c r="DX366" i="6"/>
  <c r="DW366" i="6"/>
  <c r="DY365" i="6"/>
  <c r="DX365" i="6"/>
  <c r="DW365" i="6"/>
  <c r="DY364" i="6"/>
  <c r="DX364" i="6"/>
  <c r="DW364" i="6"/>
  <c r="DY363" i="6"/>
  <c r="DX363" i="6"/>
  <c r="DW363" i="6"/>
  <c r="DY362" i="6"/>
  <c r="DX362" i="6"/>
  <c r="DW362" i="6"/>
  <c r="DY361" i="6"/>
  <c r="DX361" i="6"/>
  <c r="DW361" i="6"/>
  <c r="DY360" i="6"/>
  <c r="DX360" i="6"/>
  <c r="DW360" i="6"/>
  <c r="DY359" i="6"/>
  <c r="DX359" i="6"/>
  <c r="DW359" i="6"/>
  <c r="DY358" i="6"/>
  <c r="DX358" i="6"/>
  <c r="DW358" i="6"/>
  <c r="DY357" i="6"/>
  <c r="DX357" i="6"/>
  <c r="DW357" i="6"/>
  <c r="DY356" i="6"/>
  <c r="DX356" i="6"/>
  <c r="DW356" i="6"/>
  <c r="DY355" i="6"/>
  <c r="DX355" i="6"/>
  <c r="DW355" i="6"/>
  <c r="DY354" i="6"/>
  <c r="DX354" i="6"/>
  <c r="DW354" i="6"/>
  <c r="DY353" i="6"/>
  <c r="DX353" i="6"/>
  <c r="DW353" i="6"/>
  <c r="DY352" i="6"/>
  <c r="DX352" i="6"/>
  <c r="DW352" i="6"/>
  <c r="DY351" i="6"/>
  <c r="DX351" i="6"/>
  <c r="DW351" i="6"/>
  <c r="DY350" i="6"/>
  <c r="DX350" i="6"/>
  <c r="DW350" i="6"/>
  <c r="DY349" i="6"/>
  <c r="DX349" i="6"/>
  <c r="DW349" i="6"/>
  <c r="DY348" i="6"/>
  <c r="DX348" i="6"/>
  <c r="DW348" i="6"/>
  <c r="DY347" i="6"/>
  <c r="DX347" i="6"/>
  <c r="DW347" i="6"/>
  <c r="DY346" i="6"/>
  <c r="DX346" i="6"/>
  <c r="DW346" i="6"/>
  <c r="DY345" i="6"/>
  <c r="DX345" i="6"/>
  <c r="DW345" i="6"/>
  <c r="DY344" i="6"/>
  <c r="DX344" i="6"/>
  <c r="DW344" i="6"/>
  <c r="DY343" i="6"/>
  <c r="DX343" i="6"/>
  <c r="DW343" i="6"/>
  <c r="DY342" i="6"/>
  <c r="DX342" i="6"/>
  <c r="DW342" i="6"/>
  <c r="DY341" i="6"/>
  <c r="DX341" i="6"/>
  <c r="DW341" i="6"/>
  <c r="DY340" i="6"/>
  <c r="DX340" i="6"/>
  <c r="DW340" i="6"/>
  <c r="DY339" i="6"/>
  <c r="DX339" i="6"/>
  <c r="DW339" i="6"/>
  <c r="DY338" i="6"/>
  <c r="DX338" i="6"/>
  <c r="DW338" i="6"/>
  <c r="DY337" i="6"/>
  <c r="DX337" i="6"/>
  <c r="DW337" i="6"/>
  <c r="DY336" i="6"/>
  <c r="DX336" i="6"/>
  <c r="DW336" i="6"/>
  <c r="DY335" i="6"/>
  <c r="DX335" i="6"/>
  <c r="DW335" i="6"/>
  <c r="DY334" i="6"/>
  <c r="DX334" i="6"/>
  <c r="DW334" i="6"/>
  <c r="DY333" i="6"/>
  <c r="DX333" i="6"/>
  <c r="DW333" i="6"/>
  <c r="DY332" i="6"/>
  <c r="DX332" i="6"/>
  <c r="DW332" i="6"/>
  <c r="DY331" i="6"/>
  <c r="DX331" i="6"/>
  <c r="DW331" i="6"/>
  <c r="DY330" i="6"/>
  <c r="DX330" i="6"/>
  <c r="DW330" i="6"/>
  <c r="DY329" i="6"/>
  <c r="DX329" i="6"/>
  <c r="DW329" i="6"/>
  <c r="DY328" i="6"/>
  <c r="DX328" i="6"/>
  <c r="DW328" i="6"/>
  <c r="DY327" i="6"/>
  <c r="DX327" i="6"/>
  <c r="DW327" i="6"/>
  <c r="DY326" i="6"/>
  <c r="DX326" i="6"/>
  <c r="DW326" i="6"/>
  <c r="DY325" i="6"/>
  <c r="DX325" i="6"/>
  <c r="DW325" i="6"/>
  <c r="DY324" i="6"/>
  <c r="DX324" i="6"/>
  <c r="DW324" i="6"/>
  <c r="DY323" i="6"/>
  <c r="DX323" i="6"/>
  <c r="DW323" i="6"/>
  <c r="DY322" i="6"/>
  <c r="DX322" i="6"/>
  <c r="DW322" i="6"/>
  <c r="DY321" i="6"/>
  <c r="DX321" i="6"/>
  <c r="DW321" i="6"/>
  <c r="DY320" i="6"/>
  <c r="DX320" i="6"/>
  <c r="DW320" i="6"/>
  <c r="DY319" i="6"/>
  <c r="DX319" i="6"/>
  <c r="DW319" i="6"/>
  <c r="DY318" i="6"/>
  <c r="DX318" i="6"/>
  <c r="DW318" i="6"/>
  <c r="DY317" i="6"/>
  <c r="DX317" i="6"/>
  <c r="DW317" i="6"/>
  <c r="DY316" i="6"/>
  <c r="DX316" i="6"/>
  <c r="DW316" i="6"/>
  <c r="DY315" i="6"/>
  <c r="DX315" i="6"/>
  <c r="DW315" i="6"/>
  <c r="DY314" i="6"/>
  <c r="DX314" i="6"/>
  <c r="DW314" i="6"/>
  <c r="DY313" i="6"/>
  <c r="DX313" i="6"/>
  <c r="DW313" i="6"/>
  <c r="DY312" i="6"/>
  <c r="DX312" i="6"/>
  <c r="DW312" i="6"/>
  <c r="DY311" i="6"/>
  <c r="DX311" i="6"/>
  <c r="DW311" i="6"/>
  <c r="DY310" i="6"/>
  <c r="DX310" i="6"/>
  <c r="DW310" i="6"/>
  <c r="DY309" i="6"/>
  <c r="DX309" i="6"/>
  <c r="DW309" i="6"/>
  <c r="DY308" i="6"/>
  <c r="DX308" i="6"/>
  <c r="DW308" i="6"/>
  <c r="DY307" i="6"/>
  <c r="DX307" i="6"/>
  <c r="DW307" i="6"/>
  <c r="DY306" i="6"/>
  <c r="DX306" i="6"/>
  <c r="DW306" i="6"/>
  <c r="DY305" i="6"/>
  <c r="DX305" i="6"/>
  <c r="DW305" i="6"/>
  <c r="DY304" i="6"/>
  <c r="DX304" i="6"/>
  <c r="DW304" i="6"/>
  <c r="DY303" i="6"/>
  <c r="DX303" i="6"/>
  <c r="DW303" i="6"/>
  <c r="DY302" i="6"/>
  <c r="DX302" i="6"/>
  <c r="DW302" i="6"/>
  <c r="DY301" i="6"/>
  <c r="DX301" i="6"/>
  <c r="DW301" i="6"/>
  <c r="DY300" i="6"/>
  <c r="DX300" i="6"/>
  <c r="DW300" i="6"/>
  <c r="DY299" i="6"/>
  <c r="DX299" i="6"/>
  <c r="DW299" i="6"/>
  <c r="DY298" i="6"/>
  <c r="DX298" i="6"/>
  <c r="DW298" i="6"/>
  <c r="DY297" i="6"/>
  <c r="DX297" i="6"/>
  <c r="DW297" i="6"/>
  <c r="DY296" i="6"/>
  <c r="DX296" i="6"/>
  <c r="DW296" i="6"/>
  <c r="DY295" i="6"/>
  <c r="DX295" i="6"/>
  <c r="DW295" i="6"/>
  <c r="DY294" i="6"/>
  <c r="DX294" i="6"/>
  <c r="DW294" i="6"/>
  <c r="DY293" i="6"/>
  <c r="DX293" i="6"/>
  <c r="DW293" i="6"/>
  <c r="DY292" i="6"/>
  <c r="DX292" i="6"/>
  <c r="DW292" i="6"/>
  <c r="DY291" i="6"/>
  <c r="DX291" i="6"/>
  <c r="DW291" i="6"/>
  <c r="DY290" i="6"/>
  <c r="DX290" i="6"/>
  <c r="DW290" i="6"/>
  <c r="DY289" i="6"/>
  <c r="DX289" i="6"/>
  <c r="DW289" i="6"/>
  <c r="DY288" i="6"/>
  <c r="DX288" i="6"/>
  <c r="DW288" i="6"/>
  <c r="DY287" i="6"/>
  <c r="DX287" i="6"/>
  <c r="DW287" i="6"/>
  <c r="DY286" i="6"/>
  <c r="DX286" i="6"/>
  <c r="DW286" i="6"/>
  <c r="DY285" i="6"/>
  <c r="DX285" i="6"/>
  <c r="DW285" i="6"/>
  <c r="DY284" i="6"/>
  <c r="DX284" i="6"/>
  <c r="DW284" i="6"/>
  <c r="DY283" i="6"/>
  <c r="DX283" i="6"/>
  <c r="DW283" i="6"/>
  <c r="DY282" i="6"/>
  <c r="DX282" i="6"/>
  <c r="DW282" i="6"/>
  <c r="DY281" i="6"/>
  <c r="DX281" i="6"/>
  <c r="DW281" i="6"/>
  <c r="DY280" i="6"/>
  <c r="DX280" i="6"/>
  <c r="DW280" i="6"/>
  <c r="DY279" i="6"/>
  <c r="DX279" i="6"/>
  <c r="DW279" i="6"/>
  <c r="DY278" i="6"/>
  <c r="DX278" i="6"/>
  <c r="DW278" i="6"/>
  <c r="DY277" i="6"/>
  <c r="DX277" i="6"/>
  <c r="DW277" i="6"/>
  <c r="DY276" i="6"/>
  <c r="DX276" i="6"/>
  <c r="DW276" i="6"/>
  <c r="DY275" i="6"/>
  <c r="DX275" i="6"/>
  <c r="DW275" i="6"/>
  <c r="DY274" i="6"/>
  <c r="DX274" i="6"/>
  <c r="DW274" i="6"/>
  <c r="DY273" i="6"/>
  <c r="DX273" i="6"/>
  <c r="DW273" i="6"/>
  <c r="DY272" i="6"/>
  <c r="DX272" i="6"/>
  <c r="DW272" i="6"/>
  <c r="DY271" i="6"/>
  <c r="DX271" i="6"/>
  <c r="DW271" i="6"/>
  <c r="DY270" i="6"/>
  <c r="DX270" i="6"/>
  <c r="DW270" i="6"/>
  <c r="DY269" i="6"/>
  <c r="DX269" i="6"/>
  <c r="DW269" i="6"/>
  <c r="DY268" i="6"/>
  <c r="DX268" i="6"/>
  <c r="DW268" i="6"/>
  <c r="DY267" i="6"/>
  <c r="DX267" i="6"/>
  <c r="DW267" i="6"/>
  <c r="DY266" i="6"/>
  <c r="DX266" i="6"/>
  <c r="DW266" i="6"/>
  <c r="DY265" i="6"/>
  <c r="DX265" i="6"/>
  <c r="DW265" i="6"/>
  <c r="DY264" i="6"/>
  <c r="DX264" i="6"/>
  <c r="DW264" i="6"/>
  <c r="DY263" i="6"/>
  <c r="DX263" i="6"/>
  <c r="DW263" i="6"/>
  <c r="DY262" i="6"/>
  <c r="DX262" i="6"/>
  <c r="DW262" i="6"/>
  <c r="DY261" i="6"/>
  <c r="DX261" i="6"/>
  <c r="DW261" i="6"/>
  <c r="DY260" i="6"/>
  <c r="DX260" i="6"/>
  <c r="DW260" i="6"/>
  <c r="DY259" i="6"/>
  <c r="DX259" i="6"/>
  <c r="DW259" i="6"/>
  <c r="DY258" i="6"/>
  <c r="DX258" i="6"/>
  <c r="DW258" i="6"/>
  <c r="DY257" i="6"/>
  <c r="DX257" i="6"/>
  <c r="DW257" i="6"/>
  <c r="DY256" i="6"/>
  <c r="DX256" i="6"/>
  <c r="DW256" i="6"/>
  <c r="DY255" i="6"/>
  <c r="DX255" i="6"/>
  <c r="DW255" i="6"/>
  <c r="DY254" i="6"/>
  <c r="DX254" i="6"/>
  <c r="DW254" i="6"/>
  <c r="DY253" i="6"/>
  <c r="DX253" i="6"/>
  <c r="DW253" i="6"/>
  <c r="DY252" i="6"/>
  <c r="DX252" i="6"/>
  <c r="DW252" i="6"/>
  <c r="DY251" i="6"/>
  <c r="DX251" i="6"/>
  <c r="DW251" i="6"/>
  <c r="DY250" i="6"/>
  <c r="DX250" i="6"/>
  <c r="DW250" i="6"/>
  <c r="DY249" i="6"/>
  <c r="DX249" i="6"/>
  <c r="DW249" i="6"/>
  <c r="DY248" i="6"/>
  <c r="DX248" i="6"/>
  <c r="DW248" i="6"/>
  <c r="DY247" i="6"/>
  <c r="DX247" i="6"/>
  <c r="DW247" i="6"/>
  <c r="DY246" i="6"/>
  <c r="DX246" i="6"/>
  <c r="DW246" i="6"/>
  <c r="DY245" i="6"/>
  <c r="DX245" i="6"/>
  <c r="DW245" i="6"/>
  <c r="DY244" i="6"/>
  <c r="DX244" i="6"/>
  <c r="DW244" i="6"/>
  <c r="DY243" i="6"/>
  <c r="DX243" i="6"/>
  <c r="DW243" i="6"/>
  <c r="DY242" i="6"/>
  <c r="DX242" i="6"/>
  <c r="DW242" i="6"/>
  <c r="DY241" i="6"/>
  <c r="DX241" i="6"/>
  <c r="DW241" i="6"/>
  <c r="DY240" i="6"/>
  <c r="DX240" i="6"/>
  <c r="DW240" i="6"/>
  <c r="DY239" i="6"/>
  <c r="DX239" i="6"/>
  <c r="DW239" i="6"/>
  <c r="DY238" i="6"/>
  <c r="DX238" i="6"/>
  <c r="DW238" i="6"/>
  <c r="DY237" i="6"/>
  <c r="DX237" i="6"/>
  <c r="DW237" i="6"/>
  <c r="DY236" i="6"/>
  <c r="DX236" i="6"/>
  <c r="DW236" i="6"/>
  <c r="DY235" i="6"/>
  <c r="DX235" i="6"/>
  <c r="DW235" i="6"/>
  <c r="DY234" i="6"/>
  <c r="DX234" i="6"/>
  <c r="DW234" i="6"/>
  <c r="DY233" i="6"/>
  <c r="DX233" i="6"/>
  <c r="DW233" i="6"/>
  <c r="DY232" i="6"/>
  <c r="DX232" i="6"/>
  <c r="DW232" i="6"/>
  <c r="DY231" i="6"/>
  <c r="DX231" i="6"/>
  <c r="DW231" i="6"/>
  <c r="DY230" i="6"/>
  <c r="DX230" i="6"/>
  <c r="DW230" i="6"/>
  <c r="DY229" i="6"/>
  <c r="DX229" i="6"/>
  <c r="DW229" i="6"/>
  <c r="DY228" i="6"/>
  <c r="DX228" i="6"/>
  <c r="DW228" i="6"/>
  <c r="DY227" i="6"/>
  <c r="DX227" i="6"/>
  <c r="DW227" i="6"/>
  <c r="DY226" i="6"/>
  <c r="DX226" i="6"/>
  <c r="DW226" i="6"/>
  <c r="DY225" i="6"/>
  <c r="DX225" i="6"/>
  <c r="DW225" i="6"/>
  <c r="DY224" i="6"/>
  <c r="DX224" i="6"/>
  <c r="DW224" i="6"/>
  <c r="DY223" i="6"/>
  <c r="DX223" i="6"/>
  <c r="DW223" i="6"/>
  <c r="DY222" i="6"/>
  <c r="DX222" i="6"/>
  <c r="DW222" i="6"/>
  <c r="DY221" i="6"/>
  <c r="DX221" i="6"/>
  <c r="DW221" i="6"/>
  <c r="DY220" i="6"/>
  <c r="DX220" i="6"/>
  <c r="DW220" i="6"/>
  <c r="DY219" i="6"/>
  <c r="DX219" i="6"/>
  <c r="DW219" i="6"/>
  <c r="DY218" i="6"/>
  <c r="DX218" i="6"/>
  <c r="DW218" i="6"/>
  <c r="DY217" i="6"/>
  <c r="DX217" i="6"/>
  <c r="DW217" i="6"/>
  <c r="DY216" i="6"/>
  <c r="DX216" i="6"/>
  <c r="DW216" i="6"/>
  <c r="DY215" i="6"/>
  <c r="DX215" i="6"/>
  <c r="DW215" i="6"/>
  <c r="DY214" i="6"/>
  <c r="DX214" i="6"/>
  <c r="DW214" i="6"/>
  <c r="DY213" i="6"/>
  <c r="DX213" i="6"/>
  <c r="DW213" i="6"/>
  <c r="DY212" i="6"/>
  <c r="DX212" i="6"/>
  <c r="DW212" i="6"/>
  <c r="DY211" i="6"/>
  <c r="DX211" i="6"/>
  <c r="DW211" i="6"/>
  <c r="DY210" i="6"/>
  <c r="DX210" i="6"/>
  <c r="DW210" i="6"/>
  <c r="DY209" i="6"/>
  <c r="DX209" i="6"/>
  <c r="DW209" i="6"/>
  <c r="DY208" i="6"/>
  <c r="DX208" i="6"/>
  <c r="DW208" i="6"/>
  <c r="DY207" i="6"/>
  <c r="DX207" i="6"/>
  <c r="DW207" i="6"/>
  <c r="DY206" i="6"/>
  <c r="DX206" i="6"/>
  <c r="DW206" i="6"/>
  <c r="DY205" i="6"/>
  <c r="DX205" i="6"/>
  <c r="DW205" i="6"/>
  <c r="DY204" i="6"/>
  <c r="DX204" i="6"/>
  <c r="DW204" i="6"/>
  <c r="DY203" i="6"/>
  <c r="DX203" i="6"/>
  <c r="DW203" i="6"/>
  <c r="DY202" i="6"/>
  <c r="DX202" i="6"/>
  <c r="DW202" i="6"/>
  <c r="DY201" i="6"/>
  <c r="DX201" i="6"/>
  <c r="DW201" i="6"/>
  <c r="DY200" i="6"/>
  <c r="DX200" i="6"/>
  <c r="DW200" i="6"/>
  <c r="DY199" i="6"/>
  <c r="DX199" i="6"/>
  <c r="DW199" i="6"/>
  <c r="DY198" i="6"/>
  <c r="DX198" i="6"/>
  <c r="DW198" i="6"/>
  <c r="DY197" i="6"/>
  <c r="DX197" i="6"/>
  <c r="DW197" i="6"/>
  <c r="DY196" i="6"/>
  <c r="DX196" i="6"/>
  <c r="DW196" i="6"/>
  <c r="DY195" i="6"/>
  <c r="DX195" i="6"/>
  <c r="DW195" i="6"/>
  <c r="DY194" i="6"/>
  <c r="DX194" i="6"/>
  <c r="DW194" i="6"/>
  <c r="DY193" i="6"/>
  <c r="DX193" i="6"/>
  <c r="DW193" i="6"/>
  <c r="DY192" i="6"/>
  <c r="DX192" i="6"/>
  <c r="DW192" i="6"/>
  <c r="DY191" i="6"/>
  <c r="DX191" i="6"/>
  <c r="DW191" i="6"/>
  <c r="DY190" i="6"/>
  <c r="DX190" i="6"/>
  <c r="DW190" i="6"/>
  <c r="DY189" i="6"/>
  <c r="DX189" i="6"/>
  <c r="DW189" i="6"/>
  <c r="DY188" i="6"/>
  <c r="DX188" i="6"/>
  <c r="DW188" i="6"/>
  <c r="DY187" i="6"/>
  <c r="DX187" i="6"/>
  <c r="DW187" i="6"/>
  <c r="DY186" i="6"/>
  <c r="DX186" i="6"/>
  <c r="DW186" i="6"/>
  <c r="DY185" i="6"/>
  <c r="DX185" i="6"/>
  <c r="DW185" i="6"/>
  <c r="DY184" i="6"/>
  <c r="DX184" i="6"/>
  <c r="DW184" i="6"/>
  <c r="DY183" i="6"/>
  <c r="DX183" i="6"/>
  <c r="DW183" i="6"/>
  <c r="DY182" i="6"/>
  <c r="DX182" i="6"/>
  <c r="DW182" i="6"/>
  <c r="DY181" i="6"/>
  <c r="DX181" i="6"/>
  <c r="DW181" i="6"/>
  <c r="DY180" i="6"/>
  <c r="DX180" i="6"/>
  <c r="DW180" i="6"/>
  <c r="DY179" i="6"/>
  <c r="DX179" i="6"/>
  <c r="DW179" i="6"/>
  <c r="DY178" i="6"/>
  <c r="DX178" i="6"/>
  <c r="DW178" i="6"/>
  <c r="DY177" i="6"/>
  <c r="DX177" i="6"/>
  <c r="DW177" i="6"/>
  <c r="DY176" i="6"/>
  <c r="DX176" i="6"/>
  <c r="DW176" i="6"/>
  <c r="DY175" i="6"/>
  <c r="DX175" i="6"/>
  <c r="DW175" i="6"/>
  <c r="DY174" i="6"/>
  <c r="DX174" i="6"/>
  <c r="DW174" i="6"/>
  <c r="DY173" i="6"/>
  <c r="DX173" i="6"/>
  <c r="DW173" i="6"/>
  <c r="DY172" i="6"/>
  <c r="DX172" i="6"/>
  <c r="DW172" i="6"/>
  <c r="DY171" i="6"/>
  <c r="DX171" i="6"/>
  <c r="DW171" i="6"/>
  <c r="DY170" i="6"/>
  <c r="DX170" i="6"/>
  <c r="DW170" i="6"/>
  <c r="DY169" i="6"/>
  <c r="DX169" i="6"/>
  <c r="DW169" i="6"/>
  <c r="DY168" i="6"/>
  <c r="DX168" i="6"/>
  <c r="DW168" i="6"/>
  <c r="DY167" i="6"/>
  <c r="DX167" i="6"/>
  <c r="DW167" i="6"/>
  <c r="DY166" i="6"/>
  <c r="DX166" i="6"/>
  <c r="DW166" i="6"/>
  <c r="DY165" i="6"/>
  <c r="DX165" i="6"/>
  <c r="DW165" i="6"/>
  <c r="DY164" i="6"/>
  <c r="DX164" i="6"/>
  <c r="DW164" i="6"/>
  <c r="DY163" i="6"/>
  <c r="DX163" i="6"/>
  <c r="DW163" i="6"/>
  <c r="DY162" i="6"/>
  <c r="DX162" i="6"/>
  <c r="DW162" i="6"/>
  <c r="DY161" i="6"/>
  <c r="DX161" i="6"/>
  <c r="DW161" i="6"/>
  <c r="DY160" i="6"/>
  <c r="DX160" i="6"/>
  <c r="DW160" i="6"/>
  <c r="DY159" i="6"/>
  <c r="DX159" i="6"/>
  <c r="DW159" i="6"/>
  <c r="DY158" i="6"/>
  <c r="DX158" i="6"/>
  <c r="DW158" i="6"/>
  <c r="DY157" i="6"/>
  <c r="DX157" i="6"/>
  <c r="DW157" i="6"/>
  <c r="DY156" i="6"/>
  <c r="DX156" i="6"/>
  <c r="DW156" i="6"/>
  <c r="DY155" i="6"/>
  <c r="DX155" i="6"/>
  <c r="DW155" i="6"/>
  <c r="DY154" i="6"/>
  <c r="DX154" i="6"/>
  <c r="DW154" i="6"/>
  <c r="DY153" i="6"/>
  <c r="DX153" i="6"/>
  <c r="DW153" i="6"/>
  <c r="DY152" i="6"/>
  <c r="DX152" i="6"/>
  <c r="DW152" i="6"/>
  <c r="DY151" i="6"/>
  <c r="DX151" i="6"/>
  <c r="DW151" i="6"/>
  <c r="DY150" i="6"/>
  <c r="DX150" i="6"/>
  <c r="DW150" i="6"/>
  <c r="DY149" i="6"/>
  <c r="DX149" i="6"/>
  <c r="DW149" i="6"/>
  <c r="DY148" i="6"/>
  <c r="DX148" i="6"/>
  <c r="DW148" i="6"/>
  <c r="DY147" i="6"/>
  <c r="DX147" i="6"/>
  <c r="DW147" i="6"/>
  <c r="DY146" i="6"/>
  <c r="DX146" i="6"/>
  <c r="DW146" i="6"/>
  <c r="DY145" i="6"/>
  <c r="DX145" i="6"/>
  <c r="DW145" i="6"/>
  <c r="DY144" i="6"/>
  <c r="DX144" i="6"/>
  <c r="DW144" i="6"/>
  <c r="DY143" i="6"/>
  <c r="DX143" i="6"/>
  <c r="DW143" i="6"/>
  <c r="DY142" i="6"/>
  <c r="DX142" i="6"/>
  <c r="DW142" i="6"/>
  <c r="DY141" i="6"/>
  <c r="DX141" i="6"/>
  <c r="DW141" i="6"/>
  <c r="DY140" i="6"/>
  <c r="DX140" i="6"/>
  <c r="DW140" i="6"/>
  <c r="DY139" i="6"/>
  <c r="DX139" i="6"/>
  <c r="DW139" i="6"/>
  <c r="DY138" i="6"/>
  <c r="DX138" i="6"/>
  <c r="DW138" i="6"/>
  <c r="DY137" i="6"/>
  <c r="DX137" i="6"/>
  <c r="DW137" i="6"/>
  <c r="DY136" i="6"/>
  <c r="DX136" i="6"/>
  <c r="DW136" i="6"/>
  <c r="DY135" i="6"/>
  <c r="DX135" i="6"/>
  <c r="DW135" i="6"/>
  <c r="DY134" i="6"/>
  <c r="DX134" i="6"/>
  <c r="DW134" i="6"/>
  <c r="DY133" i="6"/>
  <c r="DX133" i="6"/>
  <c r="DW133" i="6"/>
  <c r="DY132" i="6"/>
  <c r="DX132" i="6"/>
  <c r="DW132" i="6"/>
  <c r="DY131" i="6"/>
  <c r="DX131" i="6"/>
  <c r="DW131" i="6"/>
  <c r="DY130" i="6"/>
  <c r="DX130" i="6"/>
  <c r="DW130" i="6"/>
  <c r="DY129" i="6"/>
  <c r="DX129" i="6"/>
  <c r="DW129" i="6"/>
  <c r="DY128" i="6"/>
  <c r="DX128" i="6"/>
  <c r="DW128" i="6"/>
  <c r="DY127" i="6"/>
  <c r="DX127" i="6"/>
  <c r="DW127" i="6"/>
  <c r="DY126" i="6"/>
  <c r="DX126" i="6"/>
  <c r="DW126" i="6"/>
  <c r="DY125" i="6"/>
  <c r="DX125" i="6"/>
  <c r="DW125" i="6"/>
  <c r="DY124" i="6"/>
  <c r="DX124" i="6"/>
  <c r="DW124" i="6"/>
  <c r="DY123" i="6"/>
  <c r="DX123" i="6"/>
  <c r="DW123" i="6"/>
  <c r="DY122" i="6"/>
  <c r="DX122" i="6"/>
  <c r="DW122" i="6"/>
  <c r="DY121" i="6"/>
  <c r="DX121" i="6"/>
  <c r="DW121" i="6"/>
  <c r="DY120" i="6"/>
  <c r="DX120" i="6"/>
  <c r="DW120" i="6"/>
  <c r="DY119" i="6"/>
  <c r="DX119" i="6"/>
  <c r="DW119" i="6"/>
  <c r="DY118" i="6"/>
  <c r="DX118" i="6"/>
  <c r="DW118" i="6"/>
  <c r="DY117" i="6"/>
  <c r="DX117" i="6"/>
  <c r="DW117" i="6"/>
  <c r="DY116" i="6"/>
  <c r="DX116" i="6"/>
  <c r="DW116" i="6"/>
  <c r="DY115" i="6"/>
  <c r="DX115" i="6"/>
  <c r="DW115" i="6"/>
  <c r="DY114" i="6"/>
  <c r="DX114" i="6"/>
  <c r="DW114" i="6"/>
  <c r="DY113" i="6"/>
  <c r="DX113" i="6"/>
  <c r="DW113" i="6"/>
  <c r="DY112" i="6"/>
  <c r="DX112" i="6"/>
  <c r="DW112" i="6"/>
  <c r="DY111" i="6"/>
  <c r="DX111" i="6"/>
  <c r="DW111" i="6"/>
  <c r="DY110" i="6"/>
  <c r="DX110" i="6"/>
  <c r="DW110" i="6"/>
  <c r="DY109" i="6"/>
  <c r="DX109" i="6"/>
  <c r="DW109" i="6"/>
  <c r="DY108" i="6"/>
  <c r="DX108" i="6"/>
  <c r="DW108" i="6"/>
  <c r="DY107" i="6"/>
  <c r="DX107" i="6"/>
  <c r="DW107" i="6"/>
  <c r="DY106" i="6"/>
  <c r="DX106" i="6"/>
  <c r="DW106" i="6"/>
  <c r="DY105" i="6"/>
  <c r="DX105" i="6"/>
  <c r="DW105" i="6"/>
  <c r="DY104" i="6"/>
  <c r="DX104" i="6"/>
  <c r="DW104" i="6"/>
  <c r="DY103" i="6"/>
  <c r="DX103" i="6"/>
  <c r="DW103" i="6"/>
  <c r="DY102" i="6"/>
  <c r="DX102" i="6"/>
  <c r="DW102" i="6"/>
  <c r="DY101" i="6"/>
  <c r="DX101" i="6"/>
  <c r="DW101" i="6"/>
  <c r="DY100" i="6"/>
  <c r="DX100" i="6"/>
  <c r="DW100" i="6"/>
  <c r="DY99" i="6"/>
  <c r="DX99" i="6"/>
  <c r="DW99" i="6"/>
  <c r="DY98" i="6"/>
  <c r="DX98" i="6"/>
  <c r="DW98" i="6"/>
  <c r="DY97" i="6"/>
  <c r="DX97" i="6"/>
  <c r="DW97" i="6"/>
  <c r="DY96" i="6"/>
  <c r="DX96" i="6"/>
  <c r="DW96" i="6"/>
  <c r="DY95" i="6"/>
  <c r="DX95" i="6"/>
  <c r="DW95" i="6"/>
  <c r="DY94" i="6"/>
  <c r="DX94" i="6"/>
  <c r="DW94" i="6"/>
  <c r="DY93" i="6"/>
  <c r="DX93" i="6"/>
  <c r="DW93" i="6"/>
  <c r="DY92" i="6"/>
  <c r="DX92" i="6"/>
  <c r="DW92" i="6"/>
  <c r="DY91" i="6"/>
  <c r="DX91" i="6"/>
  <c r="DW91" i="6"/>
  <c r="DY90" i="6"/>
  <c r="DX90" i="6"/>
  <c r="DW90" i="6"/>
  <c r="DY89" i="6"/>
  <c r="DX89" i="6"/>
  <c r="DW89" i="6"/>
  <c r="DY88" i="6"/>
  <c r="DX88" i="6"/>
  <c r="DW88" i="6"/>
  <c r="DY87" i="6"/>
  <c r="DX87" i="6"/>
  <c r="DW87" i="6"/>
  <c r="DY86" i="6"/>
  <c r="DX86" i="6"/>
  <c r="DW86" i="6"/>
  <c r="DY85" i="6"/>
  <c r="DX85" i="6"/>
  <c r="DW85" i="6"/>
  <c r="DY84" i="6"/>
  <c r="DX84" i="6"/>
  <c r="DW84" i="6"/>
  <c r="DY83" i="6"/>
  <c r="DX83" i="6"/>
  <c r="DW83" i="6"/>
  <c r="DY82" i="6"/>
  <c r="DX82" i="6"/>
  <c r="DW82" i="6"/>
  <c r="DY81" i="6"/>
  <c r="DX81" i="6"/>
  <c r="DW81" i="6"/>
  <c r="DY80" i="6"/>
  <c r="DX80" i="6"/>
  <c r="DW80" i="6"/>
  <c r="DY79" i="6"/>
  <c r="DX79" i="6"/>
  <c r="DW79" i="6"/>
  <c r="DY78" i="6"/>
  <c r="DX78" i="6"/>
  <c r="DW78" i="6"/>
  <c r="DY77" i="6"/>
  <c r="DX77" i="6"/>
  <c r="DW77" i="6"/>
  <c r="DY76" i="6"/>
  <c r="DX76" i="6"/>
  <c r="DW76" i="6"/>
  <c r="DY75" i="6"/>
  <c r="DX75" i="6"/>
  <c r="DW75" i="6"/>
  <c r="DY74" i="6"/>
  <c r="DX74" i="6"/>
  <c r="DW74" i="6"/>
  <c r="DY73" i="6"/>
  <c r="DX73" i="6"/>
  <c r="DW73" i="6"/>
  <c r="DY72" i="6"/>
  <c r="DX72" i="6"/>
  <c r="DW72" i="6"/>
  <c r="DY71" i="6"/>
  <c r="DX71" i="6"/>
  <c r="DW71" i="6"/>
  <c r="DY70" i="6"/>
  <c r="DX70" i="6"/>
  <c r="DW70" i="6"/>
  <c r="DY69" i="6"/>
  <c r="DX69" i="6"/>
  <c r="DW69" i="6"/>
  <c r="DY68" i="6"/>
  <c r="DX68" i="6"/>
  <c r="DW68" i="6"/>
  <c r="DY67" i="6"/>
  <c r="DX67" i="6"/>
  <c r="DW67" i="6"/>
  <c r="DY66" i="6"/>
  <c r="DX66" i="6"/>
  <c r="DW66" i="6"/>
  <c r="DY65" i="6"/>
  <c r="DX65" i="6"/>
  <c r="DW65" i="6"/>
  <c r="DY64" i="6"/>
  <c r="DX64" i="6"/>
  <c r="DW64" i="6"/>
  <c r="DY63" i="6"/>
  <c r="DX63" i="6"/>
  <c r="DW63" i="6"/>
  <c r="DY62" i="6"/>
  <c r="DX62" i="6"/>
  <c r="DW62" i="6"/>
  <c r="DY61" i="6"/>
  <c r="DX61" i="6"/>
  <c r="DW61" i="6"/>
  <c r="DY60" i="6"/>
  <c r="DX60" i="6"/>
  <c r="DW60" i="6"/>
  <c r="DY59" i="6"/>
  <c r="DX59" i="6"/>
  <c r="DW59" i="6"/>
  <c r="DY58" i="6"/>
  <c r="DX58" i="6"/>
  <c r="DW58" i="6"/>
  <c r="DY57" i="6"/>
  <c r="DX57" i="6"/>
  <c r="DW57" i="6"/>
  <c r="DY56" i="6"/>
  <c r="DX56" i="6"/>
  <c r="DW56" i="6"/>
  <c r="DY55" i="6"/>
  <c r="DX55" i="6"/>
  <c r="DW55" i="6"/>
  <c r="DY54" i="6"/>
  <c r="DX54" i="6"/>
  <c r="DW54" i="6"/>
  <c r="DY53" i="6"/>
  <c r="DX53" i="6"/>
  <c r="DW53" i="6"/>
  <c r="DY52" i="6"/>
  <c r="DX52" i="6"/>
  <c r="DW52" i="6"/>
  <c r="DY51" i="6"/>
  <c r="DX51" i="6"/>
  <c r="DW51" i="6"/>
  <c r="DY50" i="6"/>
  <c r="DX50" i="6"/>
  <c r="DW50" i="6"/>
  <c r="DY49" i="6"/>
  <c r="DX49" i="6"/>
  <c r="DW49" i="6"/>
  <c r="DY48" i="6"/>
  <c r="DX48" i="6"/>
  <c r="DW48" i="6"/>
  <c r="DY47" i="6"/>
  <c r="DX47" i="6"/>
  <c r="DW47" i="6"/>
  <c r="DY46" i="6"/>
  <c r="DX46" i="6"/>
  <c r="DW46" i="6"/>
  <c r="DY45" i="6"/>
  <c r="DX45" i="6"/>
  <c r="DW45" i="6"/>
  <c r="DY44" i="6"/>
  <c r="DX44" i="6"/>
  <c r="DW44" i="6"/>
  <c r="DY43" i="6"/>
  <c r="DX43" i="6"/>
  <c r="DW43" i="6"/>
  <c r="DY42" i="6"/>
  <c r="DX42" i="6"/>
  <c r="DW42" i="6"/>
  <c r="DY41" i="6"/>
  <c r="DX41" i="6"/>
  <c r="DW41" i="6"/>
  <c r="DY40" i="6"/>
  <c r="DX40" i="6"/>
  <c r="DW40" i="6"/>
  <c r="DY39" i="6"/>
  <c r="DX39" i="6"/>
  <c r="DW39" i="6"/>
  <c r="DY38" i="6"/>
  <c r="DX38" i="6"/>
  <c r="DW38" i="6"/>
  <c r="DY37" i="6"/>
  <c r="DX37" i="6"/>
  <c r="DW37" i="6"/>
  <c r="DY36" i="6"/>
  <c r="DX36" i="6"/>
  <c r="DW36" i="6"/>
  <c r="DY35" i="6"/>
  <c r="DX35" i="6"/>
  <c r="DW35" i="6"/>
  <c r="DY34" i="6"/>
  <c r="DX34" i="6"/>
  <c r="DW34" i="6"/>
  <c r="DY33" i="6"/>
  <c r="DX33" i="6"/>
  <c r="DW33" i="6"/>
  <c r="DY32" i="6"/>
  <c r="DX32" i="6"/>
  <c r="DW32" i="6"/>
  <c r="DY31" i="6"/>
  <c r="DX31" i="6"/>
  <c r="DW31" i="6"/>
  <c r="DY30" i="6"/>
  <c r="DX30" i="6"/>
  <c r="DW30" i="6"/>
  <c r="DY29" i="6"/>
  <c r="DX29" i="6"/>
  <c r="DW29" i="6"/>
  <c r="DY28" i="6"/>
  <c r="DX28" i="6"/>
  <c r="DW28" i="6"/>
  <c r="DY27" i="6"/>
  <c r="DX27" i="6"/>
  <c r="DW27" i="6"/>
  <c r="DY26" i="6"/>
  <c r="DX26" i="6"/>
  <c r="DW26" i="6"/>
  <c r="DY25" i="6"/>
  <c r="DX25" i="6"/>
  <c r="DW25" i="6"/>
  <c r="DY24" i="6"/>
  <c r="DX24" i="6"/>
  <c r="DW24" i="6"/>
  <c r="DY23" i="6"/>
  <c r="DX23" i="6"/>
  <c r="DW23" i="6"/>
  <c r="DY22" i="6"/>
  <c r="DX22" i="6"/>
  <c r="DW22" i="6"/>
  <c r="DY21" i="6"/>
  <c r="DX21" i="6"/>
  <c r="DW21" i="6"/>
  <c r="DY20" i="6"/>
  <c r="DX20" i="6"/>
  <c r="DW20" i="6"/>
  <c r="DY19" i="6"/>
  <c r="DX19" i="6"/>
  <c r="DW19" i="6"/>
  <c r="DY18" i="6"/>
  <c r="DX18" i="6"/>
  <c r="DW18" i="6"/>
  <c r="DY17" i="6"/>
  <c r="DX17" i="6"/>
  <c r="DW17" i="6"/>
  <c r="DY16" i="6"/>
  <c r="DX16" i="6"/>
  <c r="DW16" i="6"/>
  <c r="DY15" i="6"/>
  <c r="DX15" i="6"/>
  <c r="DW15" i="6"/>
  <c r="DY14" i="6"/>
  <c r="DX14" i="6"/>
  <c r="DW14" i="6"/>
  <c r="DY13" i="6"/>
  <c r="DX13" i="6"/>
  <c r="DW13" i="6"/>
  <c r="DY12" i="6"/>
  <c r="DX12" i="6"/>
  <c r="DW12" i="6"/>
  <c r="DY11" i="6"/>
  <c r="DX11" i="6"/>
  <c r="DW11" i="6"/>
  <c r="DY10" i="6"/>
  <c r="DX10" i="6"/>
  <c r="DW10" i="6"/>
  <c r="DY9" i="6"/>
  <c r="DX9" i="6"/>
  <c r="DW9" i="6"/>
  <c r="DY8" i="6"/>
  <c r="DX8" i="6"/>
  <c r="DW8" i="6"/>
  <c r="DY7" i="6"/>
  <c r="DX7" i="6"/>
  <c r="DQ3" i="6"/>
  <c r="DO3" i="6"/>
  <c r="DM3" i="6"/>
  <c r="CA894" i="6"/>
  <c r="CB894" i="6"/>
  <c r="CC894" i="6"/>
  <c r="CA895" i="6"/>
  <c r="CB895" i="6"/>
  <c r="CC895" i="6"/>
  <c r="CA896" i="6"/>
  <c r="CB896" i="6"/>
  <c r="CC896" i="6"/>
  <c r="U224" i="1"/>
  <c r="V224" i="1"/>
  <c r="W224" i="1"/>
  <c r="X224" i="1"/>
  <c r="Y224" i="1"/>
  <c r="Z224" i="1"/>
  <c r="AA224" i="1"/>
  <c r="AH224" i="1" s="1"/>
  <c r="CA890" i="6"/>
  <c r="CB890" i="6"/>
  <c r="CC890" i="6"/>
  <c r="CA891" i="6"/>
  <c r="CB891" i="6"/>
  <c r="CC891" i="6"/>
  <c r="CA892" i="6"/>
  <c r="CB892" i="6"/>
  <c r="CC892" i="6"/>
  <c r="CA893" i="6"/>
  <c r="CB893" i="6"/>
  <c r="CC893" i="6"/>
  <c r="AK211" i="6"/>
  <c r="AL211" i="6"/>
  <c r="AM211" i="6"/>
  <c r="AN211" i="6"/>
  <c r="DP7" i="6"/>
  <c r="DN7" i="6"/>
  <c r="DL7" i="6"/>
  <c r="EC590" i="6" l="1"/>
  <c r="EB590" i="6"/>
  <c r="EB589" i="6"/>
  <c r="EC589" i="6"/>
  <c r="AP211" i="6"/>
  <c r="EC10" i="6"/>
  <c r="EC16" i="6"/>
  <c r="EC26" i="6"/>
  <c r="EC48" i="6"/>
  <c r="EC18" i="6"/>
  <c r="EC64" i="6"/>
  <c r="EC74" i="6"/>
  <c r="EC80" i="6"/>
  <c r="EC82" i="6"/>
  <c r="EC94" i="6"/>
  <c r="EC511" i="6"/>
  <c r="AO211" i="6"/>
  <c r="EB151" i="6"/>
  <c r="EB231" i="6"/>
  <c r="EC244" i="6"/>
  <c r="EB263" i="6"/>
  <c r="EB295" i="6"/>
  <c r="EB329" i="6"/>
  <c r="EC354" i="6"/>
  <c r="EB361" i="6"/>
  <c r="EB393" i="6"/>
  <c r="EB103" i="6"/>
  <c r="EB108" i="6"/>
  <c r="EB119" i="6"/>
  <c r="EB135" i="6"/>
  <c r="EC199" i="6"/>
  <c r="EB31" i="6"/>
  <c r="EC200" i="6"/>
  <c r="EC218" i="6"/>
  <c r="EB23" i="6"/>
  <c r="EB87" i="6"/>
  <c r="EC90" i="6"/>
  <c r="EC112" i="6"/>
  <c r="EC128" i="6"/>
  <c r="EC144" i="6"/>
  <c r="EC146" i="6"/>
  <c r="EC154" i="6"/>
  <c r="EC243" i="6"/>
  <c r="EC78" i="6"/>
  <c r="EC102" i="6"/>
  <c r="EC126" i="6"/>
  <c r="EC142" i="6"/>
  <c r="EC158" i="6"/>
  <c r="EC166" i="6"/>
  <c r="EC110" i="6"/>
  <c r="EC402" i="6"/>
  <c r="EC15" i="6"/>
  <c r="EC31" i="6"/>
  <c r="EC47" i="6"/>
  <c r="EC63" i="6"/>
  <c r="EC79" i="6"/>
  <c r="EC95" i="6"/>
  <c r="EC111" i="6"/>
  <c r="EC127" i="6"/>
  <c r="EC143" i="6"/>
  <c r="EC159" i="6"/>
  <c r="EC105" i="6"/>
  <c r="EC226" i="6"/>
  <c r="EC21" i="6"/>
  <c r="EC53" i="6"/>
  <c r="EC69" i="6"/>
  <c r="EC85" i="6"/>
  <c r="EC101" i="6"/>
  <c r="EC117" i="6"/>
  <c r="EC133" i="6"/>
  <c r="EC149" i="6"/>
  <c r="EC165" i="6"/>
  <c r="EC189" i="6"/>
  <c r="EC485" i="6"/>
  <c r="EC96" i="6"/>
  <c r="EC160" i="6"/>
  <c r="EC11" i="6"/>
  <c r="EC27" i="6"/>
  <c r="EC43" i="6"/>
  <c r="EC75" i="6"/>
  <c r="EC91" i="6"/>
  <c r="EC211" i="6"/>
  <c r="EC435" i="6"/>
  <c r="EC14" i="6"/>
  <c r="EC22" i="6"/>
  <c r="EC30" i="6"/>
  <c r="EC46" i="6"/>
  <c r="EC54" i="6"/>
  <c r="EC62" i="6"/>
  <c r="EC134" i="6"/>
  <c r="EC59" i="6"/>
  <c r="EC99" i="6"/>
  <c r="EC115" i="6"/>
  <c r="EC123" i="6"/>
  <c r="EC131" i="6"/>
  <c r="EC185" i="6"/>
  <c r="EB159" i="6"/>
  <c r="EB426" i="6"/>
  <c r="EB95" i="6"/>
  <c r="EB72" i="6"/>
  <c r="EB493" i="6"/>
  <c r="EB167" i="6"/>
  <c r="EB399" i="6"/>
  <c r="EB139" i="6"/>
  <c r="EB57" i="6"/>
  <c r="EB7" i="6"/>
  <c r="EB121" i="6"/>
  <c r="EB39" i="6"/>
  <c r="EB44" i="6"/>
  <c r="EB55" i="6"/>
  <c r="EB71" i="6"/>
  <c r="EB407" i="6"/>
  <c r="EC186" i="6"/>
  <c r="EB9" i="6"/>
  <c r="EC34" i="6"/>
  <c r="EB60" i="6"/>
  <c r="EB73" i="6"/>
  <c r="EB88" i="6"/>
  <c r="EC98" i="6"/>
  <c r="EB124" i="6"/>
  <c r="EB137" i="6"/>
  <c r="EC139" i="6"/>
  <c r="EB152" i="6"/>
  <c r="EB155" i="6"/>
  <c r="EC162" i="6"/>
  <c r="EC232" i="6"/>
  <c r="EB258" i="6"/>
  <c r="EB290" i="6"/>
  <c r="EC314" i="6"/>
  <c r="EB322" i="6"/>
  <c r="EC322" i="6"/>
  <c r="EB354" i="6"/>
  <c r="EB386" i="6"/>
  <c r="EC470" i="6"/>
  <c r="EC478" i="6"/>
  <c r="EC509" i="6"/>
  <c r="EB52" i="6"/>
  <c r="EC170" i="6"/>
  <c r="EC337" i="6"/>
  <c r="EB17" i="6"/>
  <c r="EC42" i="6"/>
  <c r="EB47" i="6"/>
  <c r="EC57" i="6"/>
  <c r="EB68" i="6"/>
  <c r="EB81" i="6"/>
  <c r="EB96" i="6"/>
  <c r="EB99" i="6"/>
  <c r="EC106" i="6"/>
  <c r="EB111" i="6"/>
  <c r="EB132" i="6"/>
  <c r="EB145" i="6"/>
  <c r="EC147" i="6"/>
  <c r="EB160" i="6"/>
  <c r="EB163" i="6"/>
  <c r="EC194" i="6"/>
  <c r="EC285" i="6"/>
  <c r="EB402" i="6"/>
  <c r="EC417" i="6"/>
  <c r="EC445" i="6"/>
  <c r="EB116" i="6"/>
  <c r="EB144" i="6"/>
  <c r="EB194" i="6"/>
  <c r="EB401" i="6"/>
  <c r="EB12" i="6"/>
  <c r="EB25" i="6"/>
  <c r="EC50" i="6"/>
  <c r="EB76" i="6"/>
  <c r="EB89" i="6"/>
  <c r="EB104" i="6"/>
  <c r="EB107" i="6"/>
  <c r="EC114" i="6"/>
  <c r="EB140" i="6"/>
  <c r="EB153" i="6"/>
  <c r="EC155" i="6"/>
  <c r="EB168" i="6"/>
  <c r="EB248" i="6"/>
  <c r="EC247" i="6"/>
  <c r="EC258" i="6"/>
  <c r="EB280" i="6"/>
  <c r="EC290" i="6"/>
  <c r="EB312" i="6"/>
  <c r="EC386" i="6"/>
  <c r="EC453" i="6"/>
  <c r="EB80" i="6"/>
  <c r="EB147" i="6"/>
  <c r="EC419" i="6"/>
  <c r="EB20" i="6"/>
  <c r="EB33" i="6"/>
  <c r="EC58" i="6"/>
  <c r="EB63" i="6"/>
  <c r="EB84" i="6"/>
  <c r="EB97" i="6"/>
  <c r="EB112" i="6"/>
  <c r="EB115" i="6"/>
  <c r="EC122" i="6"/>
  <c r="EB127" i="6"/>
  <c r="EC137" i="6"/>
  <c r="EB148" i="6"/>
  <c r="EB161" i="6"/>
  <c r="EC163" i="6"/>
  <c r="EB418" i="6"/>
  <c r="EB136" i="6"/>
  <c r="EB65" i="6"/>
  <c r="EB28" i="6"/>
  <c r="EB41" i="6"/>
  <c r="EB59" i="6"/>
  <c r="EC66" i="6"/>
  <c r="EB92" i="6"/>
  <c r="EB105" i="6"/>
  <c r="EC107" i="6"/>
  <c r="EB120" i="6"/>
  <c r="EB123" i="6"/>
  <c r="EC130" i="6"/>
  <c r="EB156" i="6"/>
  <c r="EB287" i="6"/>
  <c r="EB319" i="6"/>
  <c r="EB351" i="6"/>
  <c r="EB383" i="6"/>
  <c r="EC403" i="6"/>
  <c r="EB432" i="6"/>
  <c r="EB129" i="6"/>
  <c r="EB226" i="6"/>
  <c r="EB15" i="6"/>
  <c r="EC25" i="6"/>
  <c r="EB36" i="6"/>
  <c r="EB49" i="6"/>
  <c r="EB64" i="6"/>
  <c r="EB79" i="6"/>
  <c r="EB100" i="6"/>
  <c r="EB113" i="6"/>
  <c r="EB128" i="6"/>
  <c r="EB131" i="6"/>
  <c r="EC138" i="6"/>
  <c r="EB143" i="6"/>
  <c r="EB164" i="6"/>
  <c r="EB199" i="6"/>
  <c r="EC89" i="6"/>
  <c r="EC121" i="6"/>
  <c r="EC153" i="6"/>
  <c r="EC317" i="6"/>
  <c r="EC327" i="6"/>
  <c r="EC346" i="6"/>
  <c r="EC369" i="6"/>
  <c r="EC444" i="6"/>
  <c r="EC467" i="6"/>
  <c r="EC475" i="6"/>
  <c r="EC477" i="6"/>
  <c r="EC7" i="6"/>
  <c r="EC19" i="6"/>
  <c r="EC24" i="6"/>
  <c r="EC29" i="6"/>
  <c r="EC39" i="6"/>
  <c r="EC51" i="6"/>
  <c r="EC56" i="6"/>
  <c r="EC61" i="6"/>
  <c r="EC71" i="6"/>
  <c r="EC83" i="6"/>
  <c r="EC88" i="6"/>
  <c r="EC93" i="6"/>
  <c r="EC103" i="6"/>
  <c r="EC120" i="6"/>
  <c r="EC125" i="6"/>
  <c r="EC135" i="6"/>
  <c r="EC152" i="6"/>
  <c r="EC157" i="6"/>
  <c r="EC167" i="6"/>
  <c r="EC180" i="6"/>
  <c r="EC217" i="6"/>
  <c r="EC275" i="6"/>
  <c r="EC349" i="6"/>
  <c r="EC378" i="6"/>
  <c r="EC468" i="6"/>
  <c r="EC476" i="6"/>
  <c r="EC499" i="6"/>
  <c r="EC514" i="6"/>
  <c r="EC523" i="6"/>
  <c r="EC33" i="6"/>
  <c r="EC65" i="6"/>
  <c r="EC86" i="6"/>
  <c r="EC97" i="6"/>
  <c r="EC118" i="6"/>
  <c r="EC129" i="6"/>
  <c r="EC150" i="6"/>
  <c r="EC161" i="6"/>
  <c r="EC212" i="6"/>
  <c r="EC249" i="6"/>
  <c r="EC307" i="6"/>
  <c r="EC344" i="6"/>
  <c r="EC381" i="6"/>
  <c r="EC401" i="6"/>
  <c r="EC411" i="6"/>
  <c r="EC471" i="6"/>
  <c r="EC500" i="6"/>
  <c r="EC32" i="6"/>
  <c r="EC37" i="6"/>
  <c r="EC281" i="6"/>
  <c r="EC339" i="6"/>
  <c r="EC376" i="6"/>
  <c r="EC422" i="6"/>
  <c r="EC427" i="6"/>
  <c r="EC458" i="6"/>
  <c r="EC466" i="6"/>
  <c r="EC495" i="6"/>
  <c r="EC503" i="6"/>
  <c r="EC525" i="6"/>
  <c r="EC573" i="6"/>
  <c r="EC9" i="6"/>
  <c r="EC41" i="6"/>
  <c r="EC73" i="6"/>
  <c r="EC231" i="6"/>
  <c r="EC276" i="6"/>
  <c r="EC313" i="6"/>
  <c r="EC371" i="6"/>
  <c r="EC429" i="6"/>
  <c r="EC448" i="6"/>
  <c r="EC461" i="6"/>
  <c r="EC469" i="6"/>
  <c r="EC490" i="6"/>
  <c r="EC498" i="6"/>
  <c r="EC8" i="6"/>
  <c r="EC23" i="6"/>
  <c r="EC35" i="6"/>
  <c r="EC40" i="6"/>
  <c r="EC45" i="6"/>
  <c r="EC55" i="6"/>
  <c r="EC67" i="6"/>
  <c r="EC72" i="6"/>
  <c r="EC77" i="6"/>
  <c r="EC87" i="6"/>
  <c r="EC104" i="6"/>
  <c r="EC109" i="6"/>
  <c r="EC119" i="6"/>
  <c r="EC136" i="6"/>
  <c r="EC141" i="6"/>
  <c r="EC151" i="6"/>
  <c r="EC168" i="6"/>
  <c r="EC221" i="6"/>
  <c r="EC250" i="6"/>
  <c r="EC308" i="6"/>
  <c r="EC426" i="6"/>
  <c r="EC456" i="6"/>
  <c r="EC480" i="6"/>
  <c r="EC493" i="6"/>
  <c r="EC13" i="6"/>
  <c r="EC17" i="6"/>
  <c r="EC38" i="6"/>
  <c r="EC49" i="6"/>
  <c r="EC70" i="6"/>
  <c r="EC81" i="6"/>
  <c r="EC113" i="6"/>
  <c r="EC145" i="6"/>
  <c r="EC179" i="6"/>
  <c r="EC253" i="6"/>
  <c r="EC264" i="6"/>
  <c r="EC282" i="6"/>
  <c r="EC340" i="6"/>
  <c r="EC438" i="6"/>
  <c r="EC488" i="6"/>
  <c r="EC172" i="6"/>
  <c r="EB172" i="6"/>
  <c r="EC177" i="6"/>
  <c r="EB181" i="6"/>
  <c r="EC182" i="6"/>
  <c r="EB182" i="6"/>
  <c r="EB191" i="6"/>
  <c r="EC192" i="6"/>
  <c r="EC204" i="6"/>
  <c r="EC209" i="6"/>
  <c r="EB213" i="6"/>
  <c r="EC214" i="6"/>
  <c r="EB214" i="6"/>
  <c r="EB223" i="6"/>
  <c r="EC224" i="6"/>
  <c r="EC236" i="6"/>
  <c r="EC241" i="6"/>
  <c r="EB245" i="6"/>
  <c r="EC246" i="6"/>
  <c r="EB246" i="6"/>
  <c r="EB255" i="6"/>
  <c r="EC256" i="6"/>
  <c r="EC268" i="6"/>
  <c r="EC273" i="6"/>
  <c r="EB277" i="6"/>
  <c r="EC278" i="6"/>
  <c r="EB278" i="6"/>
  <c r="EC288" i="6"/>
  <c r="EC287" i="6"/>
  <c r="EC300" i="6"/>
  <c r="EC305" i="6"/>
  <c r="EB309" i="6"/>
  <c r="EC310" i="6"/>
  <c r="EB310" i="6"/>
  <c r="EC319" i="6"/>
  <c r="EC329" i="6"/>
  <c r="EC332" i="6"/>
  <c r="EC342" i="6"/>
  <c r="EB342" i="6"/>
  <c r="EB340" i="6"/>
  <c r="EC356" i="6"/>
  <c r="EC351" i="6"/>
  <c r="EC361" i="6"/>
  <c r="EC374" i="6"/>
  <c r="EB374" i="6"/>
  <c r="EB372" i="6"/>
  <c r="EC388" i="6"/>
  <c r="EC383" i="6"/>
  <c r="EC393" i="6"/>
  <c r="EC406" i="6"/>
  <c r="EB406" i="6"/>
  <c r="EB404" i="6"/>
  <c r="EC413" i="6"/>
  <c r="EB416" i="6"/>
  <c r="EC12" i="6"/>
  <c r="EC20" i="6"/>
  <c r="EC28" i="6"/>
  <c r="EC36" i="6"/>
  <c r="EC44" i="6"/>
  <c r="EC52" i="6"/>
  <c r="EC60" i="6"/>
  <c r="EC68" i="6"/>
  <c r="EC76" i="6"/>
  <c r="EC84" i="6"/>
  <c r="EC92" i="6"/>
  <c r="EC100" i="6"/>
  <c r="EC108" i="6"/>
  <c r="EC116" i="6"/>
  <c r="EC124" i="6"/>
  <c r="EC132" i="6"/>
  <c r="EC140" i="6"/>
  <c r="EC148" i="6"/>
  <c r="EC156" i="6"/>
  <c r="EC164" i="6"/>
  <c r="EB170" i="6"/>
  <c r="EC175" i="6"/>
  <c r="EB176" i="6"/>
  <c r="EC187" i="6"/>
  <c r="EC197" i="6"/>
  <c r="EB202" i="6"/>
  <c r="EC207" i="6"/>
  <c r="EC219" i="6"/>
  <c r="EB224" i="6"/>
  <c r="EC229" i="6"/>
  <c r="EB234" i="6"/>
  <c r="EC239" i="6"/>
  <c r="EC251" i="6"/>
  <c r="EB256" i="6"/>
  <c r="EC261" i="6"/>
  <c r="EB266" i="6"/>
  <c r="EC283" i="6"/>
  <c r="EB288" i="6"/>
  <c r="EC293" i="6"/>
  <c r="EB298" i="6"/>
  <c r="EB305" i="6"/>
  <c r="EC312" i="6"/>
  <c r="EB320" i="6"/>
  <c r="EC325" i="6"/>
  <c r="EB330" i="6"/>
  <c r="EB337" i="6"/>
  <c r="EC347" i="6"/>
  <c r="EC352" i="6"/>
  <c r="EC357" i="6"/>
  <c r="EB362" i="6"/>
  <c r="EB369" i="6"/>
  <c r="EC379" i="6"/>
  <c r="EC384" i="6"/>
  <c r="EC389" i="6"/>
  <c r="EB394" i="6"/>
  <c r="EB429" i="6"/>
  <c r="EB14" i="6"/>
  <c r="EB30" i="6"/>
  <c r="EB38" i="6"/>
  <c r="EB46" i="6"/>
  <c r="EB54" i="6"/>
  <c r="EB62" i="6"/>
  <c r="EB70" i="6"/>
  <c r="EB78" i="6"/>
  <c r="EB86" i="6"/>
  <c r="EB94" i="6"/>
  <c r="EB102" i="6"/>
  <c r="EB110" i="6"/>
  <c r="EB118" i="6"/>
  <c r="EB126" i="6"/>
  <c r="EB134" i="6"/>
  <c r="EB142" i="6"/>
  <c r="EB150" i="6"/>
  <c r="EB158" i="6"/>
  <c r="EB166" i="6"/>
  <c r="EB189" i="6"/>
  <c r="EC190" i="6"/>
  <c r="EB190" i="6"/>
  <c r="EB221" i="6"/>
  <c r="EC222" i="6"/>
  <c r="EB222" i="6"/>
  <c r="EB253" i="6"/>
  <c r="EC254" i="6"/>
  <c r="EB254" i="6"/>
  <c r="EB285" i="6"/>
  <c r="EC286" i="6"/>
  <c r="EB286" i="6"/>
  <c r="EC296" i="6"/>
  <c r="EC295" i="6"/>
  <c r="EB317" i="6"/>
  <c r="EC318" i="6"/>
  <c r="EB318" i="6"/>
  <c r="EB316" i="6"/>
  <c r="EB327" i="6"/>
  <c r="EC350" i="6"/>
  <c r="EB350" i="6"/>
  <c r="EB348" i="6"/>
  <c r="EB359" i="6"/>
  <c r="EC364" i="6"/>
  <c r="EC359" i="6"/>
  <c r="EC382" i="6"/>
  <c r="EB382" i="6"/>
  <c r="EB380" i="6"/>
  <c r="EB391" i="6"/>
  <c r="EC396" i="6"/>
  <c r="EC391" i="6"/>
  <c r="EB459" i="6"/>
  <c r="EB460" i="6"/>
  <c r="EB458" i="6"/>
  <c r="EB450" i="6"/>
  <c r="EB424" i="6"/>
  <c r="EB22" i="6"/>
  <c r="EB11" i="6"/>
  <c r="EB19" i="6"/>
  <c r="EB27" i="6"/>
  <c r="EB35" i="6"/>
  <c r="EB43" i="6"/>
  <c r="EB51" i="6"/>
  <c r="EB67" i="6"/>
  <c r="EB75" i="6"/>
  <c r="EB83" i="6"/>
  <c r="EB91" i="6"/>
  <c r="EC173" i="6"/>
  <c r="EB178" i="6"/>
  <c r="EC183" i="6"/>
  <c r="EB184" i="6"/>
  <c r="EC195" i="6"/>
  <c r="EB200" i="6"/>
  <c r="EC205" i="6"/>
  <c r="EB210" i="6"/>
  <c r="EC215" i="6"/>
  <c r="EB216" i="6"/>
  <c r="EC227" i="6"/>
  <c r="EB232" i="6"/>
  <c r="EC237" i="6"/>
  <c r="EB242" i="6"/>
  <c r="EC259" i="6"/>
  <c r="EB264" i="6"/>
  <c r="EC269" i="6"/>
  <c r="EB274" i="6"/>
  <c r="EC291" i="6"/>
  <c r="EB296" i="6"/>
  <c r="EC301" i="6"/>
  <c r="EB306" i="6"/>
  <c r="EB313" i="6"/>
  <c r="EC323" i="6"/>
  <c r="EC328" i="6"/>
  <c r="EC333" i="6"/>
  <c r="EB338" i="6"/>
  <c r="EB345" i="6"/>
  <c r="EC355" i="6"/>
  <c r="EC360" i="6"/>
  <c r="EC365" i="6"/>
  <c r="EB370" i="6"/>
  <c r="EB377" i="6"/>
  <c r="EC387" i="6"/>
  <c r="EC392" i="6"/>
  <c r="EC397" i="6"/>
  <c r="EB453" i="6"/>
  <c r="EB491" i="6"/>
  <c r="EB490" i="6"/>
  <c r="EB482" i="6"/>
  <c r="EC585" i="6"/>
  <c r="EB585" i="6"/>
  <c r="EC581" i="6"/>
  <c r="EB583" i="6"/>
  <c r="EB559" i="6"/>
  <c r="EB8" i="6"/>
  <c r="EB16" i="6"/>
  <c r="EB24" i="6"/>
  <c r="EB32" i="6"/>
  <c r="EB40" i="6"/>
  <c r="EB48" i="6"/>
  <c r="EB56" i="6"/>
  <c r="EB175" i="6"/>
  <c r="EC176" i="6"/>
  <c r="EC188" i="6"/>
  <c r="EC193" i="6"/>
  <c r="EB197" i="6"/>
  <c r="EC198" i="6"/>
  <c r="EB198" i="6"/>
  <c r="EC202" i="6"/>
  <c r="EB207" i="6"/>
  <c r="EC208" i="6"/>
  <c r="EC220" i="6"/>
  <c r="EC225" i="6"/>
  <c r="EB229" i="6"/>
  <c r="EC230" i="6"/>
  <c r="EB230" i="6"/>
  <c r="EC234" i="6"/>
  <c r="EB239" i="6"/>
  <c r="EC240" i="6"/>
  <c r="EC252" i="6"/>
  <c r="EC257" i="6"/>
  <c r="EB261" i="6"/>
  <c r="EC262" i="6"/>
  <c r="EB262" i="6"/>
  <c r="EC266" i="6"/>
  <c r="EB271" i="6"/>
  <c r="EC272" i="6"/>
  <c r="EC271" i="6"/>
  <c r="EC284" i="6"/>
  <c r="EC289" i="6"/>
  <c r="EB293" i="6"/>
  <c r="EC294" i="6"/>
  <c r="EB294" i="6"/>
  <c r="EC298" i="6"/>
  <c r="EB303" i="6"/>
  <c r="EC304" i="6"/>
  <c r="EC303" i="6"/>
  <c r="EC316" i="6"/>
  <c r="EB325" i="6"/>
  <c r="EC326" i="6"/>
  <c r="EB326" i="6"/>
  <c r="EB324" i="6"/>
  <c r="EC330" i="6"/>
  <c r="EB335" i="6"/>
  <c r="EC335" i="6"/>
  <c r="EC345" i="6"/>
  <c r="EC358" i="6"/>
  <c r="EB358" i="6"/>
  <c r="EB356" i="6"/>
  <c r="EC362" i="6"/>
  <c r="EB367" i="6"/>
  <c r="EC372" i="6"/>
  <c r="EC367" i="6"/>
  <c r="EC377" i="6"/>
  <c r="EC390" i="6"/>
  <c r="EB390" i="6"/>
  <c r="EB388" i="6"/>
  <c r="EC394" i="6"/>
  <c r="EC404" i="6"/>
  <c r="EC399" i="6"/>
  <c r="EC409" i="6"/>
  <c r="EC407" i="6"/>
  <c r="EB485" i="6"/>
  <c r="EB13" i="6"/>
  <c r="EB21" i="6"/>
  <c r="EB29" i="6"/>
  <c r="EB37" i="6"/>
  <c r="EB45" i="6"/>
  <c r="EB53" i="6"/>
  <c r="EB61" i="6"/>
  <c r="EB69" i="6"/>
  <c r="EB77" i="6"/>
  <c r="EB85" i="6"/>
  <c r="EB93" i="6"/>
  <c r="EB101" i="6"/>
  <c r="EB109" i="6"/>
  <c r="EB117" i="6"/>
  <c r="EB125" i="6"/>
  <c r="EB133" i="6"/>
  <c r="EB141" i="6"/>
  <c r="EB149" i="6"/>
  <c r="EB157" i="6"/>
  <c r="EB165" i="6"/>
  <c r="EC171" i="6"/>
  <c r="EB171" i="6"/>
  <c r="EC181" i="6"/>
  <c r="EB186" i="6"/>
  <c r="EC191" i="6"/>
  <c r="EB192" i="6"/>
  <c r="EC203" i="6"/>
  <c r="EB208" i="6"/>
  <c r="EC213" i="6"/>
  <c r="EB218" i="6"/>
  <c r="EC223" i="6"/>
  <c r="EC235" i="6"/>
  <c r="EB240" i="6"/>
  <c r="EC245" i="6"/>
  <c r="EB250" i="6"/>
  <c r="EC267" i="6"/>
  <c r="EB272" i="6"/>
  <c r="EC277" i="6"/>
  <c r="EB282" i="6"/>
  <c r="EC299" i="6"/>
  <c r="EB304" i="6"/>
  <c r="EC309" i="6"/>
  <c r="EB314" i="6"/>
  <c r="EB321" i="6"/>
  <c r="EC331" i="6"/>
  <c r="EC336" i="6"/>
  <c r="EC341" i="6"/>
  <c r="EB346" i="6"/>
  <c r="EB353" i="6"/>
  <c r="EC363" i="6"/>
  <c r="EC368" i="6"/>
  <c r="EC373" i="6"/>
  <c r="EB378" i="6"/>
  <c r="EB385" i="6"/>
  <c r="EC395" i="6"/>
  <c r="EC400" i="6"/>
  <c r="EC405" i="6"/>
  <c r="EC410" i="6"/>
  <c r="EB548" i="6"/>
  <c r="EB546" i="6"/>
  <c r="EB543" i="6"/>
  <c r="EB527" i="6"/>
  <c r="EB10" i="6"/>
  <c r="EB18" i="6"/>
  <c r="EB26" i="6"/>
  <c r="EB34" i="6"/>
  <c r="EB42" i="6"/>
  <c r="EB50" i="6"/>
  <c r="EB58" i="6"/>
  <c r="EB66" i="6"/>
  <c r="EB74" i="6"/>
  <c r="EB82" i="6"/>
  <c r="EB90" i="6"/>
  <c r="EB98" i="6"/>
  <c r="EB106" i="6"/>
  <c r="EB114" i="6"/>
  <c r="EB122" i="6"/>
  <c r="EB130" i="6"/>
  <c r="EB138" i="6"/>
  <c r="EB146" i="6"/>
  <c r="EB154" i="6"/>
  <c r="EB162" i="6"/>
  <c r="EC169" i="6"/>
  <c r="EB169" i="6"/>
  <c r="EB173" i="6"/>
  <c r="EC174" i="6"/>
  <c r="EB174" i="6"/>
  <c r="EC178" i="6"/>
  <c r="EB183" i="6"/>
  <c r="EC184" i="6"/>
  <c r="EC196" i="6"/>
  <c r="EC201" i="6"/>
  <c r="EB205" i="6"/>
  <c r="EC206" i="6"/>
  <c r="EB206" i="6"/>
  <c r="EC210" i="6"/>
  <c r="EB215" i="6"/>
  <c r="EC216" i="6"/>
  <c r="EC228" i="6"/>
  <c r="EC233" i="6"/>
  <c r="EB237" i="6"/>
  <c r="EC238" i="6"/>
  <c r="EB238" i="6"/>
  <c r="EC242" i="6"/>
  <c r="EB247" i="6"/>
  <c r="EC248" i="6"/>
  <c r="EC260" i="6"/>
  <c r="EC265" i="6"/>
  <c r="EB269" i="6"/>
  <c r="EC270" i="6"/>
  <c r="EB270" i="6"/>
  <c r="EC274" i="6"/>
  <c r="EB279" i="6"/>
  <c r="EC280" i="6"/>
  <c r="EC279" i="6"/>
  <c r="EC292" i="6"/>
  <c r="EC297" i="6"/>
  <c r="EB301" i="6"/>
  <c r="EC302" i="6"/>
  <c r="EB302" i="6"/>
  <c r="EC306" i="6"/>
  <c r="EB311" i="6"/>
  <c r="EC311" i="6"/>
  <c r="EC320" i="6"/>
  <c r="EC324" i="6"/>
  <c r="EB333" i="6"/>
  <c r="EC334" i="6"/>
  <c r="EB334" i="6"/>
  <c r="EB332" i="6"/>
  <c r="EC338" i="6"/>
  <c r="EB343" i="6"/>
  <c r="EC348" i="6"/>
  <c r="EC343" i="6"/>
  <c r="EC353" i="6"/>
  <c r="EC366" i="6"/>
  <c r="EB366" i="6"/>
  <c r="EB364" i="6"/>
  <c r="EC370" i="6"/>
  <c r="EB375" i="6"/>
  <c r="EC380" i="6"/>
  <c r="EC375" i="6"/>
  <c r="EC385" i="6"/>
  <c r="EC398" i="6"/>
  <c r="EB398" i="6"/>
  <c r="EB396" i="6"/>
  <c r="EB180" i="6"/>
  <c r="EB188" i="6"/>
  <c r="EB196" i="6"/>
  <c r="EB204" i="6"/>
  <c r="EB212" i="6"/>
  <c r="EB220" i="6"/>
  <c r="EB228" i="6"/>
  <c r="EB236" i="6"/>
  <c r="EB244" i="6"/>
  <c r="EB252" i="6"/>
  <c r="EC255" i="6"/>
  <c r="EB260" i="6"/>
  <c r="EC263" i="6"/>
  <c r="EB268" i="6"/>
  <c r="EB276" i="6"/>
  <c r="EB284" i="6"/>
  <c r="EB292" i="6"/>
  <c r="EB300" i="6"/>
  <c r="EB308" i="6"/>
  <c r="EC416" i="6"/>
  <c r="EC418" i="6"/>
  <c r="EC420" i="6"/>
  <c r="EB427" i="6"/>
  <c r="EC434" i="6"/>
  <c r="EC436" i="6"/>
  <c r="EB440" i="6"/>
  <c r="EC441" i="6"/>
  <c r="EB441" i="6"/>
  <c r="EC463" i="6"/>
  <c r="EC473" i="6"/>
  <c r="EB470" i="6"/>
  <c r="EB473" i="6"/>
  <c r="EB480" i="6"/>
  <c r="EB564" i="6"/>
  <c r="EB562" i="6"/>
  <c r="EB177" i="6"/>
  <c r="EB185" i="6"/>
  <c r="EB193" i="6"/>
  <c r="EB201" i="6"/>
  <c r="EB209" i="6"/>
  <c r="EB217" i="6"/>
  <c r="EB225" i="6"/>
  <c r="EB233" i="6"/>
  <c r="EB241" i="6"/>
  <c r="EB249" i="6"/>
  <c r="EB257" i="6"/>
  <c r="EB265" i="6"/>
  <c r="EB273" i="6"/>
  <c r="EB281" i="6"/>
  <c r="EB289" i="6"/>
  <c r="EB297" i="6"/>
  <c r="EC408" i="6"/>
  <c r="EC414" i="6"/>
  <c r="EB420" i="6"/>
  <c r="EC425" i="6"/>
  <c r="EB425" i="6"/>
  <c r="EC432" i="6"/>
  <c r="EB435" i="6"/>
  <c r="EB436" i="6"/>
  <c r="EC446" i="6"/>
  <c r="EB461" i="6"/>
  <c r="EB467" i="6"/>
  <c r="EB468" i="6"/>
  <c r="EB499" i="6"/>
  <c r="EB580" i="6"/>
  <c r="EB578" i="6"/>
  <c r="EC321" i="6"/>
  <c r="EC412" i="6"/>
  <c r="EB422" i="6"/>
  <c r="EC423" i="6"/>
  <c r="EB423" i="6"/>
  <c r="EB438" i="6"/>
  <c r="EC439" i="6"/>
  <c r="EB439" i="6"/>
  <c r="EB448" i="6"/>
  <c r="EC449" i="6"/>
  <c r="EB449" i="6"/>
  <c r="EB456" i="6"/>
  <c r="EC481" i="6"/>
  <c r="EB478" i="6"/>
  <c r="EB481" i="6"/>
  <c r="EB488" i="6"/>
  <c r="EC539" i="6"/>
  <c r="EB179" i="6"/>
  <c r="EB187" i="6"/>
  <c r="EB195" i="6"/>
  <c r="EB203" i="6"/>
  <c r="EB211" i="6"/>
  <c r="EB219" i="6"/>
  <c r="EB227" i="6"/>
  <c r="EB235" i="6"/>
  <c r="EB243" i="6"/>
  <c r="EB251" i="6"/>
  <c r="EB259" i="6"/>
  <c r="EB267" i="6"/>
  <c r="EB275" i="6"/>
  <c r="EB283" i="6"/>
  <c r="EB291" i="6"/>
  <c r="EB299" i="6"/>
  <c r="EB307" i="6"/>
  <c r="EB315" i="6"/>
  <c r="EB323" i="6"/>
  <c r="EB331" i="6"/>
  <c r="EB339" i="6"/>
  <c r="EB347" i="6"/>
  <c r="EB355" i="6"/>
  <c r="EB363" i="6"/>
  <c r="EB371" i="6"/>
  <c r="EB379" i="6"/>
  <c r="EB387" i="6"/>
  <c r="EB395" i="6"/>
  <c r="EB403" i="6"/>
  <c r="EB412" i="6"/>
  <c r="EB421" i="6"/>
  <c r="EC430" i="6"/>
  <c r="EB434" i="6"/>
  <c r="EB437" i="6"/>
  <c r="EC442" i="6"/>
  <c r="EB443" i="6"/>
  <c r="EB444" i="6"/>
  <c r="EC451" i="6"/>
  <c r="EC454" i="6"/>
  <c r="EC464" i="6"/>
  <c r="EB469" i="6"/>
  <c r="EC474" i="6"/>
  <c r="EB475" i="6"/>
  <c r="EB476" i="6"/>
  <c r="EC483" i="6"/>
  <c r="EC486" i="6"/>
  <c r="EC496" i="6"/>
  <c r="EB501" i="6"/>
  <c r="EC521" i="6"/>
  <c r="EB521" i="6"/>
  <c r="EC517" i="6"/>
  <c r="EB519" i="6"/>
  <c r="EC555" i="6"/>
  <c r="EB575" i="6"/>
  <c r="EC315" i="6"/>
  <c r="EB328" i="6"/>
  <c r="EB336" i="6"/>
  <c r="EB344" i="6"/>
  <c r="EB352" i="6"/>
  <c r="EB360" i="6"/>
  <c r="EB368" i="6"/>
  <c r="EB376" i="6"/>
  <c r="EB384" i="6"/>
  <c r="EB392" i="6"/>
  <c r="EB400" i="6"/>
  <c r="EB408" i="6"/>
  <c r="EB410" i="6"/>
  <c r="EB414" i="6"/>
  <c r="EB417" i="6"/>
  <c r="EB419" i="6"/>
  <c r="EC428" i="6"/>
  <c r="EB446" i="6"/>
  <c r="EC452" i="6"/>
  <c r="EC457" i="6"/>
  <c r="EB454" i="6"/>
  <c r="EB457" i="6"/>
  <c r="EB464" i="6"/>
  <c r="EB466" i="6"/>
  <c r="EC479" i="6"/>
  <c r="EC484" i="6"/>
  <c r="EC489" i="6"/>
  <c r="EB486" i="6"/>
  <c r="EB489" i="6"/>
  <c r="EB496" i="6"/>
  <c r="EB498" i="6"/>
  <c r="EC537" i="6"/>
  <c r="EB537" i="6"/>
  <c r="EC533" i="6"/>
  <c r="EB535" i="6"/>
  <c r="EC571" i="6"/>
  <c r="EB341" i="6"/>
  <c r="EB349" i="6"/>
  <c r="EB357" i="6"/>
  <c r="EB365" i="6"/>
  <c r="EB373" i="6"/>
  <c r="EB381" i="6"/>
  <c r="EB389" i="6"/>
  <c r="EB397" i="6"/>
  <c r="EB405" i="6"/>
  <c r="EB409" i="6"/>
  <c r="EB413" i="6"/>
  <c r="EC415" i="6"/>
  <c r="EB415" i="6"/>
  <c r="EC424" i="6"/>
  <c r="EB428" i="6"/>
  <c r="EC433" i="6"/>
  <c r="EB433" i="6"/>
  <c r="EC440" i="6"/>
  <c r="EB445" i="6"/>
  <c r="EC450" i="6"/>
  <c r="EB451" i="6"/>
  <c r="EB452" i="6"/>
  <c r="EC459" i="6"/>
  <c r="EC462" i="6"/>
  <c r="EC472" i="6"/>
  <c r="EB477" i="6"/>
  <c r="EC482" i="6"/>
  <c r="EB483" i="6"/>
  <c r="EC491" i="6"/>
  <c r="EC494" i="6"/>
  <c r="EB503" i="6"/>
  <c r="EB516" i="6"/>
  <c r="EB508" i="6"/>
  <c r="EB506" i="6"/>
  <c r="EB502" i="6"/>
  <c r="EC541" i="6"/>
  <c r="EC553" i="6"/>
  <c r="EB553" i="6"/>
  <c r="EC549" i="6"/>
  <c r="EB551" i="6"/>
  <c r="EC587" i="6"/>
  <c r="EB411" i="6"/>
  <c r="EC421" i="6"/>
  <c r="EB430" i="6"/>
  <c r="EC431" i="6"/>
  <c r="EB431" i="6"/>
  <c r="EC437" i="6"/>
  <c r="EB442" i="6"/>
  <c r="EC443" i="6"/>
  <c r="EC455" i="6"/>
  <c r="EC460" i="6"/>
  <c r="EC465" i="6"/>
  <c r="EB462" i="6"/>
  <c r="EB465" i="6"/>
  <c r="EB472" i="6"/>
  <c r="EB474" i="6"/>
  <c r="EC487" i="6"/>
  <c r="EC492" i="6"/>
  <c r="EC497" i="6"/>
  <c r="EB494" i="6"/>
  <c r="EB497" i="6"/>
  <c r="EC501" i="6"/>
  <c r="EB532" i="6"/>
  <c r="EB530" i="6"/>
  <c r="EC557" i="6"/>
  <c r="EC569" i="6"/>
  <c r="EB569" i="6"/>
  <c r="EC565" i="6"/>
  <c r="EB567" i="6"/>
  <c r="EB447" i="6"/>
  <c r="EB455" i="6"/>
  <c r="EB463" i="6"/>
  <c r="EB471" i="6"/>
  <c r="EB479" i="6"/>
  <c r="EB487" i="6"/>
  <c r="EB495" i="6"/>
  <c r="EC502" i="6"/>
  <c r="EC510" i="6"/>
  <c r="EB510" i="6"/>
  <c r="EC512" i="6"/>
  <c r="EC516" i="6"/>
  <c r="EC528" i="6"/>
  <c r="EC532" i="6"/>
  <c r="EC544" i="6"/>
  <c r="EC548" i="6"/>
  <c r="EC560" i="6"/>
  <c r="EC564" i="6"/>
  <c r="EC576" i="6"/>
  <c r="EC580" i="6"/>
  <c r="EC447" i="6"/>
  <c r="EB484" i="6"/>
  <c r="EB492" i="6"/>
  <c r="EB500" i="6"/>
  <c r="EC504" i="6"/>
  <c r="EB514" i="6"/>
  <c r="EB517" i="6"/>
  <c r="EC526" i="6"/>
  <c r="EB526" i="6"/>
  <c r="EB533" i="6"/>
  <c r="EC542" i="6"/>
  <c r="EB542" i="6"/>
  <c r="EB549" i="6"/>
  <c r="EB557" i="6"/>
  <c r="EC558" i="6"/>
  <c r="EB558" i="6"/>
  <c r="EB573" i="6"/>
  <c r="EC574" i="6"/>
  <c r="EB574" i="6"/>
  <c r="EC508" i="6"/>
  <c r="EC519" i="6"/>
  <c r="EC530" i="6"/>
  <c r="EC535" i="6"/>
  <c r="EC546" i="6"/>
  <c r="EC551" i="6"/>
  <c r="EC562" i="6"/>
  <c r="EC567" i="6"/>
  <c r="EC578" i="6"/>
  <c r="EC583" i="6"/>
  <c r="EC513" i="6"/>
  <c r="EB513" i="6"/>
  <c r="EC515" i="6"/>
  <c r="EB515" i="6"/>
  <c r="EB524" i="6"/>
  <c r="EC529" i="6"/>
  <c r="EB529" i="6"/>
  <c r="EC531" i="6"/>
  <c r="EB540" i="6"/>
  <c r="EC545" i="6"/>
  <c r="EB545" i="6"/>
  <c r="EC547" i="6"/>
  <c r="EB556" i="6"/>
  <c r="EC561" i="6"/>
  <c r="EB561" i="6"/>
  <c r="EC563" i="6"/>
  <c r="EB572" i="6"/>
  <c r="EC577" i="6"/>
  <c r="EB577" i="6"/>
  <c r="EC579" i="6"/>
  <c r="EB588" i="6"/>
  <c r="EB504" i="6"/>
  <c r="EC506" i="6"/>
  <c r="EB509" i="6"/>
  <c r="EC520" i="6"/>
  <c r="EC524" i="6"/>
  <c r="EC536" i="6"/>
  <c r="EC540" i="6"/>
  <c r="EC552" i="6"/>
  <c r="EC556" i="6"/>
  <c r="EC568" i="6"/>
  <c r="EC572" i="6"/>
  <c r="EC584" i="6"/>
  <c r="EC588" i="6"/>
  <c r="EC505" i="6"/>
  <c r="EB505" i="6"/>
  <c r="EC507" i="6"/>
  <c r="EB507" i="6"/>
  <c r="EC518" i="6"/>
  <c r="EB518" i="6"/>
  <c r="EB522" i="6"/>
  <c r="EB525" i="6"/>
  <c r="EC534" i="6"/>
  <c r="EB534" i="6"/>
  <c r="EB538" i="6"/>
  <c r="EB541" i="6"/>
  <c r="EC550" i="6"/>
  <c r="EB550" i="6"/>
  <c r="EB554" i="6"/>
  <c r="EB565" i="6"/>
  <c r="EC566" i="6"/>
  <c r="EB566" i="6"/>
  <c r="EB570" i="6"/>
  <c r="EB581" i="6"/>
  <c r="EC582" i="6"/>
  <c r="EB582" i="6"/>
  <c r="EB586" i="6"/>
  <c r="EB511" i="6"/>
  <c r="EC522" i="6"/>
  <c r="EC527" i="6"/>
  <c r="EC538" i="6"/>
  <c r="EC543" i="6"/>
  <c r="EC554" i="6"/>
  <c r="EC559" i="6"/>
  <c r="EC570" i="6"/>
  <c r="EC575" i="6"/>
  <c r="EC586" i="6"/>
  <c r="EB523" i="6"/>
  <c r="EB531" i="6"/>
  <c r="EB539" i="6"/>
  <c r="EB547" i="6"/>
  <c r="EB555" i="6"/>
  <c r="EB563" i="6"/>
  <c r="EB571" i="6"/>
  <c r="EB579" i="6"/>
  <c r="EB587" i="6"/>
  <c r="EB512" i="6"/>
  <c r="EB520" i="6"/>
  <c r="EB528" i="6"/>
  <c r="EB536" i="6"/>
  <c r="EB544" i="6"/>
  <c r="EB552" i="6"/>
  <c r="EB560" i="6"/>
  <c r="EB568" i="6"/>
  <c r="EB576" i="6"/>
  <c r="EB584" i="6"/>
  <c r="W241" i="7"/>
  <c r="F286" i="7"/>
  <c r="D286" i="7"/>
  <c r="C286" i="7"/>
  <c r="I285" i="7" l="1"/>
  <c r="D285" i="4"/>
  <c r="H287" i="4" s="1"/>
  <c r="Y242" i="4" s="1"/>
  <c r="C285" i="4"/>
  <c r="G287" i="4" s="1"/>
  <c r="X242" i="4" s="1"/>
  <c r="U223" i="1" l="1"/>
  <c r="V223" i="1"/>
  <c r="W223" i="1"/>
  <c r="X223" i="1"/>
  <c r="Y223" i="1"/>
  <c r="Z223" i="1"/>
  <c r="AA223" i="1"/>
  <c r="AH223" i="1" s="1"/>
  <c r="AN210" i="6"/>
  <c r="CA888" i="6"/>
  <c r="CB888" i="6"/>
  <c r="CC888" i="6"/>
  <c r="CA889" i="6"/>
  <c r="CB889" i="6"/>
  <c r="CC889" i="6"/>
  <c r="I282" i="4"/>
  <c r="I282" i="7"/>
  <c r="I282" i="9"/>
  <c r="I282" i="8"/>
  <c r="I283" i="4"/>
  <c r="I283" i="7"/>
  <c r="I283" i="9"/>
  <c r="I283" i="8"/>
  <c r="I16" i="4"/>
  <c r="I16" i="7"/>
  <c r="I16" i="8"/>
  <c r="F283" i="9" l="1"/>
  <c r="F282" i="9"/>
  <c r="F281" i="9"/>
  <c r="D281" i="9"/>
  <c r="C281" i="9"/>
  <c r="F280" i="9"/>
  <c r="W235" i="9" s="1"/>
  <c r="D280" i="9"/>
  <c r="C280" i="9"/>
  <c r="F279" i="9"/>
  <c r="D279" i="9"/>
  <c r="C279" i="9"/>
  <c r="F278" i="9"/>
  <c r="D278" i="9"/>
  <c r="C278" i="9"/>
  <c r="F277" i="9"/>
  <c r="W232" i="9" s="1"/>
  <c r="F276" i="9"/>
  <c r="D276" i="9"/>
  <c r="C276" i="9"/>
  <c r="F275" i="9"/>
  <c r="W230" i="9" s="1"/>
  <c r="D275" i="9"/>
  <c r="C275" i="9"/>
  <c r="F274" i="9"/>
  <c r="W229" i="9" s="1"/>
  <c r="F273" i="9"/>
  <c r="W228" i="9" s="1"/>
  <c r="D273" i="9"/>
  <c r="C273" i="9"/>
  <c r="F272" i="9"/>
  <c r="W227" i="9" s="1"/>
  <c r="D272" i="9"/>
  <c r="C272" i="9"/>
  <c r="H271" i="9"/>
  <c r="Y226" i="9" s="1"/>
  <c r="F271" i="9"/>
  <c r="C271" i="9"/>
  <c r="F270" i="9"/>
  <c r="D270" i="9"/>
  <c r="C270" i="9"/>
  <c r="H269" i="9"/>
  <c r="Y224" i="9" s="1"/>
  <c r="G269" i="9"/>
  <c r="F269" i="9"/>
  <c r="H268" i="9"/>
  <c r="G268" i="9"/>
  <c r="X223" i="9" s="1"/>
  <c r="F268" i="9"/>
  <c r="H267" i="9"/>
  <c r="Y222" i="9" s="1"/>
  <c r="G267" i="9"/>
  <c r="X222" i="9" s="1"/>
  <c r="F267" i="9"/>
  <c r="W222" i="9" s="1"/>
  <c r="H266" i="9"/>
  <c r="G266" i="9"/>
  <c r="F266" i="9"/>
  <c r="H265" i="9"/>
  <c r="Y220" i="9" s="1"/>
  <c r="G265" i="9"/>
  <c r="F265" i="9"/>
  <c r="W220" i="9" s="1"/>
  <c r="H264" i="9"/>
  <c r="Y219" i="9" s="1"/>
  <c r="G264" i="9"/>
  <c r="X219" i="9" s="1"/>
  <c r="F264" i="9"/>
  <c r="H263" i="9"/>
  <c r="Y218" i="9" s="1"/>
  <c r="G263" i="9"/>
  <c r="F263" i="9"/>
  <c r="H262" i="9"/>
  <c r="G262" i="9"/>
  <c r="X217" i="9" s="1"/>
  <c r="F262" i="9"/>
  <c r="W217" i="9" s="1"/>
  <c r="H261" i="9"/>
  <c r="Y216" i="9" s="1"/>
  <c r="G261" i="9"/>
  <c r="F261" i="9"/>
  <c r="W216" i="9" s="1"/>
  <c r="H260" i="9"/>
  <c r="G260" i="9"/>
  <c r="F260" i="9"/>
  <c r="H259" i="9"/>
  <c r="Y214" i="9" s="1"/>
  <c r="G259" i="9"/>
  <c r="X214" i="9" s="1"/>
  <c r="F259" i="9"/>
  <c r="W214" i="9" s="1"/>
  <c r="H258" i="9"/>
  <c r="G258" i="9"/>
  <c r="F258" i="9"/>
  <c r="H257" i="9"/>
  <c r="Y212" i="9" s="1"/>
  <c r="G257" i="9"/>
  <c r="F257" i="9"/>
  <c r="W212" i="9" s="1"/>
  <c r="H256" i="9"/>
  <c r="Y211" i="9" s="1"/>
  <c r="G256" i="9"/>
  <c r="X211" i="9" s="1"/>
  <c r="F256" i="9"/>
  <c r="H255" i="9"/>
  <c r="Y210" i="9" s="1"/>
  <c r="G255" i="9"/>
  <c r="F255" i="9"/>
  <c r="H254" i="9"/>
  <c r="G254" i="9"/>
  <c r="F254" i="9"/>
  <c r="W209" i="9" s="1"/>
  <c r="H253" i="9"/>
  <c r="Y208" i="9" s="1"/>
  <c r="G253" i="9"/>
  <c r="F253" i="9"/>
  <c r="H252" i="9"/>
  <c r="G252" i="9"/>
  <c r="F252" i="9"/>
  <c r="H251" i="9"/>
  <c r="Y206" i="9" s="1"/>
  <c r="G251" i="9"/>
  <c r="X206" i="9" s="1"/>
  <c r="F251" i="9"/>
  <c r="W206" i="9" s="1"/>
  <c r="H250" i="9"/>
  <c r="G250" i="9"/>
  <c r="F250" i="9"/>
  <c r="H249" i="9"/>
  <c r="Y204" i="9" s="1"/>
  <c r="G249" i="9"/>
  <c r="F249" i="9"/>
  <c r="W204" i="9" s="1"/>
  <c r="H248" i="9"/>
  <c r="Y203" i="9" s="1"/>
  <c r="G248" i="9"/>
  <c r="X203" i="9" s="1"/>
  <c r="F248" i="9"/>
  <c r="H247" i="9"/>
  <c r="G247" i="9"/>
  <c r="F247" i="9"/>
  <c r="H246" i="9"/>
  <c r="G246" i="9"/>
  <c r="F246" i="9"/>
  <c r="W201" i="9" s="1"/>
  <c r="H245" i="9"/>
  <c r="Y200" i="9" s="1"/>
  <c r="G245" i="9"/>
  <c r="F245" i="9"/>
  <c r="H244" i="9"/>
  <c r="G244" i="9"/>
  <c r="F244" i="9"/>
  <c r="H243" i="9"/>
  <c r="Y198" i="9" s="1"/>
  <c r="G243" i="9"/>
  <c r="X198" i="9" s="1"/>
  <c r="F243" i="9"/>
  <c r="H242" i="9"/>
  <c r="G242" i="9"/>
  <c r="F242" i="9"/>
  <c r="H241" i="9"/>
  <c r="Y196" i="9" s="1"/>
  <c r="G241" i="9"/>
  <c r="F241" i="9"/>
  <c r="W196" i="9" s="1"/>
  <c r="H240" i="9"/>
  <c r="Y195" i="9" s="1"/>
  <c r="G240" i="9"/>
  <c r="X195" i="9" s="1"/>
  <c r="F240" i="9"/>
  <c r="H239" i="9"/>
  <c r="G239" i="9"/>
  <c r="F239" i="9"/>
  <c r="H238" i="9"/>
  <c r="Y193" i="9" s="1"/>
  <c r="G238" i="9"/>
  <c r="F238" i="9"/>
  <c r="H237" i="9"/>
  <c r="Y192" i="9" s="1"/>
  <c r="G237" i="9"/>
  <c r="F237" i="9"/>
  <c r="W192" i="9" s="1"/>
  <c r="W236" i="9"/>
  <c r="H236" i="9"/>
  <c r="Y191" i="9" s="1"/>
  <c r="G236" i="9"/>
  <c r="F236" i="9"/>
  <c r="W191" i="9" s="1"/>
  <c r="H235" i="9"/>
  <c r="G235" i="9"/>
  <c r="F235" i="9"/>
  <c r="W234" i="9"/>
  <c r="H234" i="9"/>
  <c r="Y189" i="9" s="1"/>
  <c r="G234" i="9"/>
  <c r="F234" i="9"/>
  <c r="W233" i="9"/>
  <c r="H233" i="9"/>
  <c r="Y188" i="9" s="1"/>
  <c r="G233" i="9"/>
  <c r="X188" i="9" s="1"/>
  <c r="F233" i="9"/>
  <c r="W188" i="9" s="1"/>
  <c r="H232" i="9"/>
  <c r="Y187" i="9" s="1"/>
  <c r="G232" i="9"/>
  <c r="F232" i="9"/>
  <c r="W187" i="9" s="1"/>
  <c r="W231" i="9"/>
  <c r="H231" i="9"/>
  <c r="G231" i="9"/>
  <c r="F231" i="9"/>
  <c r="H230" i="9"/>
  <c r="Y185" i="9" s="1"/>
  <c r="G230" i="9"/>
  <c r="F230" i="9"/>
  <c r="H229" i="9"/>
  <c r="Y184" i="9" s="1"/>
  <c r="G229" i="9"/>
  <c r="X184" i="9" s="1"/>
  <c r="F229" i="9"/>
  <c r="W184" i="9" s="1"/>
  <c r="H228" i="9"/>
  <c r="G228" i="9"/>
  <c r="F228" i="9"/>
  <c r="W183" i="9" s="1"/>
  <c r="H227" i="9"/>
  <c r="Y182" i="9" s="1"/>
  <c r="G227" i="9"/>
  <c r="F227" i="9"/>
  <c r="W226" i="9"/>
  <c r="H226" i="9"/>
  <c r="Y181" i="9" s="1"/>
  <c r="G226" i="9"/>
  <c r="F226" i="9"/>
  <c r="W181" i="9" s="1"/>
  <c r="W225" i="9"/>
  <c r="H225" i="9"/>
  <c r="Y180" i="9" s="1"/>
  <c r="G225" i="9"/>
  <c r="F225" i="9"/>
  <c r="W180" i="9" s="1"/>
  <c r="X224" i="9"/>
  <c r="W224" i="9"/>
  <c r="H224" i="9"/>
  <c r="Y179" i="9" s="1"/>
  <c r="G224" i="9"/>
  <c r="F224" i="9"/>
  <c r="W179" i="9" s="1"/>
  <c r="Y223" i="9"/>
  <c r="W223" i="9"/>
  <c r="H223" i="9"/>
  <c r="Y178" i="9" s="1"/>
  <c r="G223" i="9"/>
  <c r="F223" i="9"/>
  <c r="W178" i="9" s="1"/>
  <c r="H222" i="9"/>
  <c r="Y177" i="9" s="1"/>
  <c r="G222" i="9"/>
  <c r="F222" i="9"/>
  <c r="W177" i="9" s="1"/>
  <c r="Y221" i="9"/>
  <c r="X221" i="9"/>
  <c r="W221" i="9"/>
  <c r="H221" i="9"/>
  <c r="Y176" i="9" s="1"/>
  <c r="G221" i="9"/>
  <c r="X176" i="9" s="1"/>
  <c r="F221" i="9"/>
  <c r="W176" i="9" s="1"/>
  <c r="X220" i="9"/>
  <c r="H220" i="9"/>
  <c r="G220" i="9"/>
  <c r="F220" i="9"/>
  <c r="W175" i="9" s="1"/>
  <c r="W219" i="9"/>
  <c r="H219" i="9"/>
  <c r="Y174" i="9" s="1"/>
  <c r="G219" i="9"/>
  <c r="F219" i="9"/>
  <c r="X218" i="9"/>
  <c r="W218" i="9"/>
  <c r="H218" i="9"/>
  <c r="Y173" i="9" s="1"/>
  <c r="G218" i="9"/>
  <c r="F218" i="9"/>
  <c r="W173" i="9" s="1"/>
  <c r="Y217" i="9"/>
  <c r="H217" i="9"/>
  <c r="Y172" i="9" s="1"/>
  <c r="G217" i="9"/>
  <c r="X172" i="9" s="1"/>
  <c r="F217" i="9"/>
  <c r="W172" i="9" s="1"/>
  <c r="X216" i="9"/>
  <c r="H216" i="9"/>
  <c r="G216" i="9"/>
  <c r="F216" i="9"/>
  <c r="W171" i="9" s="1"/>
  <c r="Y215" i="9"/>
  <c r="X215" i="9"/>
  <c r="W215" i="9"/>
  <c r="H215" i="9"/>
  <c r="Y170" i="9" s="1"/>
  <c r="G215" i="9"/>
  <c r="F215" i="9"/>
  <c r="W170" i="9" s="1"/>
  <c r="H214" i="9"/>
  <c r="Y169" i="9" s="1"/>
  <c r="G214" i="9"/>
  <c r="F214" i="9"/>
  <c r="W169" i="9" s="1"/>
  <c r="Y213" i="9"/>
  <c r="X213" i="9"/>
  <c r="W213" i="9"/>
  <c r="H213" i="9"/>
  <c r="Y168" i="9" s="1"/>
  <c r="G213" i="9"/>
  <c r="F213" i="9"/>
  <c r="W168" i="9" s="1"/>
  <c r="X212" i="9"/>
  <c r="H212" i="9"/>
  <c r="Y167" i="9" s="1"/>
  <c r="G212" i="9"/>
  <c r="F212" i="9"/>
  <c r="W167" i="9" s="1"/>
  <c r="W211" i="9"/>
  <c r="H211" i="9"/>
  <c r="Y166" i="9" s="1"/>
  <c r="G211" i="9"/>
  <c r="F211" i="9"/>
  <c r="W166" i="9" s="1"/>
  <c r="X210" i="9"/>
  <c r="W210" i="9"/>
  <c r="H210" i="9"/>
  <c r="Y165" i="9" s="1"/>
  <c r="G210" i="9"/>
  <c r="F210" i="9"/>
  <c r="W165" i="9" s="1"/>
  <c r="Y209" i="9"/>
  <c r="X209" i="9"/>
  <c r="H209" i="9"/>
  <c r="Y164" i="9" s="1"/>
  <c r="G209" i="9"/>
  <c r="F209" i="9"/>
  <c r="W164" i="9" s="1"/>
  <c r="X208" i="9"/>
  <c r="W208" i="9"/>
  <c r="H208" i="9"/>
  <c r="G208" i="9"/>
  <c r="F208" i="9"/>
  <c r="W163" i="9" s="1"/>
  <c r="Y207" i="9"/>
  <c r="X207" i="9"/>
  <c r="W207" i="9"/>
  <c r="H207" i="9"/>
  <c r="Y162" i="9" s="1"/>
  <c r="G207" i="9"/>
  <c r="F207" i="9"/>
  <c r="H206" i="9"/>
  <c r="Y161" i="9" s="1"/>
  <c r="G206" i="9"/>
  <c r="F206" i="9"/>
  <c r="W161" i="9" s="1"/>
  <c r="Y205" i="9"/>
  <c r="X205" i="9"/>
  <c r="W205" i="9"/>
  <c r="H205" i="9"/>
  <c r="Y160" i="9" s="1"/>
  <c r="G205" i="9"/>
  <c r="F205" i="9"/>
  <c r="W160" i="9" s="1"/>
  <c r="X204" i="9"/>
  <c r="H204" i="9"/>
  <c r="Y159" i="9" s="1"/>
  <c r="G204" i="9"/>
  <c r="F204" i="9"/>
  <c r="W159" i="9" s="1"/>
  <c r="W203" i="9"/>
  <c r="H203" i="9"/>
  <c r="G203" i="9"/>
  <c r="F203" i="9"/>
  <c r="W158" i="9" s="1"/>
  <c r="Y202" i="9"/>
  <c r="X202" i="9"/>
  <c r="W202" i="9"/>
  <c r="H202" i="9"/>
  <c r="Y157" i="9" s="1"/>
  <c r="G202" i="9"/>
  <c r="F202" i="9"/>
  <c r="W157" i="9" s="1"/>
  <c r="Y201" i="9"/>
  <c r="X201" i="9"/>
  <c r="H201" i="9"/>
  <c r="G201" i="9"/>
  <c r="X156" i="9" s="1"/>
  <c r="F201" i="9"/>
  <c r="X200" i="9"/>
  <c r="W200" i="9"/>
  <c r="H200" i="9"/>
  <c r="Y155" i="9" s="1"/>
  <c r="G200" i="9"/>
  <c r="F200" i="9"/>
  <c r="W155" i="9" s="1"/>
  <c r="Y199" i="9"/>
  <c r="X199" i="9"/>
  <c r="W199" i="9"/>
  <c r="H199" i="9"/>
  <c r="G199" i="9"/>
  <c r="F199" i="9"/>
  <c r="W154" i="9" s="1"/>
  <c r="W198" i="9"/>
  <c r="H198" i="9"/>
  <c r="Y153" i="9" s="1"/>
  <c r="G198" i="9"/>
  <c r="F198" i="9"/>
  <c r="W153" i="9" s="1"/>
  <c r="Y197" i="9"/>
  <c r="X197" i="9"/>
  <c r="W197" i="9"/>
  <c r="H197" i="9"/>
  <c r="G197" i="9"/>
  <c r="X152" i="9" s="1"/>
  <c r="F197" i="9"/>
  <c r="W152" i="9" s="1"/>
  <c r="X196" i="9"/>
  <c r="H196" i="9"/>
  <c r="G196" i="9"/>
  <c r="F196" i="9"/>
  <c r="W151" i="9" s="1"/>
  <c r="W195" i="9"/>
  <c r="H195" i="9"/>
  <c r="G195" i="9"/>
  <c r="F195" i="9"/>
  <c r="Y194" i="9"/>
  <c r="X194" i="9"/>
  <c r="W194" i="9"/>
  <c r="H194" i="9"/>
  <c r="Y149" i="9" s="1"/>
  <c r="G194" i="9"/>
  <c r="F194" i="9"/>
  <c r="W149" i="9" s="1"/>
  <c r="X193" i="9"/>
  <c r="W193" i="9"/>
  <c r="H193" i="9"/>
  <c r="G193" i="9"/>
  <c r="X148" i="9" s="1"/>
  <c r="F193" i="9"/>
  <c r="W148" i="9" s="1"/>
  <c r="X192" i="9"/>
  <c r="H192" i="9"/>
  <c r="Y147" i="9" s="1"/>
  <c r="G192" i="9"/>
  <c r="F192" i="9"/>
  <c r="W147" i="9" s="1"/>
  <c r="X191" i="9"/>
  <c r="H191" i="9"/>
  <c r="G191" i="9"/>
  <c r="F191" i="9"/>
  <c r="Y190" i="9"/>
  <c r="X190" i="9"/>
  <c r="W190" i="9"/>
  <c r="H190" i="9"/>
  <c r="Y145" i="9" s="1"/>
  <c r="G190" i="9"/>
  <c r="F190" i="9"/>
  <c r="W145" i="9" s="1"/>
  <c r="X189" i="9"/>
  <c r="W189" i="9"/>
  <c r="H189" i="9"/>
  <c r="Y144" i="9" s="1"/>
  <c r="G189" i="9"/>
  <c r="X144" i="9" s="1"/>
  <c r="F189" i="9"/>
  <c r="W144" i="9" s="1"/>
  <c r="H188" i="9"/>
  <c r="G188" i="9"/>
  <c r="F188" i="9"/>
  <c r="W143" i="9" s="1"/>
  <c r="X187" i="9"/>
  <c r="H187" i="9"/>
  <c r="G187" i="9"/>
  <c r="F187" i="9"/>
  <c r="Y186" i="9"/>
  <c r="X186" i="9"/>
  <c r="W186" i="9"/>
  <c r="H186" i="9"/>
  <c r="Y141" i="9" s="1"/>
  <c r="G186" i="9"/>
  <c r="F186" i="9"/>
  <c r="W141" i="9" s="1"/>
  <c r="X185" i="9"/>
  <c r="W185" i="9"/>
  <c r="H185" i="9"/>
  <c r="G185" i="9"/>
  <c r="X140" i="9" s="1"/>
  <c r="F185" i="9"/>
  <c r="W140" i="9" s="1"/>
  <c r="H184" i="9"/>
  <c r="Y139" i="9" s="1"/>
  <c r="G184" i="9"/>
  <c r="F184" i="9"/>
  <c r="W139" i="9" s="1"/>
  <c r="Y183" i="9"/>
  <c r="X183" i="9"/>
  <c r="H183" i="9"/>
  <c r="G183" i="9"/>
  <c r="F183" i="9"/>
  <c r="X182" i="9"/>
  <c r="W182" i="9"/>
  <c r="H182" i="9"/>
  <c r="Y137" i="9" s="1"/>
  <c r="G182" i="9"/>
  <c r="F182" i="9"/>
  <c r="W137" i="9" s="1"/>
  <c r="X181" i="9"/>
  <c r="H181" i="9"/>
  <c r="Y136" i="9" s="1"/>
  <c r="G181" i="9"/>
  <c r="X136" i="9" s="1"/>
  <c r="F181" i="9"/>
  <c r="X180" i="9"/>
  <c r="H180" i="9"/>
  <c r="Y135" i="9" s="1"/>
  <c r="G180" i="9"/>
  <c r="F180" i="9"/>
  <c r="W135" i="9" s="1"/>
  <c r="X179" i="9"/>
  <c r="H179" i="9"/>
  <c r="G179" i="9"/>
  <c r="F179" i="9"/>
  <c r="W134" i="9" s="1"/>
  <c r="X178" i="9"/>
  <c r="H178" i="9"/>
  <c r="Y133" i="9" s="1"/>
  <c r="G178" i="9"/>
  <c r="F178" i="9"/>
  <c r="W133" i="9" s="1"/>
  <c r="X177" i="9"/>
  <c r="H177" i="9"/>
  <c r="Y132" i="9" s="1"/>
  <c r="G177" i="9"/>
  <c r="X132" i="9" s="1"/>
  <c r="F177" i="9"/>
  <c r="W132" i="9" s="1"/>
  <c r="H176" i="9"/>
  <c r="Y131" i="9" s="1"/>
  <c r="G176" i="9"/>
  <c r="F176" i="9"/>
  <c r="W131" i="9" s="1"/>
  <c r="Y175" i="9"/>
  <c r="X175" i="9"/>
  <c r="H175" i="9"/>
  <c r="Y130" i="9" s="1"/>
  <c r="G175" i="9"/>
  <c r="F175" i="9"/>
  <c r="X174" i="9"/>
  <c r="W174" i="9"/>
  <c r="H174" i="9"/>
  <c r="Y129" i="9" s="1"/>
  <c r="G174" i="9"/>
  <c r="F174" i="9"/>
  <c r="W129" i="9" s="1"/>
  <c r="X173" i="9"/>
  <c r="H173" i="9"/>
  <c r="Y128" i="9" s="1"/>
  <c r="G173" i="9"/>
  <c r="X128" i="9" s="1"/>
  <c r="F173" i="9"/>
  <c r="H172" i="9"/>
  <c r="Y127" i="9" s="1"/>
  <c r="G172" i="9"/>
  <c r="F172" i="9"/>
  <c r="W127" i="9" s="1"/>
  <c r="Y171" i="9"/>
  <c r="X171" i="9"/>
  <c r="H171" i="9"/>
  <c r="G171" i="9"/>
  <c r="F171" i="9"/>
  <c r="X170" i="9"/>
  <c r="H170" i="9"/>
  <c r="Y125" i="9" s="1"/>
  <c r="G170" i="9"/>
  <c r="F170" i="9"/>
  <c r="W125" i="9" s="1"/>
  <c r="X169" i="9"/>
  <c r="H169" i="9"/>
  <c r="G169" i="9"/>
  <c r="X124" i="9" s="1"/>
  <c r="F169" i="9"/>
  <c r="W124" i="9" s="1"/>
  <c r="X168" i="9"/>
  <c r="H168" i="9"/>
  <c r="Y123" i="9" s="1"/>
  <c r="G168" i="9"/>
  <c r="F168" i="9"/>
  <c r="W123" i="9" s="1"/>
  <c r="X167" i="9"/>
  <c r="H167" i="9"/>
  <c r="G167" i="9"/>
  <c r="F167" i="9"/>
  <c r="X166" i="9"/>
  <c r="H166" i="9"/>
  <c r="Y121" i="9" s="1"/>
  <c r="G166" i="9"/>
  <c r="F166" i="9"/>
  <c r="W121" i="9" s="1"/>
  <c r="X165" i="9"/>
  <c r="H165" i="9"/>
  <c r="Y120" i="9" s="1"/>
  <c r="G165" i="9"/>
  <c r="X120" i="9" s="1"/>
  <c r="F165" i="9"/>
  <c r="X164" i="9"/>
  <c r="H164" i="9"/>
  <c r="Y119" i="9" s="1"/>
  <c r="G164" i="9"/>
  <c r="F164" i="9"/>
  <c r="W119" i="9" s="1"/>
  <c r="Y163" i="9"/>
  <c r="X163" i="9"/>
  <c r="H163" i="9"/>
  <c r="G163" i="9"/>
  <c r="F163" i="9"/>
  <c r="W118" i="9" s="1"/>
  <c r="X162" i="9"/>
  <c r="W162" i="9"/>
  <c r="H162" i="9"/>
  <c r="Y117" i="9" s="1"/>
  <c r="G162" i="9"/>
  <c r="F162" i="9"/>
  <c r="W117" i="9" s="1"/>
  <c r="X161" i="9"/>
  <c r="H161" i="9"/>
  <c r="G161" i="9"/>
  <c r="X116" i="9" s="1"/>
  <c r="F161" i="9"/>
  <c r="W116" i="9" s="1"/>
  <c r="X160" i="9"/>
  <c r="H160" i="9"/>
  <c r="Y115" i="9" s="1"/>
  <c r="G160" i="9"/>
  <c r="F160" i="9"/>
  <c r="W115" i="9" s="1"/>
  <c r="X159" i="9"/>
  <c r="Y158" i="9"/>
  <c r="X158" i="9"/>
  <c r="X157" i="9"/>
  <c r="Y156" i="9"/>
  <c r="W156" i="9"/>
  <c r="X155" i="9"/>
  <c r="Y154" i="9"/>
  <c r="X154" i="9"/>
  <c r="X153" i="9"/>
  <c r="Y152" i="9"/>
  <c r="Y151" i="9"/>
  <c r="X151" i="9"/>
  <c r="Y150" i="9"/>
  <c r="X150" i="9"/>
  <c r="W150" i="9"/>
  <c r="X149" i="9"/>
  <c r="Y148" i="9"/>
  <c r="X147" i="9"/>
  <c r="Y146" i="9"/>
  <c r="X146" i="9"/>
  <c r="W146" i="9"/>
  <c r="X145" i="9"/>
  <c r="Y143" i="9"/>
  <c r="X143" i="9"/>
  <c r="Y142" i="9"/>
  <c r="X142" i="9"/>
  <c r="W142" i="9"/>
  <c r="X141" i="9"/>
  <c r="Y140" i="9"/>
  <c r="X139" i="9"/>
  <c r="Y138" i="9"/>
  <c r="X138" i="9"/>
  <c r="W138" i="9"/>
  <c r="X137" i="9"/>
  <c r="W136" i="9"/>
  <c r="X135" i="9"/>
  <c r="Y134" i="9"/>
  <c r="X134" i="9"/>
  <c r="X133" i="9"/>
  <c r="X131" i="9"/>
  <c r="X130" i="9"/>
  <c r="W130" i="9"/>
  <c r="X129" i="9"/>
  <c r="W128" i="9"/>
  <c r="X127" i="9"/>
  <c r="Y126" i="9"/>
  <c r="X126" i="9"/>
  <c r="W126" i="9"/>
  <c r="X125" i="9"/>
  <c r="Y124" i="9"/>
  <c r="X123" i="9"/>
  <c r="Y122" i="9"/>
  <c r="X122" i="9"/>
  <c r="W122" i="9"/>
  <c r="X121" i="9"/>
  <c r="W120" i="9"/>
  <c r="X119" i="9"/>
  <c r="Y118" i="9"/>
  <c r="X118" i="9"/>
  <c r="X117" i="9"/>
  <c r="Y116" i="9"/>
  <c r="X115" i="9"/>
  <c r="D281" i="8"/>
  <c r="C281" i="8"/>
  <c r="B281" i="8"/>
  <c r="D280" i="8"/>
  <c r="C280" i="8"/>
  <c r="B280" i="8"/>
  <c r="D279" i="8"/>
  <c r="C279" i="8"/>
  <c r="B279" i="8"/>
  <c r="D278" i="8"/>
  <c r="C278" i="8"/>
  <c r="B278" i="8"/>
  <c r="D276" i="8"/>
  <c r="C276" i="8"/>
  <c r="B276" i="8"/>
  <c r="D275" i="8"/>
  <c r="C275" i="8"/>
  <c r="B275" i="8"/>
  <c r="D273" i="8"/>
  <c r="C273" i="8"/>
  <c r="B273" i="8"/>
  <c r="D272" i="8"/>
  <c r="C272" i="8"/>
  <c r="B272" i="8"/>
  <c r="C271" i="8"/>
  <c r="B271" i="8"/>
  <c r="G270" i="8"/>
  <c r="X225" i="8" s="1"/>
  <c r="D270" i="8"/>
  <c r="C270" i="8"/>
  <c r="B270" i="8"/>
  <c r="F272" i="8" s="1"/>
  <c r="W227" i="8" s="1"/>
  <c r="H269" i="8"/>
  <c r="G269" i="8"/>
  <c r="F269" i="8"/>
  <c r="H268" i="8"/>
  <c r="G268" i="8"/>
  <c r="F268" i="8"/>
  <c r="W223" i="8" s="1"/>
  <c r="H267" i="8"/>
  <c r="G267" i="8"/>
  <c r="X222" i="8" s="1"/>
  <c r="F267" i="8"/>
  <c r="H266" i="8"/>
  <c r="G266" i="8"/>
  <c r="F266" i="8"/>
  <c r="H265" i="8"/>
  <c r="G265" i="8"/>
  <c r="X220" i="8" s="1"/>
  <c r="F265" i="8"/>
  <c r="H264" i="8"/>
  <c r="G264" i="8"/>
  <c r="F264" i="8"/>
  <c r="H263" i="8"/>
  <c r="G263" i="8"/>
  <c r="X218" i="8" s="1"/>
  <c r="F263" i="8"/>
  <c r="H262" i="8"/>
  <c r="Y217" i="8" s="1"/>
  <c r="G262" i="8"/>
  <c r="F262" i="8"/>
  <c r="H261" i="8"/>
  <c r="G261" i="8"/>
  <c r="F261" i="8"/>
  <c r="H260" i="8"/>
  <c r="G260" i="8"/>
  <c r="F260" i="8"/>
  <c r="H259" i="8"/>
  <c r="G259" i="8"/>
  <c r="X214" i="8" s="1"/>
  <c r="F259" i="8"/>
  <c r="H258" i="8"/>
  <c r="G258" i="8"/>
  <c r="F258" i="8"/>
  <c r="H257" i="8"/>
  <c r="G257" i="8"/>
  <c r="F257" i="8"/>
  <c r="H256" i="8"/>
  <c r="G256" i="8"/>
  <c r="F256" i="8"/>
  <c r="H255" i="8"/>
  <c r="G255" i="8"/>
  <c r="X210" i="8" s="1"/>
  <c r="F255" i="8"/>
  <c r="H254" i="8"/>
  <c r="G254" i="8"/>
  <c r="F254" i="8"/>
  <c r="H253" i="8"/>
  <c r="G253" i="8"/>
  <c r="F253" i="8"/>
  <c r="H252" i="8"/>
  <c r="G252" i="8"/>
  <c r="F252" i="8"/>
  <c r="W207" i="8" s="1"/>
  <c r="H251" i="8"/>
  <c r="G251" i="8"/>
  <c r="X206" i="8" s="1"/>
  <c r="F251" i="8"/>
  <c r="H250" i="8"/>
  <c r="G250" i="8"/>
  <c r="F250" i="8"/>
  <c r="H249" i="8"/>
  <c r="G249" i="8"/>
  <c r="X204" i="8" s="1"/>
  <c r="F249" i="8"/>
  <c r="H248" i="8"/>
  <c r="G248" i="8"/>
  <c r="F248" i="8"/>
  <c r="H247" i="8"/>
  <c r="G247" i="8"/>
  <c r="X202" i="8" s="1"/>
  <c r="F247" i="8"/>
  <c r="H246" i="8"/>
  <c r="Y201" i="8" s="1"/>
  <c r="G246" i="8"/>
  <c r="F246" i="8"/>
  <c r="H245" i="8"/>
  <c r="G245" i="8"/>
  <c r="F245" i="8"/>
  <c r="H244" i="8"/>
  <c r="G244" i="8"/>
  <c r="F244" i="8"/>
  <c r="W199" i="8" s="1"/>
  <c r="H243" i="8"/>
  <c r="G243" i="8"/>
  <c r="X198" i="8" s="1"/>
  <c r="F243" i="8"/>
  <c r="H242" i="8"/>
  <c r="G242" i="8"/>
  <c r="F242" i="8"/>
  <c r="H241" i="8"/>
  <c r="G241" i="8"/>
  <c r="X196" i="8" s="1"/>
  <c r="F241" i="8"/>
  <c r="H240" i="8"/>
  <c r="G240" i="8"/>
  <c r="F240" i="8"/>
  <c r="H239" i="8"/>
  <c r="G239" i="8"/>
  <c r="X194" i="8" s="1"/>
  <c r="F239" i="8"/>
  <c r="H238" i="8"/>
  <c r="G238" i="8"/>
  <c r="X193" i="8" s="1"/>
  <c r="F238" i="8"/>
  <c r="H237" i="8"/>
  <c r="G237" i="8"/>
  <c r="F237" i="8"/>
  <c r="W192" i="8" s="1"/>
  <c r="H236" i="8"/>
  <c r="G236" i="8"/>
  <c r="X191" i="8" s="1"/>
  <c r="F236" i="8"/>
  <c r="H235" i="8"/>
  <c r="G235" i="8"/>
  <c r="X190" i="8" s="1"/>
  <c r="F235" i="8"/>
  <c r="H234" i="8"/>
  <c r="Y189" i="8" s="1"/>
  <c r="G234" i="8"/>
  <c r="X189" i="8" s="1"/>
  <c r="F234" i="8"/>
  <c r="H233" i="8"/>
  <c r="G233" i="8"/>
  <c r="F233" i="8"/>
  <c r="H232" i="8"/>
  <c r="G232" i="8"/>
  <c r="F232" i="8"/>
  <c r="H231" i="8"/>
  <c r="G231" i="8"/>
  <c r="X186" i="8" s="1"/>
  <c r="F231" i="8"/>
  <c r="H230" i="8"/>
  <c r="G230" i="8"/>
  <c r="X185" i="8" s="1"/>
  <c r="F230" i="8"/>
  <c r="H229" i="8"/>
  <c r="G229" i="8"/>
  <c r="F229" i="8"/>
  <c r="H228" i="8"/>
  <c r="G228" i="8"/>
  <c r="X183" i="8" s="1"/>
  <c r="F228" i="8"/>
  <c r="H227" i="8"/>
  <c r="G227" i="8"/>
  <c r="X182" i="8" s="1"/>
  <c r="F227" i="8"/>
  <c r="H226" i="8"/>
  <c r="G226" i="8"/>
  <c r="X181" i="8" s="1"/>
  <c r="F226" i="8"/>
  <c r="H225" i="8"/>
  <c r="G225" i="8"/>
  <c r="X180" i="8" s="1"/>
  <c r="F225" i="8"/>
  <c r="W180" i="8" s="1"/>
  <c r="Y224" i="8"/>
  <c r="X224" i="8"/>
  <c r="W224" i="8"/>
  <c r="H224" i="8"/>
  <c r="G224" i="8"/>
  <c r="F224" i="8"/>
  <c r="Y223" i="8"/>
  <c r="X223" i="8"/>
  <c r="H223" i="8"/>
  <c r="G223" i="8"/>
  <c r="X178" i="8" s="1"/>
  <c r="F223" i="8"/>
  <c r="Y222" i="8"/>
  <c r="W222" i="8"/>
  <c r="H222" i="8"/>
  <c r="Y177" i="8" s="1"/>
  <c r="G222" i="8"/>
  <c r="X177" i="8" s="1"/>
  <c r="F222" i="8"/>
  <c r="W177" i="8" s="1"/>
  <c r="Y221" i="8"/>
  <c r="X221" i="8"/>
  <c r="W221" i="8"/>
  <c r="H221" i="8"/>
  <c r="G221" i="8"/>
  <c r="F221" i="8"/>
  <c r="W176" i="8" s="1"/>
  <c r="Y220" i="8"/>
  <c r="W220" i="8"/>
  <c r="H220" i="8"/>
  <c r="G220" i="8"/>
  <c r="F220" i="8"/>
  <c r="Y219" i="8"/>
  <c r="X219" i="8"/>
  <c r="W219" i="8"/>
  <c r="H219" i="8"/>
  <c r="Y174" i="8" s="1"/>
  <c r="G219" i="8"/>
  <c r="X174" i="8" s="1"/>
  <c r="F219" i="8"/>
  <c r="Y218" i="8"/>
  <c r="W218" i="8"/>
  <c r="H218" i="8"/>
  <c r="G218" i="8"/>
  <c r="X173" i="8" s="1"/>
  <c r="F218" i="8"/>
  <c r="W173" i="8" s="1"/>
  <c r="X217" i="8"/>
  <c r="W217" i="8"/>
  <c r="H217" i="8"/>
  <c r="G217" i="8"/>
  <c r="F217" i="8"/>
  <c r="Y216" i="8"/>
  <c r="X216" i="8"/>
  <c r="W216" i="8"/>
  <c r="H216" i="8"/>
  <c r="G216" i="8"/>
  <c r="F216" i="8"/>
  <c r="Y215" i="8"/>
  <c r="X215" i="8"/>
  <c r="W215" i="8"/>
  <c r="H215" i="8"/>
  <c r="Y170" i="8" s="1"/>
  <c r="G215" i="8"/>
  <c r="X170" i="8" s="1"/>
  <c r="F215" i="8"/>
  <c r="Y214" i="8"/>
  <c r="W214" i="8"/>
  <c r="H214" i="8"/>
  <c r="G214" i="8"/>
  <c r="X169" i="8" s="1"/>
  <c r="F214" i="8"/>
  <c r="W169" i="8" s="1"/>
  <c r="Y213" i="8"/>
  <c r="X213" i="8"/>
  <c r="W213" i="8"/>
  <c r="H213" i="8"/>
  <c r="G213" i="8"/>
  <c r="F213" i="8"/>
  <c r="W168" i="8" s="1"/>
  <c r="Y212" i="8"/>
  <c r="X212" i="8"/>
  <c r="W212" i="8"/>
  <c r="H212" i="8"/>
  <c r="G212" i="8"/>
  <c r="F212" i="8"/>
  <c r="Y211" i="8"/>
  <c r="X211" i="8"/>
  <c r="W211" i="8"/>
  <c r="H211" i="8"/>
  <c r="Y166" i="8" s="1"/>
  <c r="G211" i="8"/>
  <c r="X166" i="8" s="1"/>
  <c r="F211" i="8"/>
  <c r="Y210" i="8"/>
  <c r="W210" i="8"/>
  <c r="H210" i="8"/>
  <c r="G210" i="8"/>
  <c r="X165" i="8" s="1"/>
  <c r="F210" i="8"/>
  <c r="Y209" i="8"/>
  <c r="X209" i="8"/>
  <c r="W209" i="8"/>
  <c r="H209" i="8"/>
  <c r="G209" i="8"/>
  <c r="F209" i="8"/>
  <c r="Y208" i="8"/>
  <c r="X208" i="8"/>
  <c r="W208" i="8"/>
  <c r="H208" i="8"/>
  <c r="G208" i="8"/>
  <c r="X163" i="8" s="1"/>
  <c r="F208" i="8"/>
  <c r="Y207" i="8"/>
  <c r="X207" i="8"/>
  <c r="H207" i="8"/>
  <c r="G207" i="8"/>
  <c r="X162" i="8" s="1"/>
  <c r="F207" i="8"/>
  <c r="Y206" i="8"/>
  <c r="W206" i="8"/>
  <c r="H206" i="8"/>
  <c r="G206" i="8"/>
  <c r="X161" i="8" s="1"/>
  <c r="F206" i="8"/>
  <c r="W161" i="8" s="1"/>
  <c r="Y205" i="8"/>
  <c r="X205" i="8"/>
  <c r="W205" i="8"/>
  <c r="H205" i="8"/>
  <c r="G205" i="8"/>
  <c r="F205" i="8"/>
  <c r="Y204" i="8"/>
  <c r="W204" i="8"/>
  <c r="H204" i="8"/>
  <c r="G204" i="8"/>
  <c r="X159" i="8" s="1"/>
  <c r="F204" i="8"/>
  <c r="Y203" i="8"/>
  <c r="X203" i="8"/>
  <c r="W203" i="8"/>
  <c r="H203" i="8"/>
  <c r="Y158" i="8" s="1"/>
  <c r="G203" i="8"/>
  <c r="X158" i="8" s="1"/>
  <c r="F203" i="8"/>
  <c r="Y202" i="8"/>
  <c r="W202" i="8"/>
  <c r="H202" i="8"/>
  <c r="G202" i="8"/>
  <c r="X157" i="8" s="1"/>
  <c r="F202" i="8"/>
  <c r="X201" i="8"/>
  <c r="W201" i="8"/>
  <c r="H201" i="8"/>
  <c r="G201" i="8"/>
  <c r="X156" i="8" s="1"/>
  <c r="F201" i="8"/>
  <c r="Y200" i="8"/>
  <c r="X200" i="8"/>
  <c r="W200" i="8"/>
  <c r="H200" i="8"/>
  <c r="G200" i="8"/>
  <c r="F200" i="8"/>
  <c r="Y199" i="8"/>
  <c r="X199" i="8"/>
  <c r="H199" i="8"/>
  <c r="G199" i="8"/>
  <c r="X154" i="8" s="1"/>
  <c r="F199" i="8"/>
  <c r="Y198" i="8"/>
  <c r="W198" i="8"/>
  <c r="H198" i="8"/>
  <c r="Y153" i="8" s="1"/>
  <c r="G198" i="8"/>
  <c r="X153" i="8" s="1"/>
  <c r="F198" i="8"/>
  <c r="Y197" i="8"/>
  <c r="X197" i="8"/>
  <c r="W197" i="8"/>
  <c r="H197" i="8"/>
  <c r="G197" i="8"/>
  <c r="F197" i="8"/>
  <c r="W152" i="8" s="1"/>
  <c r="Y196" i="8"/>
  <c r="W196" i="8"/>
  <c r="H196" i="8"/>
  <c r="G196" i="8"/>
  <c r="F196" i="8"/>
  <c r="Y195" i="8"/>
  <c r="X195" i="8"/>
  <c r="W195" i="8"/>
  <c r="H195" i="8"/>
  <c r="G195" i="8"/>
  <c r="X150" i="8" s="1"/>
  <c r="F195" i="8"/>
  <c r="Y194" i="8"/>
  <c r="W194" i="8"/>
  <c r="H194" i="8"/>
  <c r="Y149" i="8" s="1"/>
  <c r="G194" i="8"/>
  <c r="X149" i="8" s="1"/>
  <c r="F194" i="8"/>
  <c r="Y193" i="8"/>
  <c r="W193" i="8"/>
  <c r="H193" i="8"/>
  <c r="G193" i="8"/>
  <c r="F193" i="8"/>
  <c r="Y192" i="8"/>
  <c r="X192" i="8"/>
  <c r="H192" i="8"/>
  <c r="G192" i="8"/>
  <c r="F192" i="8"/>
  <c r="Y191" i="8"/>
  <c r="W191" i="8"/>
  <c r="H191" i="8"/>
  <c r="G191" i="8"/>
  <c r="X146" i="8" s="1"/>
  <c r="F191" i="8"/>
  <c r="Y190" i="8"/>
  <c r="W190" i="8"/>
  <c r="H190" i="8"/>
  <c r="G190" i="8"/>
  <c r="F190" i="8"/>
  <c r="W145" i="8" s="1"/>
  <c r="W189" i="8"/>
  <c r="H189" i="8"/>
  <c r="G189" i="8"/>
  <c r="F189" i="8"/>
  <c r="W144" i="8" s="1"/>
  <c r="Y188" i="8"/>
  <c r="X188" i="8"/>
  <c r="W188" i="8"/>
  <c r="H188" i="8"/>
  <c r="G188" i="8"/>
  <c r="F188" i="8"/>
  <c r="Y187" i="8"/>
  <c r="X187" i="8"/>
  <c r="W187" i="8"/>
  <c r="H187" i="8"/>
  <c r="Y142" i="8" s="1"/>
  <c r="G187" i="8"/>
  <c r="X142" i="8" s="1"/>
  <c r="F187" i="8"/>
  <c r="Y186" i="8"/>
  <c r="W186" i="8"/>
  <c r="H186" i="8"/>
  <c r="G186" i="8"/>
  <c r="X141" i="8" s="1"/>
  <c r="F186" i="8"/>
  <c r="Y185" i="8"/>
  <c r="W185" i="8"/>
  <c r="H185" i="8"/>
  <c r="G185" i="8"/>
  <c r="F185" i="8"/>
  <c r="Y184" i="8"/>
  <c r="X184" i="8"/>
  <c r="W184" i="8"/>
  <c r="H184" i="8"/>
  <c r="G184" i="8"/>
  <c r="X139" i="8" s="1"/>
  <c r="F184" i="8"/>
  <c r="Y183" i="8"/>
  <c r="W183" i="8"/>
  <c r="H183" i="8"/>
  <c r="Y138" i="8" s="1"/>
  <c r="G183" i="8"/>
  <c r="X138" i="8" s="1"/>
  <c r="F183" i="8"/>
  <c r="Y182" i="8"/>
  <c r="W182" i="8"/>
  <c r="H182" i="8"/>
  <c r="G182" i="8"/>
  <c r="F182" i="8"/>
  <c r="Y181" i="8"/>
  <c r="W181" i="8"/>
  <c r="H181" i="8"/>
  <c r="G181" i="8"/>
  <c r="F181" i="8"/>
  <c r="W136" i="8" s="1"/>
  <c r="Y180" i="8"/>
  <c r="H180" i="8"/>
  <c r="G180" i="8"/>
  <c r="F180" i="8"/>
  <c r="Y179" i="8"/>
  <c r="X179" i="8"/>
  <c r="W179" i="8"/>
  <c r="H179" i="8"/>
  <c r="G179" i="8"/>
  <c r="X134" i="8" s="1"/>
  <c r="F179" i="8"/>
  <c r="Y178" i="8"/>
  <c r="W178" i="8"/>
  <c r="H178" i="8"/>
  <c r="G178" i="8"/>
  <c r="X133" i="8" s="1"/>
  <c r="F178" i="8"/>
  <c r="H177" i="8"/>
  <c r="G177" i="8"/>
  <c r="F177" i="8"/>
  <c r="W132" i="8" s="1"/>
  <c r="Y176" i="8"/>
  <c r="X176" i="8"/>
  <c r="H176" i="8"/>
  <c r="G176" i="8"/>
  <c r="F176" i="8"/>
  <c r="Y175" i="8"/>
  <c r="X175" i="8"/>
  <c r="W175" i="8"/>
  <c r="H175" i="8"/>
  <c r="Y130" i="8" s="1"/>
  <c r="G175" i="8"/>
  <c r="X130" i="8" s="1"/>
  <c r="F175" i="8"/>
  <c r="W174" i="8"/>
  <c r="H174" i="8"/>
  <c r="G174" i="8"/>
  <c r="F174" i="8"/>
  <c r="W129" i="8" s="1"/>
  <c r="Y173" i="8"/>
  <c r="H173" i="8"/>
  <c r="G173" i="8"/>
  <c r="F173" i="8"/>
  <c r="Y172" i="8"/>
  <c r="X172" i="8"/>
  <c r="W172" i="8"/>
  <c r="H172" i="8"/>
  <c r="G172" i="8"/>
  <c r="F172" i="8"/>
  <c r="Y171" i="8"/>
  <c r="X171" i="8"/>
  <c r="W171" i="8"/>
  <c r="H171" i="8"/>
  <c r="Y126" i="8" s="1"/>
  <c r="G171" i="8"/>
  <c r="X126" i="8" s="1"/>
  <c r="F171" i="8"/>
  <c r="W170" i="8"/>
  <c r="H170" i="8"/>
  <c r="G170" i="8"/>
  <c r="X125" i="8" s="1"/>
  <c r="F170" i="8"/>
  <c r="Y169" i="8"/>
  <c r="H169" i="8"/>
  <c r="G169" i="8"/>
  <c r="F169" i="8"/>
  <c r="Y168" i="8"/>
  <c r="X168" i="8"/>
  <c r="H168" i="8"/>
  <c r="G168" i="8"/>
  <c r="X123" i="8" s="1"/>
  <c r="F168" i="8"/>
  <c r="Y167" i="8"/>
  <c r="X167" i="8"/>
  <c r="W167" i="8"/>
  <c r="H167" i="8"/>
  <c r="G167" i="8"/>
  <c r="X122" i="8" s="1"/>
  <c r="F167" i="8"/>
  <c r="W166" i="8"/>
  <c r="H166" i="8"/>
  <c r="G166" i="8"/>
  <c r="F166" i="8"/>
  <c r="Y165" i="8"/>
  <c r="W165" i="8"/>
  <c r="H165" i="8"/>
  <c r="G165" i="8"/>
  <c r="F165" i="8"/>
  <c r="W120" i="8" s="1"/>
  <c r="Y164" i="8"/>
  <c r="X164" i="8"/>
  <c r="W164" i="8"/>
  <c r="H164" i="8"/>
  <c r="G164" i="8"/>
  <c r="F164" i="8"/>
  <c r="Y163" i="8"/>
  <c r="W163" i="8"/>
  <c r="H163" i="8"/>
  <c r="G163" i="8"/>
  <c r="X118" i="8" s="1"/>
  <c r="F163" i="8"/>
  <c r="Y162" i="8"/>
  <c r="W162" i="8"/>
  <c r="H162" i="8"/>
  <c r="G162" i="8"/>
  <c r="X117" i="8" s="1"/>
  <c r="F162" i="8"/>
  <c r="Y161" i="8"/>
  <c r="H161" i="8"/>
  <c r="G161" i="8"/>
  <c r="F161" i="8"/>
  <c r="Y160" i="8"/>
  <c r="X160" i="8"/>
  <c r="W160" i="8"/>
  <c r="H160" i="8"/>
  <c r="G160" i="8"/>
  <c r="F160" i="8"/>
  <c r="Y159" i="8"/>
  <c r="W159" i="8"/>
  <c r="H159" i="8"/>
  <c r="G159" i="8"/>
  <c r="X114" i="8" s="1"/>
  <c r="F159" i="8"/>
  <c r="W158" i="8"/>
  <c r="H158" i="8"/>
  <c r="G158" i="8"/>
  <c r="F158" i="8"/>
  <c r="W113" i="8" s="1"/>
  <c r="Y157" i="8"/>
  <c r="W157" i="8"/>
  <c r="H157" i="8"/>
  <c r="G157" i="8"/>
  <c r="F157" i="8"/>
  <c r="W112" i="8" s="1"/>
  <c r="Y156" i="8"/>
  <c r="W156" i="8"/>
  <c r="H156" i="8"/>
  <c r="G156" i="8"/>
  <c r="F156" i="8"/>
  <c r="Y155" i="8"/>
  <c r="X155" i="8"/>
  <c r="W155" i="8"/>
  <c r="H155" i="8"/>
  <c r="Y110" i="8" s="1"/>
  <c r="G155" i="8"/>
  <c r="X110" i="8" s="1"/>
  <c r="F155" i="8"/>
  <c r="Y154" i="8"/>
  <c r="W154" i="8"/>
  <c r="H154" i="8"/>
  <c r="G154" i="8"/>
  <c r="X109" i="8" s="1"/>
  <c r="F154" i="8"/>
  <c r="W153" i="8"/>
  <c r="H153" i="8"/>
  <c r="G153" i="8"/>
  <c r="F153" i="8"/>
  <c r="Y152" i="8"/>
  <c r="X152" i="8"/>
  <c r="H152" i="8"/>
  <c r="G152" i="8"/>
  <c r="F152" i="8"/>
  <c r="Y151" i="8"/>
  <c r="X151" i="8"/>
  <c r="W151" i="8"/>
  <c r="H151" i="8"/>
  <c r="G151" i="8"/>
  <c r="F151" i="8"/>
  <c r="W106" i="8" s="1"/>
  <c r="Y150" i="8"/>
  <c r="W150" i="8"/>
  <c r="H150" i="8"/>
  <c r="G150" i="8"/>
  <c r="F150" i="8"/>
  <c r="W149" i="8"/>
  <c r="H149" i="8"/>
  <c r="G149" i="8"/>
  <c r="X104" i="8" s="1"/>
  <c r="F149" i="8"/>
  <c r="Y148" i="8"/>
  <c r="X148" i="8"/>
  <c r="W148" i="8"/>
  <c r="H148" i="8"/>
  <c r="G148" i="8"/>
  <c r="X103" i="8" s="1"/>
  <c r="F148" i="8"/>
  <c r="Y147" i="8"/>
  <c r="X147" i="8"/>
  <c r="W147" i="8"/>
  <c r="H147" i="8"/>
  <c r="G147" i="8"/>
  <c r="X102" i="8" s="1"/>
  <c r="F147" i="8"/>
  <c r="Y146" i="8"/>
  <c r="W146" i="8"/>
  <c r="H146" i="8"/>
  <c r="Y101" i="8" s="1"/>
  <c r="G146" i="8"/>
  <c r="F146" i="8"/>
  <c r="Y145" i="8"/>
  <c r="X145" i="8"/>
  <c r="H145" i="8"/>
  <c r="G145" i="8"/>
  <c r="X100" i="8" s="1"/>
  <c r="F145" i="8"/>
  <c r="W100" i="8" s="1"/>
  <c r="Y144" i="8"/>
  <c r="X144" i="8"/>
  <c r="H144" i="8"/>
  <c r="G144" i="8"/>
  <c r="F144" i="8"/>
  <c r="Y143" i="8"/>
  <c r="X143" i="8"/>
  <c r="W143" i="8"/>
  <c r="H143" i="8"/>
  <c r="G143" i="8"/>
  <c r="F143" i="8"/>
  <c r="W142" i="8"/>
  <c r="H142" i="8"/>
  <c r="Y97" i="8" s="1"/>
  <c r="G142" i="8"/>
  <c r="X97" i="8" s="1"/>
  <c r="F142" i="8"/>
  <c r="Y141" i="8"/>
  <c r="W141" i="8"/>
  <c r="H141" i="8"/>
  <c r="G141" i="8"/>
  <c r="X96" i="8" s="1"/>
  <c r="F141" i="8"/>
  <c r="W96" i="8" s="1"/>
  <c r="Y140" i="8"/>
  <c r="X140" i="8"/>
  <c r="W140" i="8"/>
  <c r="H140" i="8"/>
  <c r="G140" i="8"/>
  <c r="X95" i="8" s="1"/>
  <c r="F140" i="8"/>
  <c r="Y139" i="8"/>
  <c r="W139" i="8"/>
  <c r="H139" i="8"/>
  <c r="G139" i="8"/>
  <c r="F139" i="8"/>
  <c r="W138" i="8"/>
  <c r="H138" i="8"/>
  <c r="Y93" i="8" s="1"/>
  <c r="G138" i="8"/>
  <c r="X93" i="8" s="1"/>
  <c r="F138" i="8"/>
  <c r="Y137" i="8"/>
  <c r="X137" i="8"/>
  <c r="W137" i="8"/>
  <c r="H137" i="8"/>
  <c r="G137" i="8"/>
  <c r="F137" i="8"/>
  <c r="W92" i="8" s="1"/>
  <c r="Y136" i="8"/>
  <c r="X136" i="8"/>
  <c r="H136" i="8"/>
  <c r="G136" i="8"/>
  <c r="F136" i="8"/>
  <c r="Y135" i="8"/>
  <c r="X135" i="8"/>
  <c r="W135" i="8"/>
  <c r="H135" i="8"/>
  <c r="G135" i="8"/>
  <c r="F135" i="8"/>
  <c r="Y134" i="8"/>
  <c r="W134" i="8"/>
  <c r="H134" i="8"/>
  <c r="G134" i="8"/>
  <c r="X89" i="8" s="1"/>
  <c r="F134" i="8"/>
  <c r="Y133" i="8"/>
  <c r="W133" i="8"/>
  <c r="H133" i="8"/>
  <c r="G133" i="8"/>
  <c r="X88" i="8" s="1"/>
  <c r="F133" i="8"/>
  <c r="Y132" i="8"/>
  <c r="X132" i="8"/>
  <c r="H132" i="8"/>
  <c r="G132" i="8"/>
  <c r="F132" i="8"/>
  <c r="Y131" i="8"/>
  <c r="X131" i="8"/>
  <c r="W131" i="8"/>
  <c r="H131" i="8"/>
  <c r="Y86" i="8" s="1"/>
  <c r="G131" i="8"/>
  <c r="X86" i="8" s="1"/>
  <c r="F131" i="8"/>
  <c r="W130" i="8"/>
  <c r="H130" i="8"/>
  <c r="Y85" i="8" s="1"/>
  <c r="G130" i="8"/>
  <c r="F130" i="8"/>
  <c r="W85" i="8" s="1"/>
  <c r="Y129" i="8"/>
  <c r="X129" i="8"/>
  <c r="H129" i="8"/>
  <c r="G129" i="8"/>
  <c r="F129" i="8"/>
  <c r="W84" i="8" s="1"/>
  <c r="Y128" i="8"/>
  <c r="X128" i="8"/>
  <c r="W128" i="8"/>
  <c r="H128" i="8"/>
  <c r="Y83" i="8" s="1"/>
  <c r="G128" i="8"/>
  <c r="F128" i="8"/>
  <c r="Y127" i="8"/>
  <c r="X127" i="8"/>
  <c r="W127" i="8"/>
  <c r="H127" i="8"/>
  <c r="Y82" i="8" s="1"/>
  <c r="G127" i="8"/>
  <c r="X82" i="8" s="1"/>
  <c r="F127" i="8"/>
  <c r="W82" i="8" s="1"/>
  <c r="W126" i="8"/>
  <c r="H126" i="8"/>
  <c r="G126" i="8"/>
  <c r="X81" i="8" s="1"/>
  <c r="F126" i="8"/>
  <c r="Y125" i="8"/>
  <c r="W125" i="8"/>
  <c r="H125" i="8"/>
  <c r="G125" i="8"/>
  <c r="F125" i="8"/>
  <c r="Y124" i="8"/>
  <c r="X124" i="8"/>
  <c r="W124" i="8"/>
  <c r="H124" i="8"/>
  <c r="Y79" i="8" s="1"/>
  <c r="G124" i="8"/>
  <c r="X79" i="8" s="1"/>
  <c r="F124" i="8"/>
  <c r="Y123" i="8"/>
  <c r="W123" i="8"/>
  <c r="H123" i="8"/>
  <c r="G123" i="8"/>
  <c r="X78" i="8" s="1"/>
  <c r="F123" i="8"/>
  <c r="Y122" i="8"/>
  <c r="W122" i="8"/>
  <c r="H122" i="8"/>
  <c r="G122" i="8"/>
  <c r="F122" i="8"/>
  <c r="Y121" i="8"/>
  <c r="X121" i="8"/>
  <c r="W121" i="8"/>
  <c r="H121" i="8"/>
  <c r="G121" i="8"/>
  <c r="F121" i="8"/>
  <c r="Y120" i="8"/>
  <c r="X120" i="8"/>
  <c r="H120" i="8"/>
  <c r="G120" i="8"/>
  <c r="F120" i="8"/>
  <c r="Y119" i="8"/>
  <c r="X119" i="8"/>
  <c r="W119" i="8"/>
  <c r="H119" i="8"/>
  <c r="G119" i="8"/>
  <c r="F119" i="8"/>
  <c r="Y118" i="8"/>
  <c r="W118" i="8"/>
  <c r="H118" i="8"/>
  <c r="G118" i="8"/>
  <c r="F118" i="8"/>
  <c r="Y117" i="8"/>
  <c r="W117" i="8"/>
  <c r="H117" i="8"/>
  <c r="G117" i="8"/>
  <c r="X72" i="8" s="1"/>
  <c r="F117" i="8"/>
  <c r="Y116" i="8"/>
  <c r="X116" i="8"/>
  <c r="W116" i="8"/>
  <c r="H116" i="8"/>
  <c r="G116" i="8"/>
  <c r="F116" i="8"/>
  <c r="Y115" i="8"/>
  <c r="X115" i="8"/>
  <c r="W115" i="8"/>
  <c r="H115" i="8"/>
  <c r="G115" i="8"/>
  <c r="X70" i="8" s="1"/>
  <c r="F115" i="8"/>
  <c r="Y114" i="8"/>
  <c r="W114" i="8"/>
  <c r="H114" i="8"/>
  <c r="Y69" i="8" s="1"/>
  <c r="G114" i="8"/>
  <c r="F114" i="8"/>
  <c r="Y113" i="8"/>
  <c r="X113" i="8"/>
  <c r="H113" i="8"/>
  <c r="G113" i="8"/>
  <c r="X68" i="8" s="1"/>
  <c r="F113" i="8"/>
  <c r="W68" i="8" s="1"/>
  <c r="Y112" i="8"/>
  <c r="X112" i="8"/>
  <c r="H112" i="8"/>
  <c r="Y67" i="8" s="1"/>
  <c r="G112" i="8"/>
  <c r="F112" i="8"/>
  <c r="Y111" i="8"/>
  <c r="X111" i="8"/>
  <c r="W111" i="8"/>
  <c r="H111" i="8"/>
  <c r="G111" i="8"/>
  <c r="F111" i="8"/>
  <c r="W66" i="8" s="1"/>
  <c r="W110" i="8"/>
  <c r="H110" i="8"/>
  <c r="Y65" i="8" s="1"/>
  <c r="G110" i="8"/>
  <c r="X65" i="8" s="1"/>
  <c r="F110" i="8"/>
  <c r="Y109" i="8"/>
  <c r="W109" i="8"/>
  <c r="H109" i="8"/>
  <c r="G109" i="8"/>
  <c r="X64" i="8" s="1"/>
  <c r="F109" i="8"/>
  <c r="W64" i="8" s="1"/>
  <c r="Y108" i="8"/>
  <c r="X108" i="8"/>
  <c r="W108" i="8"/>
  <c r="H108" i="8"/>
  <c r="G108" i="8"/>
  <c r="F108" i="8"/>
  <c r="Y107" i="8"/>
  <c r="X107" i="8"/>
  <c r="W107" i="8"/>
  <c r="H107" i="8"/>
  <c r="G107" i="8"/>
  <c r="F107" i="8"/>
  <c r="Y106" i="8"/>
  <c r="X106" i="8"/>
  <c r="H106" i="8"/>
  <c r="Y61" i="8" s="1"/>
  <c r="G106" i="8"/>
  <c r="X61" i="8" s="1"/>
  <c r="F106" i="8"/>
  <c r="Y105" i="8"/>
  <c r="X105" i="8"/>
  <c r="W105" i="8"/>
  <c r="H105" i="8"/>
  <c r="G105" i="8"/>
  <c r="X60" i="8" s="1"/>
  <c r="F105" i="8"/>
  <c r="W60" i="8" s="1"/>
  <c r="Y104" i="8"/>
  <c r="W104" i="8"/>
  <c r="H104" i="8"/>
  <c r="G104" i="8"/>
  <c r="F104" i="8"/>
  <c r="Y103" i="8"/>
  <c r="W103" i="8"/>
  <c r="H103" i="8"/>
  <c r="G103" i="8"/>
  <c r="F103" i="8"/>
  <c r="Y102" i="8"/>
  <c r="W102" i="8"/>
  <c r="H102" i="8"/>
  <c r="Y57" i="8" s="1"/>
  <c r="G102" i="8"/>
  <c r="X57" i="8" s="1"/>
  <c r="F102" i="8"/>
  <c r="X101" i="8"/>
  <c r="W101" i="8"/>
  <c r="H101" i="8"/>
  <c r="G101" i="8"/>
  <c r="X56" i="8" s="1"/>
  <c r="F101" i="8"/>
  <c r="W56" i="8" s="1"/>
  <c r="Y100" i="8"/>
  <c r="H100" i="8"/>
  <c r="G100" i="8"/>
  <c r="X55" i="8" s="1"/>
  <c r="F100" i="8"/>
  <c r="Y99" i="8"/>
  <c r="X99" i="8"/>
  <c r="W99" i="8"/>
  <c r="H99" i="8"/>
  <c r="G99" i="8"/>
  <c r="F99" i="8"/>
  <c r="Y98" i="8"/>
  <c r="X98" i="8"/>
  <c r="W98" i="8"/>
  <c r="H98" i="8"/>
  <c r="Y53" i="8" s="1"/>
  <c r="G98" i="8"/>
  <c r="X53" i="8" s="1"/>
  <c r="F98" i="8"/>
  <c r="W97" i="8"/>
  <c r="H97" i="8"/>
  <c r="G97" i="8"/>
  <c r="X52" i="8" s="1"/>
  <c r="F97" i="8"/>
  <c r="W52" i="8" s="1"/>
  <c r="Y96" i="8"/>
  <c r="H96" i="8"/>
  <c r="G96" i="8"/>
  <c r="F96" i="8"/>
  <c r="Y95" i="8"/>
  <c r="W95" i="8"/>
  <c r="H95" i="8"/>
  <c r="G95" i="8"/>
  <c r="F95" i="8"/>
  <c r="Y94" i="8"/>
  <c r="X94" i="8"/>
  <c r="W94" i="8"/>
  <c r="H94" i="8"/>
  <c r="Y49" i="8" s="1"/>
  <c r="G94" i="8"/>
  <c r="X49" i="8" s="1"/>
  <c r="F94" i="8"/>
  <c r="W93" i="8"/>
  <c r="H93" i="8"/>
  <c r="G93" i="8"/>
  <c r="X48" i="8" s="1"/>
  <c r="F93" i="8"/>
  <c r="W48" i="8" s="1"/>
  <c r="Y92" i="8"/>
  <c r="X92" i="8"/>
  <c r="H92" i="8"/>
  <c r="G92" i="8"/>
  <c r="X47" i="8" s="1"/>
  <c r="F92" i="8"/>
  <c r="Y91" i="8"/>
  <c r="X91" i="8"/>
  <c r="W91" i="8"/>
  <c r="H91" i="8"/>
  <c r="G91" i="8"/>
  <c r="F91" i="8"/>
  <c r="Y90" i="8"/>
  <c r="X90" i="8"/>
  <c r="W90" i="8"/>
  <c r="H90" i="8"/>
  <c r="Y45" i="8" s="1"/>
  <c r="G90" i="8"/>
  <c r="X45" i="8" s="1"/>
  <c r="F90" i="8"/>
  <c r="Y89" i="8"/>
  <c r="W89" i="8"/>
  <c r="H89" i="8"/>
  <c r="G89" i="8"/>
  <c r="X44" i="8" s="1"/>
  <c r="F89" i="8"/>
  <c r="W44" i="8" s="1"/>
  <c r="Y88" i="8"/>
  <c r="W88" i="8"/>
  <c r="H88" i="8"/>
  <c r="G88" i="8"/>
  <c r="X43" i="8" s="1"/>
  <c r="F88" i="8"/>
  <c r="Y87" i="8"/>
  <c r="X87" i="8"/>
  <c r="W87" i="8"/>
  <c r="H87" i="8"/>
  <c r="G87" i="8"/>
  <c r="F87" i="8"/>
  <c r="W86" i="8"/>
  <c r="H86" i="8"/>
  <c r="Y41" i="8" s="1"/>
  <c r="G86" i="8"/>
  <c r="X41" i="8" s="1"/>
  <c r="F86" i="8"/>
  <c r="X85" i="8"/>
  <c r="H85" i="8"/>
  <c r="G85" i="8"/>
  <c r="X40" i="8" s="1"/>
  <c r="F85" i="8"/>
  <c r="W40" i="8" s="1"/>
  <c r="Y84" i="8"/>
  <c r="X84" i="8"/>
  <c r="H84" i="8"/>
  <c r="G84" i="8"/>
  <c r="F84" i="8"/>
  <c r="X83" i="8"/>
  <c r="W83" i="8"/>
  <c r="H83" i="8"/>
  <c r="G83" i="8"/>
  <c r="F83" i="8"/>
  <c r="H82" i="8"/>
  <c r="Y37" i="8" s="1"/>
  <c r="G82" i="8"/>
  <c r="X37" i="8" s="1"/>
  <c r="F82" i="8"/>
  <c r="Y81" i="8"/>
  <c r="W81" i="8"/>
  <c r="H81" i="8"/>
  <c r="G81" i="8"/>
  <c r="X36" i="8" s="1"/>
  <c r="F81" i="8"/>
  <c r="W36" i="8" s="1"/>
  <c r="Y80" i="8"/>
  <c r="X80" i="8"/>
  <c r="W80" i="8"/>
  <c r="H80" i="8"/>
  <c r="G80" i="8"/>
  <c r="F80" i="8"/>
  <c r="W79" i="8"/>
  <c r="H79" i="8"/>
  <c r="G79" i="8"/>
  <c r="F79" i="8"/>
  <c r="Y78" i="8"/>
  <c r="W78" i="8"/>
  <c r="H78" i="8"/>
  <c r="Y33" i="8" s="1"/>
  <c r="G78" i="8"/>
  <c r="X33" i="8" s="1"/>
  <c r="F78" i="8"/>
  <c r="Y77" i="8"/>
  <c r="X77" i="8"/>
  <c r="W77" i="8"/>
  <c r="H77" i="8"/>
  <c r="G77" i="8"/>
  <c r="X32" i="8" s="1"/>
  <c r="F77" i="8"/>
  <c r="W32" i="8" s="1"/>
  <c r="Y76" i="8"/>
  <c r="X76" i="8"/>
  <c r="W76" i="8"/>
  <c r="H76" i="8"/>
  <c r="G76" i="8"/>
  <c r="X31" i="8" s="1"/>
  <c r="F76" i="8"/>
  <c r="Y75" i="8"/>
  <c r="X75" i="8"/>
  <c r="W75" i="8"/>
  <c r="H75" i="8"/>
  <c r="G75" i="8"/>
  <c r="F75" i="8"/>
  <c r="Y74" i="8"/>
  <c r="X74" i="8"/>
  <c r="W74" i="8"/>
  <c r="H74" i="8"/>
  <c r="Y29" i="8" s="1"/>
  <c r="G74" i="8"/>
  <c r="X29" i="8" s="1"/>
  <c r="F74" i="8"/>
  <c r="Y73" i="8"/>
  <c r="X73" i="8"/>
  <c r="W73" i="8"/>
  <c r="H73" i="8"/>
  <c r="G73" i="8"/>
  <c r="X28" i="8" s="1"/>
  <c r="F73" i="8"/>
  <c r="W28" i="8" s="1"/>
  <c r="Y72" i="8"/>
  <c r="W72" i="8"/>
  <c r="H72" i="8"/>
  <c r="G72" i="8"/>
  <c r="X27" i="8" s="1"/>
  <c r="F72" i="8"/>
  <c r="Y71" i="8"/>
  <c r="X71" i="8"/>
  <c r="W71" i="8"/>
  <c r="H71" i="8"/>
  <c r="G71" i="8"/>
  <c r="F71" i="8"/>
  <c r="Y70" i="8"/>
  <c r="W70" i="8"/>
  <c r="H70" i="8"/>
  <c r="Y25" i="8" s="1"/>
  <c r="G70" i="8"/>
  <c r="X25" i="8" s="1"/>
  <c r="F70" i="8"/>
  <c r="X69" i="8"/>
  <c r="W69" i="8"/>
  <c r="H69" i="8"/>
  <c r="G69" i="8"/>
  <c r="X24" i="8" s="1"/>
  <c r="F69" i="8"/>
  <c r="W24" i="8" s="1"/>
  <c r="Y68" i="8"/>
  <c r="H68" i="8"/>
  <c r="G68" i="8"/>
  <c r="F68" i="8"/>
  <c r="X67" i="8"/>
  <c r="W67" i="8"/>
  <c r="H67" i="8"/>
  <c r="G67" i="8"/>
  <c r="F67" i="8"/>
  <c r="Y66" i="8"/>
  <c r="X66" i="8"/>
  <c r="H66" i="8"/>
  <c r="Y21" i="8" s="1"/>
  <c r="G66" i="8"/>
  <c r="X21" i="8" s="1"/>
  <c r="F66" i="8"/>
  <c r="W65" i="8"/>
  <c r="H65" i="8"/>
  <c r="G65" i="8"/>
  <c r="X20" i="8" s="1"/>
  <c r="F65" i="8"/>
  <c r="W20" i="8" s="1"/>
  <c r="Y64" i="8"/>
  <c r="H64" i="8"/>
  <c r="G64" i="8"/>
  <c r="X19" i="8" s="1"/>
  <c r="F64" i="8"/>
  <c r="Y63" i="8"/>
  <c r="X63" i="8"/>
  <c r="W63" i="8"/>
  <c r="H63" i="8"/>
  <c r="G63" i="8"/>
  <c r="F63" i="8"/>
  <c r="Y62" i="8"/>
  <c r="X62" i="8"/>
  <c r="W62" i="8"/>
  <c r="H62" i="8"/>
  <c r="Y17" i="8" s="1"/>
  <c r="G62" i="8"/>
  <c r="X17" i="8" s="1"/>
  <c r="F62" i="8"/>
  <c r="W61" i="8"/>
  <c r="H61" i="8"/>
  <c r="G61" i="8"/>
  <c r="X16" i="8" s="1"/>
  <c r="F61" i="8"/>
  <c r="W16" i="8" s="1"/>
  <c r="Y60" i="8"/>
  <c r="H60" i="8"/>
  <c r="G60" i="8"/>
  <c r="F60" i="8"/>
  <c r="Y59" i="8"/>
  <c r="X59" i="8"/>
  <c r="W59" i="8"/>
  <c r="H59" i="8"/>
  <c r="G59" i="8"/>
  <c r="F59" i="8"/>
  <c r="Y58" i="8"/>
  <c r="X58" i="8"/>
  <c r="W58" i="8"/>
  <c r="H58" i="8"/>
  <c r="G58" i="8"/>
  <c r="F58" i="8"/>
  <c r="W57" i="8"/>
  <c r="H57" i="8"/>
  <c r="G57" i="8"/>
  <c r="F57" i="8"/>
  <c r="Y56" i="8"/>
  <c r="H56" i="8"/>
  <c r="G56" i="8"/>
  <c r="F56" i="8"/>
  <c r="Y55" i="8"/>
  <c r="W55" i="8"/>
  <c r="H55" i="8"/>
  <c r="G55" i="8"/>
  <c r="F55" i="8"/>
  <c r="Y54" i="8"/>
  <c r="X54" i="8"/>
  <c r="W54" i="8"/>
  <c r="H54" i="8"/>
  <c r="G54" i="8"/>
  <c r="F54" i="8"/>
  <c r="W53" i="8"/>
  <c r="H53" i="8"/>
  <c r="G53" i="8"/>
  <c r="F53" i="8"/>
  <c r="Y52" i="8"/>
  <c r="H52" i="8"/>
  <c r="G52" i="8"/>
  <c r="F52" i="8"/>
  <c r="Y51" i="8"/>
  <c r="X51" i="8"/>
  <c r="W51" i="8"/>
  <c r="H51" i="8"/>
  <c r="G51" i="8"/>
  <c r="F51" i="8"/>
  <c r="Y50" i="8"/>
  <c r="X50" i="8"/>
  <c r="W50" i="8"/>
  <c r="H50" i="8"/>
  <c r="G50" i="8"/>
  <c r="F50" i="8"/>
  <c r="W49" i="8"/>
  <c r="H49" i="8"/>
  <c r="G49" i="8"/>
  <c r="F49" i="8"/>
  <c r="Y48" i="8"/>
  <c r="H48" i="8"/>
  <c r="G48" i="8"/>
  <c r="F48" i="8"/>
  <c r="Y47" i="8"/>
  <c r="W47" i="8"/>
  <c r="H47" i="8"/>
  <c r="G47" i="8"/>
  <c r="F47" i="8"/>
  <c r="Y46" i="8"/>
  <c r="X46" i="8"/>
  <c r="W46" i="8"/>
  <c r="H46" i="8"/>
  <c r="G46" i="8"/>
  <c r="F46" i="8"/>
  <c r="W45" i="8"/>
  <c r="H45" i="8"/>
  <c r="G45" i="8"/>
  <c r="F45" i="8"/>
  <c r="Y44" i="8"/>
  <c r="H44" i="8"/>
  <c r="G44" i="8"/>
  <c r="F44" i="8"/>
  <c r="Y43" i="8"/>
  <c r="W43" i="8"/>
  <c r="H43" i="8"/>
  <c r="G43" i="8"/>
  <c r="F43" i="8"/>
  <c r="Y42" i="8"/>
  <c r="X42" i="8"/>
  <c r="W42" i="8"/>
  <c r="H42" i="8"/>
  <c r="G42" i="8"/>
  <c r="F42" i="8"/>
  <c r="W41" i="8"/>
  <c r="H41" i="8"/>
  <c r="G41" i="8"/>
  <c r="F41" i="8"/>
  <c r="Y40" i="8"/>
  <c r="H40" i="8"/>
  <c r="G40" i="8"/>
  <c r="F40" i="8"/>
  <c r="Y39" i="8"/>
  <c r="X39" i="8"/>
  <c r="W39" i="8"/>
  <c r="H39" i="8"/>
  <c r="G39" i="8"/>
  <c r="F39" i="8"/>
  <c r="Y38" i="8"/>
  <c r="X38" i="8"/>
  <c r="W38" i="8"/>
  <c r="H38" i="8"/>
  <c r="G38" i="8"/>
  <c r="F38" i="8"/>
  <c r="W37" i="8"/>
  <c r="H37" i="8"/>
  <c r="G37" i="8"/>
  <c r="F37" i="8"/>
  <c r="Y36" i="8"/>
  <c r="H36" i="8"/>
  <c r="G36" i="8"/>
  <c r="F36" i="8"/>
  <c r="Y35" i="8"/>
  <c r="X35" i="8"/>
  <c r="W35" i="8"/>
  <c r="H35" i="8"/>
  <c r="G35" i="8"/>
  <c r="F35" i="8"/>
  <c r="Y34" i="8"/>
  <c r="X34" i="8"/>
  <c r="W34" i="8"/>
  <c r="H34" i="8"/>
  <c r="G34" i="8"/>
  <c r="F34" i="8"/>
  <c r="W33" i="8"/>
  <c r="H33" i="8"/>
  <c r="G33" i="8"/>
  <c r="F33" i="8"/>
  <c r="Y32" i="8"/>
  <c r="H32" i="8"/>
  <c r="G32" i="8"/>
  <c r="F32" i="8"/>
  <c r="Y31" i="8"/>
  <c r="W31" i="8"/>
  <c r="H31" i="8"/>
  <c r="G31" i="8"/>
  <c r="F31" i="8"/>
  <c r="Y30" i="8"/>
  <c r="X30" i="8"/>
  <c r="W30" i="8"/>
  <c r="H30" i="8"/>
  <c r="G30" i="8"/>
  <c r="F30" i="8"/>
  <c r="W29" i="8"/>
  <c r="H29" i="8"/>
  <c r="G29" i="8"/>
  <c r="F29" i="8"/>
  <c r="Y28" i="8"/>
  <c r="H28" i="8"/>
  <c r="G28" i="8"/>
  <c r="F28" i="8"/>
  <c r="Y27" i="8"/>
  <c r="W27" i="8"/>
  <c r="H27" i="8"/>
  <c r="G27" i="8"/>
  <c r="F27" i="8"/>
  <c r="Y26" i="8"/>
  <c r="X26" i="8"/>
  <c r="W26" i="8"/>
  <c r="H26" i="8"/>
  <c r="G26" i="8"/>
  <c r="F26" i="8"/>
  <c r="W25" i="8"/>
  <c r="H25" i="8"/>
  <c r="G25" i="8"/>
  <c r="F25" i="8"/>
  <c r="Y24" i="8"/>
  <c r="H24" i="8"/>
  <c r="G24" i="8"/>
  <c r="F24" i="8"/>
  <c r="Y23" i="8"/>
  <c r="X23" i="8"/>
  <c r="W23" i="8"/>
  <c r="H23" i="8"/>
  <c r="G23" i="8"/>
  <c r="F23" i="8"/>
  <c r="Y22" i="8"/>
  <c r="X22" i="8"/>
  <c r="W22" i="8"/>
  <c r="H22" i="8"/>
  <c r="G22" i="8"/>
  <c r="F22" i="8"/>
  <c r="W21" i="8"/>
  <c r="H21" i="8"/>
  <c r="G21" i="8"/>
  <c r="F21" i="8"/>
  <c r="Y20" i="8"/>
  <c r="H20" i="8"/>
  <c r="G20" i="8"/>
  <c r="F20" i="8"/>
  <c r="Y19" i="8"/>
  <c r="W19" i="8"/>
  <c r="H19" i="8"/>
  <c r="G19" i="8"/>
  <c r="F19" i="8"/>
  <c r="Y18" i="8"/>
  <c r="X18" i="8"/>
  <c r="W18" i="8"/>
  <c r="H18" i="8"/>
  <c r="G18" i="8"/>
  <c r="F18" i="8"/>
  <c r="W17" i="8"/>
  <c r="H17" i="8"/>
  <c r="G17" i="8"/>
  <c r="F17" i="8"/>
  <c r="Y16" i="8"/>
  <c r="H16" i="8"/>
  <c r="G16" i="8"/>
  <c r="F16" i="8"/>
  <c r="F281" i="7"/>
  <c r="W236" i="7" s="1"/>
  <c r="D281" i="7"/>
  <c r="H286" i="7" s="1"/>
  <c r="Y241" i="7" s="1"/>
  <c r="C281" i="7"/>
  <c r="G286" i="7" s="1"/>
  <c r="X241" i="7" s="1"/>
  <c r="B281" i="7"/>
  <c r="D280" i="7"/>
  <c r="C280" i="7"/>
  <c r="B280" i="7"/>
  <c r="F279" i="7"/>
  <c r="D279" i="7"/>
  <c r="C279" i="7"/>
  <c r="F278" i="7"/>
  <c r="W233" i="7" s="1"/>
  <c r="D278" i="7"/>
  <c r="C278" i="7"/>
  <c r="F277" i="7"/>
  <c r="F276" i="7"/>
  <c r="W231" i="7" s="1"/>
  <c r="D276" i="7"/>
  <c r="C276" i="7"/>
  <c r="F275" i="7"/>
  <c r="D275" i="7"/>
  <c r="C275" i="7"/>
  <c r="F274" i="7"/>
  <c r="F273" i="7"/>
  <c r="D273" i="7"/>
  <c r="C273" i="7"/>
  <c r="F272" i="7"/>
  <c r="D272" i="7"/>
  <c r="C272" i="7"/>
  <c r="F271" i="7"/>
  <c r="W226" i="7" s="1"/>
  <c r="C271" i="7"/>
  <c r="F270" i="7"/>
  <c r="D270" i="7"/>
  <c r="C270" i="7"/>
  <c r="H269" i="7"/>
  <c r="G269" i="7"/>
  <c r="F269" i="7"/>
  <c r="H268" i="7"/>
  <c r="G268" i="7"/>
  <c r="F268" i="7"/>
  <c r="H267" i="7"/>
  <c r="Y222" i="7" s="1"/>
  <c r="G267" i="7"/>
  <c r="X222" i="7" s="1"/>
  <c r="F267" i="7"/>
  <c r="W222" i="7" s="1"/>
  <c r="H266" i="7"/>
  <c r="G266" i="7"/>
  <c r="X221" i="7" s="1"/>
  <c r="F266" i="7"/>
  <c r="H265" i="7"/>
  <c r="G265" i="7"/>
  <c r="F265" i="7"/>
  <c r="H264" i="7"/>
  <c r="G264" i="7"/>
  <c r="F264" i="7"/>
  <c r="H263" i="7"/>
  <c r="Y218" i="7" s="1"/>
  <c r="G263" i="7"/>
  <c r="X218" i="7" s="1"/>
  <c r="F263" i="7"/>
  <c r="H262" i="7"/>
  <c r="G262" i="7"/>
  <c r="F262" i="7"/>
  <c r="H261" i="7"/>
  <c r="G261" i="7"/>
  <c r="F261" i="7"/>
  <c r="H260" i="7"/>
  <c r="G260" i="7"/>
  <c r="F260" i="7"/>
  <c r="H259" i="7"/>
  <c r="Y214" i="7" s="1"/>
  <c r="G259" i="7"/>
  <c r="X214" i="7" s="1"/>
  <c r="F259" i="7"/>
  <c r="W214" i="7" s="1"/>
  <c r="H258" i="7"/>
  <c r="G258" i="7"/>
  <c r="F258" i="7"/>
  <c r="H257" i="7"/>
  <c r="G257" i="7"/>
  <c r="F257" i="7"/>
  <c r="H256" i="7"/>
  <c r="G256" i="7"/>
  <c r="F256" i="7"/>
  <c r="H255" i="7"/>
  <c r="Y210" i="7" s="1"/>
  <c r="G255" i="7"/>
  <c r="X210" i="7" s="1"/>
  <c r="F255" i="7"/>
  <c r="H254" i="7"/>
  <c r="G254" i="7"/>
  <c r="F254" i="7"/>
  <c r="H253" i="7"/>
  <c r="G253" i="7"/>
  <c r="F253" i="7"/>
  <c r="W208" i="7" s="1"/>
  <c r="H252" i="7"/>
  <c r="G252" i="7"/>
  <c r="F252" i="7"/>
  <c r="H251" i="7"/>
  <c r="G251" i="7"/>
  <c r="X206" i="7" s="1"/>
  <c r="F251" i="7"/>
  <c r="H250" i="7"/>
  <c r="G250" i="7"/>
  <c r="X205" i="7" s="1"/>
  <c r="F250" i="7"/>
  <c r="H249" i="7"/>
  <c r="G249" i="7"/>
  <c r="F249" i="7"/>
  <c r="H248" i="7"/>
  <c r="G248" i="7"/>
  <c r="F248" i="7"/>
  <c r="H247" i="7"/>
  <c r="Y202" i="7" s="1"/>
  <c r="G247" i="7"/>
  <c r="X202" i="7" s="1"/>
  <c r="F247" i="7"/>
  <c r="H246" i="7"/>
  <c r="G246" i="7"/>
  <c r="F246" i="7"/>
  <c r="H245" i="7"/>
  <c r="G245" i="7"/>
  <c r="F245" i="7"/>
  <c r="W200" i="7" s="1"/>
  <c r="H244" i="7"/>
  <c r="G244" i="7"/>
  <c r="F244" i="7"/>
  <c r="H243" i="7"/>
  <c r="G243" i="7"/>
  <c r="X198" i="7" s="1"/>
  <c r="F243" i="7"/>
  <c r="H242" i="7"/>
  <c r="G242" i="7"/>
  <c r="X197" i="7" s="1"/>
  <c r="F242" i="7"/>
  <c r="H241" i="7"/>
  <c r="G241" i="7"/>
  <c r="F241" i="7"/>
  <c r="H240" i="7"/>
  <c r="G240" i="7"/>
  <c r="F240" i="7"/>
  <c r="H239" i="7"/>
  <c r="Y194" i="7" s="1"/>
  <c r="G239" i="7"/>
  <c r="X194" i="7" s="1"/>
  <c r="F239" i="7"/>
  <c r="H238" i="7"/>
  <c r="G238" i="7"/>
  <c r="F238" i="7"/>
  <c r="W193" i="7" s="1"/>
  <c r="H237" i="7"/>
  <c r="G237" i="7"/>
  <c r="F237" i="7"/>
  <c r="H236" i="7"/>
  <c r="Y191" i="7" s="1"/>
  <c r="G236" i="7"/>
  <c r="F236" i="7"/>
  <c r="H235" i="7"/>
  <c r="G235" i="7"/>
  <c r="X190" i="7" s="1"/>
  <c r="F235" i="7"/>
  <c r="W234" i="7"/>
  <c r="H234" i="7"/>
  <c r="G234" i="7"/>
  <c r="F234" i="7"/>
  <c r="W189" i="7" s="1"/>
  <c r="H233" i="7"/>
  <c r="G233" i="7"/>
  <c r="F233" i="7"/>
  <c r="W232" i="7"/>
  <c r="H232" i="7"/>
  <c r="Y187" i="7" s="1"/>
  <c r="G232" i="7"/>
  <c r="F232" i="7"/>
  <c r="H231" i="7"/>
  <c r="G231" i="7"/>
  <c r="X186" i="7" s="1"/>
  <c r="F231" i="7"/>
  <c r="W186" i="7" s="1"/>
  <c r="W230" i="7"/>
  <c r="H230" i="7"/>
  <c r="G230" i="7"/>
  <c r="F230" i="7"/>
  <c r="W229" i="7"/>
  <c r="H229" i="7"/>
  <c r="G229" i="7"/>
  <c r="F229" i="7"/>
  <c r="W184" i="7" s="1"/>
  <c r="W228" i="7"/>
  <c r="H228" i="7"/>
  <c r="G228" i="7"/>
  <c r="F228" i="7"/>
  <c r="W227" i="7"/>
  <c r="H227" i="7"/>
  <c r="G227" i="7"/>
  <c r="X182" i="7" s="1"/>
  <c r="F227" i="7"/>
  <c r="H226" i="7"/>
  <c r="G226" i="7"/>
  <c r="F226" i="7"/>
  <c r="W225" i="7"/>
  <c r="H225" i="7"/>
  <c r="G225" i="7"/>
  <c r="F225" i="7"/>
  <c r="Y224" i="7"/>
  <c r="X224" i="7"/>
  <c r="W224" i="7"/>
  <c r="H224" i="7"/>
  <c r="Y179" i="7" s="1"/>
  <c r="G224" i="7"/>
  <c r="F224" i="7"/>
  <c r="Y223" i="7"/>
  <c r="X223" i="7"/>
  <c r="W223" i="7"/>
  <c r="H223" i="7"/>
  <c r="G223" i="7"/>
  <c r="X178" i="7" s="1"/>
  <c r="F223" i="7"/>
  <c r="W178" i="7" s="1"/>
  <c r="H222" i="7"/>
  <c r="Y177" i="7" s="1"/>
  <c r="G222" i="7"/>
  <c r="X177" i="7" s="1"/>
  <c r="F222" i="7"/>
  <c r="Y221" i="7"/>
  <c r="W221" i="7"/>
  <c r="H221" i="7"/>
  <c r="G221" i="7"/>
  <c r="F221" i="7"/>
  <c r="W176" i="7" s="1"/>
  <c r="Y220" i="7"/>
  <c r="X220" i="7"/>
  <c r="W220" i="7"/>
  <c r="H220" i="7"/>
  <c r="G220" i="7"/>
  <c r="F220" i="7"/>
  <c r="Y219" i="7"/>
  <c r="X219" i="7"/>
  <c r="W219" i="7"/>
  <c r="H219" i="7"/>
  <c r="G219" i="7"/>
  <c r="X174" i="7" s="1"/>
  <c r="F219" i="7"/>
  <c r="W218" i="7"/>
  <c r="H218" i="7"/>
  <c r="Y173" i="7" s="1"/>
  <c r="G218" i="7"/>
  <c r="X173" i="7" s="1"/>
  <c r="F218" i="7"/>
  <c r="W173" i="7" s="1"/>
  <c r="Y217" i="7"/>
  <c r="X217" i="7"/>
  <c r="W217" i="7"/>
  <c r="H217" i="7"/>
  <c r="G217" i="7"/>
  <c r="F217" i="7"/>
  <c r="W172" i="7" s="1"/>
  <c r="Y216" i="7"/>
  <c r="X216" i="7"/>
  <c r="W216" i="7"/>
  <c r="H216" i="7"/>
  <c r="G216" i="7"/>
  <c r="F216" i="7"/>
  <c r="Y215" i="7"/>
  <c r="X215" i="7"/>
  <c r="W215" i="7"/>
  <c r="H215" i="7"/>
  <c r="Y170" i="7" s="1"/>
  <c r="G215" i="7"/>
  <c r="X170" i="7" s="1"/>
  <c r="F215" i="7"/>
  <c r="H214" i="7"/>
  <c r="G214" i="7"/>
  <c r="F214" i="7"/>
  <c r="Y213" i="7"/>
  <c r="X213" i="7"/>
  <c r="W213" i="7"/>
  <c r="H213" i="7"/>
  <c r="G213" i="7"/>
  <c r="F213" i="7"/>
  <c r="Y212" i="7"/>
  <c r="X212" i="7"/>
  <c r="W212" i="7"/>
  <c r="H212" i="7"/>
  <c r="Y167" i="7" s="1"/>
  <c r="G212" i="7"/>
  <c r="F212" i="7"/>
  <c r="Y211" i="7"/>
  <c r="X211" i="7"/>
  <c r="W211" i="7"/>
  <c r="H211" i="7"/>
  <c r="G211" i="7"/>
  <c r="X166" i="7" s="1"/>
  <c r="F211" i="7"/>
  <c r="W166" i="7" s="1"/>
  <c r="W210" i="7"/>
  <c r="H210" i="7"/>
  <c r="G210" i="7"/>
  <c r="F210" i="7"/>
  <c r="Y209" i="7"/>
  <c r="X209" i="7"/>
  <c r="W209" i="7"/>
  <c r="H209" i="7"/>
  <c r="G209" i="7"/>
  <c r="F209" i="7"/>
  <c r="Y208" i="7"/>
  <c r="X208" i="7"/>
  <c r="H208" i="7"/>
  <c r="G208" i="7"/>
  <c r="F208" i="7"/>
  <c r="Y207" i="7"/>
  <c r="X207" i="7"/>
  <c r="W207" i="7"/>
  <c r="H207" i="7"/>
  <c r="G207" i="7"/>
  <c r="X162" i="7" s="1"/>
  <c r="F207" i="7"/>
  <c r="Y206" i="7"/>
  <c r="W206" i="7"/>
  <c r="H206" i="7"/>
  <c r="G206" i="7"/>
  <c r="F206" i="7"/>
  <c r="Y205" i="7"/>
  <c r="W205" i="7"/>
  <c r="H205" i="7"/>
  <c r="G205" i="7"/>
  <c r="X160" i="7" s="1"/>
  <c r="F205" i="7"/>
  <c r="Y204" i="7"/>
  <c r="X204" i="7"/>
  <c r="W204" i="7"/>
  <c r="H204" i="7"/>
  <c r="G204" i="7"/>
  <c r="F204" i="7"/>
  <c r="Y203" i="7"/>
  <c r="X203" i="7"/>
  <c r="W203" i="7"/>
  <c r="H203" i="7"/>
  <c r="G203" i="7"/>
  <c r="X158" i="7" s="1"/>
  <c r="F203" i="7"/>
  <c r="W202" i="7"/>
  <c r="H202" i="7"/>
  <c r="G202" i="7"/>
  <c r="X157" i="7" s="1"/>
  <c r="F202" i="7"/>
  <c r="Y201" i="7"/>
  <c r="X201" i="7"/>
  <c r="W201" i="7"/>
  <c r="H201" i="7"/>
  <c r="G201" i="7"/>
  <c r="F201" i="7"/>
  <c r="Y200" i="7"/>
  <c r="X200" i="7"/>
  <c r="H200" i="7"/>
  <c r="G200" i="7"/>
  <c r="F200" i="7"/>
  <c r="Y199" i="7"/>
  <c r="X199" i="7"/>
  <c r="W199" i="7"/>
  <c r="H199" i="7"/>
  <c r="G199" i="7"/>
  <c r="F199" i="7"/>
  <c r="Y198" i="7"/>
  <c r="W198" i="7"/>
  <c r="H198" i="7"/>
  <c r="G198" i="7"/>
  <c r="F198" i="7"/>
  <c r="Y197" i="7"/>
  <c r="W197" i="7"/>
  <c r="H197" i="7"/>
  <c r="G197" i="7"/>
  <c r="F197" i="7"/>
  <c r="W152" i="7" s="1"/>
  <c r="Y196" i="7"/>
  <c r="X196" i="7"/>
  <c r="W196" i="7"/>
  <c r="H196" i="7"/>
  <c r="G196" i="7"/>
  <c r="F196" i="7"/>
  <c r="Y195" i="7"/>
  <c r="X195" i="7"/>
  <c r="W195" i="7"/>
  <c r="H195" i="7"/>
  <c r="G195" i="7"/>
  <c r="X150" i="7" s="1"/>
  <c r="F195" i="7"/>
  <c r="W194" i="7"/>
  <c r="H194" i="7"/>
  <c r="G194" i="7"/>
  <c r="X149" i="7" s="1"/>
  <c r="F194" i="7"/>
  <c r="Y193" i="7"/>
  <c r="X193" i="7"/>
  <c r="H193" i="7"/>
  <c r="G193" i="7"/>
  <c r="F193" i="7"/>
  <c r="Y192" i="7"/>
  <c r="X192" i="7"/>
  <c r="W192" i="7"/>
  <c r="H192" i="7"/>
  <c r="Y147" i="7" s="1"/>
  <c r="G192" i="7"/>
  <c r="F192" i="7"/>
  <c r="X191" i="7"/>
  <c r="W191" i="7"/>
  <c r="H191" i="7"/>
  <c r="Y146" i="7" s="1"/>
  <c r="G191" i="7"/>
  <c r="X146" i="7" s="1"/>
  <c r="F191" i="7"/>
  <c r="W146" i="7" s="1"/>
  <c r="Y190" i="7"/>
  <c r="W190" i="7"/>
  <c r="H190" i="7"/>
  <c r="G190" i="7"/>
  <c r="F190" i="7"/>
  <c r="W145" i="7" s="1"/>
  <c r="Y189" i="7"/>
  <c r="X189" i="7"/>
  <c r="H189" i="7"/>
  <c r="G189" i="7"/>
  <c r="F189" i="7"/>
  <c r="Y188" i="7"/>
  <c r="X188" i="7"/>
  <c r="W188" i="7"/>
  <c r="H188" i="7"/>
  <c r="Y143" i="7" s="1"/>
  <c r="G188" i="7"/>
  <c r="X143" i="7" s="1"/>
  <c r="F188" i="7"/>
  <c r="X187" i="7"/>
  <c r="W187" i="7"/>
  <c r="H187" i="7"/>
  <c r="Y142" i="7" s="1"/>
  <c r="G187" i="7"/>
  <c r="X142" i="7" s="1"/>
  <c r="F187" i="7"/>
  <c r="W142" i="7" s="1"/>
  <c r="Y186" i="7"/>
  <c r="H186" i="7"/>
  <c r="G186" i="7"/>
  <c r="F186" i="7"/>
  <c r="Y185" i="7"/>
  <c r="X185" i="7"/>
  <c r="W185" i="7"/>
  <c r="H185" i="7"/>
  <c r="G185" i="7"/>
  <c r="F185" i="7"/>
  <c r="Y184" i="7"/>
  <c r="X184" i="7"/>
  <c r="H184" i="7"/>
  <c r="Y139" i="7" s="1"/>
  <c r="G184" i="7"/>
  <c r="X139" i="7" s="1"/>
  <c r="F184" i="7"/>
  <c r="Y183" i="7"/>
  <c r="X183" i="7"/>
  <c r="W183" i="7"/>
  <c r="H183" i="7"/>
  <c r="G183" i="7"/>
  <c r="X138" i="7" s="1"/>
  <c r="F183" i="7"/>
  <c r="W138" i="7" s="1"/>
  <c r="Y182" i="7"/>
  <c r="W182" i="7"/>
  <c r="H182" i="7"/>
  <c r="G182" i="7"/>
  <c r="F182" i="7"/>
  <c r="Y181" i="7"/>
  <c r="X181" i="7"/>
  <c r="W181" i="7"/>
  <c r="H181" i="7"/>
  <c r="G181" i="7"/>
  <c r="F181" i="7"/>
  <c r="Y180" i="7"/>
  <c r="X180" i="7"/>
  <c r="W180" i="7"/>
  <c r="H180" i="7"/>
  <c r="Y135" i="7" s="1"/>
  <c r="G180" i="7"/>
  <c r="X135" i="7" s="1"/>
  <c r="F180" i="7"/>
  <c r="X179" i="7"/>
  <c r="W179" i="7"/>
  <c r="H179" i="7"/>
  <c r="G179" i="7"/>
  <c r="F179" i="7"/>
  <c r="W134" i="7" s="1"/>
  <c r="Y178" i="7"/>
  <c r="H178" i="7"/>
  <c r="G178" i="7"/>
  <c r="F178" i="7"/>
  <c r="W177" i="7"/>
  <c r="H177" i="7"/>
  <c r="G177" i="7"/>
  <c r="F177" i="7"/>
  <c r="W132" i="7" s="1"/>
  <c r="Y176" i="7"/>
  <c r="X176" i="7"/>
  <c r="H176" i="7"/>
  <c r="G176" i="7"/>
  <c r="X131" i="7" s="1"/>
  <c r="F176" i="7"/>
  <c r="Y175" i="7"/>
  <c r="X175" i="7"/>
  <c r="W175" i="7"/>
  <c r="H175" i="7"/>
  <c r="G175" i="7"/>
  <c r="F175" i="7"/>
  <c r="Y174" i="7"/>
  <c r="W174" i="7"/>
  <c r="H174" i="7"/>
  <c r="G174" i="7"/>
  <c r="F174" i="7"/>
  <c r="H173" i="7"/>
  <c r="G173" i="7"/>
  <c r="X128" i="7" s="1"/>
  <c r="F173" i="7"/>
  <c r="W128" i="7" s="1"/>
  <c r="Y172" i="7"/>
  <c r="X172" i="7"/>
  <c r="H172" i="7"/>
  <c r="G172" i="7"/>
  <c r="F172" i="7"/>
  <c r="Y171" i="7"/>
  <c r="X171" i="7"/>
  <c r="W171" i="7"/>
  <c r="H171" i="7"/>
  <c r="G171" i="7"/>
  <c r="F171" i="7"/>
  <c r="W170" i="7"/>
  <c r="H170" i="7"/>
  <c r="G170" i="7"/>
  <c r="F170" i="7"/>
  <c r="Y169" i="7"/>
  <c r="X169" i="7"/>
  <c r="W169" i="7"/>
  <c r="H169" i="7"/>
  <c r="G169" i="7"/>
  <c r="X124" i="7" s="1"/>
  <c r="F169" i="7"/>
  <c r="Y168" i="7"/>
  <c r="X168" i="7"/>
  <c r="W168" i="7"/>
  <c r="H168" i="7"/>
  <c r="G168" i="7"/>
  <c r="F168" i="7"/>
  <c r="X167" i="7"/>
  <c r="W167" i="7"/>
  <c r="H167" i="7"/>
  <c r="G167" i="7"/>
  <c r="F167" i="7"/>
  <c r="Y166" i="7"/>
  <c r="H166" i="7"/>
  <c r="G166" i="7"/>
  <c r="F166" i="7"/>
  <c r="W121" i="7" s="1"/>
  <c r="Y165" i="7"/>
  <c r="X165" i="7"/>
  <c r="W165" i="7"/>
  <c r="H165" i="7"/>
  <c r="G165" i="7"/>
  <c r="F165" i="7"/>
  <c r="Y164" i="7"/>
  <c r="X164" i="7"/>
  <c r="W164" i="7"/>
  <c r="H164" i="7"/>
  <c r="G164" i="7"/>
  <c r="F164" i="7"/>
  <c r="Y163" i="7"/>
  <c r="X163" i="7"/>
  <c r="W163" i="7"/>
  <c r="H163" i="7"/>
  <c r="Y118" i="7" s="1"/>
  <c r="G163" i="7"/>
  <c r="X118" i="7" s="1"/>
  <c r="F163" i="7"/>
  <c r="Y162" i="7"/>
  <c r="W162" i="7"/>
  <c r="H162" i="7"/>
  <c r="G162" i="7"/>
  <c r="F162" i="7"/>
  <c r="Y161" i="7"/>
  <c r="X161" i="7"/>
  <c r="W161" i="7"/>
  <c r="H161" i="7"/>
  <c r="G161" i="7"/>
  <c r="F161" i="7"/>
  <c r="Y160" i="7"/>
  <c r="W160" i="7"/>
  <c r="H160" i="7"/>
  <c r="Y115" i="7" s="1"/>
  <c r="G160" i="7"/>
  <c r="F160" i="7"/>
  <c r="Y159" i="7"/>
  <c r="X159" i="7"/>
  <c r="W159" i="7"/>
  <c r="H159" i="7"/>
  <c r="G159" i="7"/>
  <c r="X114" i="7" s="1"/>
  <c r="F159" i="7"/>
  <c r="W114" i="7" s="1"/>
  <c r="Y158" i="7"/>
  <c r="W158" i="7"/>
  <c r="H158" i="7"/>
  <c r="G158" i="7"/>
  <c r="F158" i="7"/>
  <c r="W113" i="7" s="1"/>
  <c r="Y157" i="7"/>
  <c r="W157" i="7"/>
  <c r="H157" i="7"/>
  <c r="G157" i="7"/>
  <c r="F157" i="7"/>
  <c r="Y156" i="7"/>
  <c r="X156" i="7"/>
  <c r="W156" i="7"/>
  <c r="H156" i="7"/>
  <c r="Y111" i="7" s="1"/>
  <c r="G156" i="7"/>
  <c r="X111" i="7" s="1"/>
  <c r="F156" i="7"/>
  <c r="Y155" i="7"/>
  <c r="X155" i="7"/>
  <c r="W155" i="7"/>
  <c r="H155" i="7"/>
  <c r="G155" i="7"/>
  <c r="X110" i="7" s="1"/>
  <c r="F155" i="7"/>
  <c r="W110" i="7" s="1"/>
  <c r="Y154" i="7"/>
  <c r="X154" i="7"/>
  <c r="W154" i="7"/>
  <c r="H154" i="7"/>
  <c r="G154" i="7"/>
  <c r="F154" i="7"/>
  <c r="Y153" i="7"/>
  <c r="X153" i="7"/>
  <c r="W153" i="7"/>
  <c r="H153" i="7"/>
  <c r="G153" i="7"/>
  <c r="F153" i="7"/>
  <c r="Y152" i="7"/>
  <c r="X152" i="7"/>
  <c r="H152" i="7"/>
  <c r="Y107" i="7" s="1"/>
  <c r="G152" i="7"/>
  <c r="X107" i="7" s="1"/>
  <c r="F152" i="7"/>
  <c r="Y151" i="7"/>
  <c r="X151" i="7"/>
  <c r="W151" i="7"/>
  <c r="H151" i="7"/>
  <c r="G151" i="7"/>
  <c r="X106" i="7" s="1"/>
  <c r="F151" i="7"/>
  <c r="W106" i="7" s="1"/>
  <c r="Y150" i="7"/>
  <c r="W150" i="7"/>
  <c r="H150" i="7"/>
  <c r="G150" i="7"/>
  <c r="F150" i="7"/>
  <c r="Y149" i="7"/>
  <c r="W149" i="7"/>
  <c r="H149" i="7"/>
  <c r="G149" i="7"/>
  <c r="F149" i="7"/>
  <c r="Y148" i="7"/>
  <c r="X148" i="7"/>
  <c r="W148" i="7"/>
  <c r="H148" i="7"/>
  <c r="Y103" i="7" s="1"/>
  <c r="G148" i="7"/>
  <c r="X103" i="7" s="1"/>
  <c r="F148" i="7"/>
  <c r="X147" i="7"/>
  <c r="W147" i="7"/>
  <c r="H147" i="7"/>
  <c r="Y102" i="7" s="1"/>
  <c r="G147" i="7"/>
  <c r="X102" i="7" s="1"/>
  <c r="F147" i="7"/>
  <c r="W102" i="7" s="1"/>
  <c r="H146" i="7"/>
  <c r="G146" i="7"/>
  <c r="F146" i="7"/>
  <c r="Y145" i="7"/>
  <c r="X145" i="7"/>
  <c r="H145" i="7"/>
  <c r="G145" i="7"/>
  <c r="F145" i="7"/>
  <c r="Y144" i="7"/>
  <c r="X144" i="7"/>
  <c r="W144" i="7"/>
  <c r="H144" i="7"/>
  <c r="Y99" i="7" s="1"/>
  <c r="G144" i="7"/>
  <c r="X99" i="7" s="1"/>
  <c r="F144" i="7"/>
  <c r="W143" i="7"/>
  <c r="H143" i="7"/>
  <c r="G143" i="7"/>
  <c r="X98" i="7" s="1"/>
  <c r="F143" i="7"/>
  <c r="W98" i="7" s="1"/>
  <c r="H142" i="7"/>
  <c r="G142" i="7"/>
  <c r="F142" i="7"/>
  <c r="W97" i="7" s="1"/>
  <c r="Y141" i="7"/>
  <c r="X141" i="7"/>
  <c r="W141" i="7"/>
  <c r="H141" i="7"/>
  <c r="G141" i="7"/>
  <c r="F141" i="7"/>
  <c r="Y140" i="7"/>
  <c r="X140" i="7"/>
  <c r="W140" i="7"/>
  <c r="H140" i="7"/>
  <c r="Y95" i="7" s="1"/>
  <c r="G140" i="7"/>
  <c r="X95" i="7" s="1"/>
  <c r="F140" i="7"/>
  <c r="W139" i="7"/>
  <c r="H139" i="7"/>
  <c r="G139" i="7"/>
  <c r="X94" i="7" s="1"/>
  <c r="F139" i="7"/>
  <c r="W94" i="7" s="1"/>
  <c r="Y138" i="7"/>
  <c r="H138" i="7"/>
  <c r="G138" i="7"/>
  <c r="F138" i="7"/>
  <c r="Y137" i="7"/>
  <c r="X137" i="7"/>
  <c r="W137" i="7"/>
  <c r="H137" i="7"/>
  <c r="G137" i="7"/>
  <c r="F137" i="7"/>
  <c r="Y136" i="7"/>
  <c r="X136" i="7"/>
  <c r="W136" i="7"/>
  <c r="H136" i="7"/>
  <c r="Y91" i="7" s="1"/>
  <c r="G136" i="7"/>
  <c r="X91" i="7" s="1"/>
  <c r="F136" i="7"/>
  <c r="W135" i="7"/>
  <c r="H135" i="7"/>
  <c r="G135" i="7"/>
  <c r="X90" i="7" s="1"/>
  <c r="F135" i="7"/>
  <c r="W90" i="7" s="1"/>
  <c r="Y134" i="7"/>
  <c r="X134" i="7"/>
  <c r="H134" i="7"/>
  <c r="G134" i="7"/>
  <c r="F134" i="7"/>
  <c r="W89" i="7" s="1"/>
  <c r="Y133" i="7"/>
  <c r="X133" i="7"/>
  <c r="W133" i="7"/>
  <c r="H133" i="7"/>
  <c r="G133" i="7"/>
  <c r="F133" i="7"/>
  <c r="Y132" i="7"/>
  <c r="X132" i="7"/>
  <c r="H132" i="7"/>
  <c r="Y87" i="7" s="1"/>
  <c r="G132" i="7"/>
  <c r="X87" i="7" s="1"/>
  <c r="F132" i="7"/>
  <c r="Y131" i="7"/>
  <c r="W131" i="7"/>
  <c r="H131" i="7"/>
  <c r="G131" i="7"/>
  <c r="X86" i="7" s="1"/>
  <c r="F131" i="7"/>
  <c r="W86" i="7" s="1"/>
  <c r="Y130" i="7"/>
  <c r="X130" i="7"/>
  <c r="W130" i="7"/>
  <c r="H130" i="7"/>
  <c r="G130" i="7"/>
  <c r="F130" i="7"/>
  <c r="Y129" i="7"/>
  <c r="X129" i="7"/>
  <c r="W129" i="7"/>
  <c r="H129" i="7"/>
  <c r="G129" i="7"/>
  <c r="F129" i="7"/>
  <c r="Y128" i="7"/>
  <c r="H128" i="7"/>
  <c r="Y83" i="7" s="1"/>
  <c r="G128" i="7"/>
  <c r="X83" i="7" s="1"/>
  <c r="F128" i="7"/>
  <c r="Y127" i="7"/>
  <c r="X127" i="7"/>
  <c r="W127" i="7"/>
  <c r="H127" i="7"/>
  <c r="G127" i="7"/>
  <c r="X82" i="7" s="1"/>
  <c r="F127" i="7"/>
  <c r="W82" i="7" s="1"/>
  <c r="Y126" i="7"/>
  <c r="X126" i="7"/>
  <c r="W126" i="7"/>
  <c r="H126" i="7"/>
  <c r="G126" i="7"/>
  <c r="F126" i="7"/>
  <c r="W81" i="7" s="1"/>
  <c r="Y125" i="7"/>
  <c r="X125" i="7"/>
  <c r="W125" i="7"/>
  <c r="H125" i="7"/>
  <c r="G125" i="7"/>
  <c r="F125" i="7"/>
  <c r="Y124" i="7"/>
  <c r="W124" i="7"/>
  <c r="H124" i="7"/>
  <c r="Y79" i="7" s="1"/>
  <c r="G124" i="7"/>
  <c r="X79" i="7" s="1"/>
  <c r="F124" i="7"/>
  <c r="Y123" i="7"/>
  <c r="X123" i="7"/>
  <c r="W123" i="7"/>
  <c r="H123" i="7"/>
  <c r="G123" i="7"/>
  <c r="X78" i="7" s="1"/>
  <c r="F123" i="7"/>
  <c r="W78" i="7" s="1"/>
  <c r="Y122" i="7"/>
  <c r="X122" i="7"/>
  <c r="W122" i="7"/>
  <c r="H122" i="7"/>
  <c r="G122" i="7"/>
  <c r="F122" i="7"/>
  <c r="Y121" i="7"/>
  <c r="X121" i="7"/>
  <c r="H121" i="7"/>
  <c r="G121" i="7"/>
  <c r="F121" i="7"/>
  <c r="Y120" i="7"/>
  <c r="X120" i="7"/>
  <c r="W120" i="7"/>
  <c r="H120" i="7"/>
  <c r="Y75" i="7" s="1"/>
  <c r="G120" i="7"/>
  <c r="X75" i="7" s="1"/>
  <c r="F120" i="7"/>
  <c r="Y119" i="7"/>
  <c r="X119" i="7"/>
  <c r="W119" i="7"/>
  <c r="H119" i="7"/>
  <c r="G119" i="7"/>
  <c r="X74" i="7" s="1"/>
  <c r="F119" i="7"/>
  <c r="W74" i="7" s="1"/>
  <c r="W118" i="7"/>
  <c r="H118" i="7"/>
  <c r="G118" i="7"/>
  <c r="F118" i="7"/>
  <c r="Y117" i="7"/>
  <c r="X117" i="7"/>
  <c r="W117" i="7"/>
  <c r="H117" i="7"/>
  <c r="G117" i="7"/>
  <c r="F117" i="7"/>
  <c r="Y116" i="7"/>
  <c r="X116" i="7"/>
  <c r="W116" i="7"/>
  <c r="H116" i="7"/>
  <c r="Y71" i="7" s="1"/>
  <c r="G116" i="7"/>
  <c r="X71" i="7" s="1"/>
  <c r="F116" i="7"/>
  <c r="X115" i="7"/>
  <c r="W115" i="7"/>
  <c r="H115" i="7"/>
  <c r="G115" i="7"/>
  <c r="X70" i="7" s="1"/>
  <c r="F115" i="7"/>
  <c r="W70" i="7" s="1"/>
  <c r="Y114" i="7"/>
  <c r="H114" i="7"/>
  <c r="G114" i="7"/>
  <c r="F114" i="7"/>
  <c r="Y113" i="7"/>
  <c r="X113" i="7"/>
  <c r="H113" i="7"/>
  <c r="G113" i="7"/>
  <c r="F113" i="7"/>
  <c r="Y112" i="7"/>
  <c r="X112" i="7"/>
  <c r="W112" i="7"/>
  <c r="H112" i="7"/>
  <c r="Y67" i="7" s="1"/>
  <c r="G112" i="7"/>
  <c r="X67" i="7" s="1"/>
  <c r="F112" i="7"/>
  <c r="W111" i="7"/>
  <c r="H111" i="7"/>
  <c r="G111" i="7"/>
  <c r="X66" i="7" s="1"/>
  <c r="F111" i="7"/>
  <c r="W66" i="7" s="1"/>
  <c r="Y110" i="7"/>
  <c r="H110" i="7"/>
  <c r="G110" i="7"/>
  <c r="F110" i="7"/>
  <c r="W65" i="7" s="1"/>
  <c r="Y109" i="7"/>
  <c r="X109" i="7"/>
  <c r="W109" i="7"/>
  <c r="H109" i="7"/>
  <c r="G109" i="7"/>
  <c r="F109" i="7"/>
  <c r="Y108" i="7"/>
  <c r="X108" i="7"/>
  <c r="W108" i="7"/>
  <c r="H108" i="7"/>
  <c r="Y63" i="7" s="1"/>
  <c r="G108" i="7"/>
  <c r="X63" i="7" s="1"/>
  <c r="F108" i="7"/>
  <c r="W107" i="7"/>
  <c r="H107" i="7"/>
  <c r="Y62" i="7" s="1"/>
  <c r="G107" i="7"/>
  <c r="X62" i="7" s="1"/>
  <c r="F107" i="7"/>
  <c r="W62" i="7" s="1"/>
  <c r="Y106" i="7"/>
  <c r="H106" i="7"/>
  <c r="G106" i="7"/>
  <c r="F106" i="7"/>
  <c r="Y105" i="7"/>
  <c r="X105" i="7"/>
  <c r="W105" i="7"/>
  <c r="H105" i="7"/>
  <c r="G105" i="7"/>
  <c r="F105" i="7"/>
  <c r="Y104" i="7"/>
  <c r="X104" i="7"/>
  <c r="W104" i="7"/>
  <c r="H104" i="7"/>
  <c r="Y59" i="7" s="1"/>
  <c r="G104" i="7"/>
  <c r="X59" i="7" s="1"/>
  <c r="F104" i="7"/>
  <c r="W103" i="7"/>
  <c r="H103" i="7"/>
  <c r="Y58" i="7" s="1"/>
  <c r="G103" i="7"/>
  <c r="X58" i="7" s="1"/>
  <c r="F103" i="7"/>
  <c r="W58" i="7" s="1"/>
  <c r="H102" i="7"/>
  <c r="G102" i="7"/>
  <c r="F102" i="7"/>
  <c r="W57" i="7" s="1"/>
  <c r="Y101" i="7"/>
  <c r="X101" i="7"/>
  <c r="W101" i="7"/>
  <c r="H101" i="7"/>
  <c r="G101" i="7"/>
  <c r="F101" i="7"/>
  <c r="Y100" i="7"/>
  <c r="X100" i="7"/>
  <c r="W100" i="7"/>
  <c r="H100" i="7"/>
  <c r="Y55" i="7" s="1"/>
  <c r="G100" i="7"/>
  <c r="X55" i="7" s="1"/>
  <c r="F100" i="7"/>
  <c r="W99" i="7"/>
  <c r="H99" i="7"/>
  <c r="Y54" i="7" s="1"/>
  <c r="G99" i="7"/>
  <c r="X54" i="7" s="1"/>
  <c r="F99" i="7"/>
  <c r="W54" i="7" s="1"/>
  <c r="Y98" i="7"/>
  <c r="H98" i="7"/>
  <c r="G98" i="7"/>
  <c r="F98" i="7"/>
  <c r="Y97" i="7"/>
  <c r="X97" i="7"/>
  <c r="H97" i="7"/>
  <c r="G97" i="7"/>
  <c r="F97" i="7"/>
  <c r="Y96" i="7"/>
  <c r="X96" i="7"/>
  <c r="W96" i="7"/>
  <c r="H96" i="7"/>
  <c r="Y51" i="7" s="1"/>
  <c r="G96" i="7"/>
  <c r="X51" i="7" s="1"/>
  <c r="F96" i="7"/>
  <c r="W95" i="7"/>
  <c r="H95" i="7"/>
  <c r="G95" i="7"/>
  <c r="X50" i="7" s="1"/>
  <c r="F95" i="7"/>
  <c r="W50" i="7" s="1"/>
  <c r="Y94" i="7"/>
  <c r="H94" i="7"/>
  <c r="G94" i="7"/>
  <c r="F94" i="7"/>
  <c r="W49" i="7" s="1"/>
  <c r="Y93" i="7"/>
  <c r="X93" i="7"/>
  <c r="W93" i="7"/>
  <c r="H93" i="7"/>
  <c r="G93" i="7"/>
  <c r="F93" i="7"/>
  <c r="Y92" i="7"/>
  <c r="X92" i="7"/>
  <c r="W92" i="7"/>
  <c r="H92" i="7"/>
  <c r="Y47" i="7" s="1"/>
  <c r="G92" i="7"/>
  <c r="X47" i="7" s="1"/>
  <c r="F92" i="7"/>
  <c r="W91" i="7"/>
  <c r="H91" i="7"/>
  <c r="G91" i="7"/>
  <c r="X46" i="7" s="1"/>
  <c r="F91" i="7"/>
  <c r="W46" i="7" s="1"/>
  <c r="Y90" i="7"/>
  <c r="H90" i="7"/>
  <c r="G90" i="7"/>
  <c r="F90" i="7"/>
  <c r="W45" i="7" s="1"/>
  <c r="Y89" i="7"/>
  <c r="X89" i="7"/>
  <c r="H89" i="7"/>
  <c r="G89" i="7"/>
  <c r="F89" i="7"/>
  <c r="Y88" i="7"/>
  <c r="X88" i="7"/>
  <c r="W88" i="7"/>
  <c r="H88" i="7"/>
  <c r="Y43" i="7" s="1"/>
  <c r="G88" i="7"/>
  <c r="X43" i="7" s="1"/>
  <c r="F88" i="7"/>
  <c r="W87" i="7"/>
  <c r="H87" i="7"/>
  <c r="G87" i="7"/>
  <c r="X42" i="7" s="1"/>
  <c r="F87" i="7"/>
  <c r="W42" i="7" s="1"/>
  <c r="Y86" i="7"/>
  <c r="H86" i="7"/>
  <c r="G86" i="7"/>
  <c r="F86" i="7"/>
  <c r="W41" i="7" s="1"/>
  <c r="Y85" i="7"/>
  <c r="X85" i="7"/>
  <c r="W85" i="7"/>
  <c r="H85" i="7"/>
  <c r="G85" i="7"/>
  <c r="F85" i="7"/>
  <c r="Y84" i="7"/>
  <c r="X84" i="7"/>
  <c r="W84" i="7"/>
  <c r="H84" i="7"/>
  <c r="Y39" i="7" s="1"/>
  <c r="G84" i="7"/>
  <c r="X39" i="7" s="1"/>
  <c r="F84" i="7"/>
  <c r="W83" i="7"/>
  <c r="H83" i="7"/>
  <c r="G83" i="7"/>
  <c r="X38" i="7" s="1"/>
  <c r="F83" i="7"/>
  <c r="W38" i="7" s="1"/>
  <c r="Y82" i="7"/>
  <c r="H82" i="7"/>
  <c r="G82" i="7"/>
  <c r="F82" i="7"/>
  <c r="W37" i="7" s="1"/>
  <c r="Y81" i="7"/>
  <c r="X81" i="7"/>
  <c r="H81" i="7"/>
  <c r="G81" i="7"/>
  <c r="F81" i="7"/>
  <c r="Y80" i="7"/>
  <c r="X80" i="7"/>
  <c r="W80" i="7"/>
  <c r="H80" i="7"/>
  <c r="Y35" i="7" s="1"/>
  <c r="G80" i="7"/>
  <c r="X35" i="7" s="1"/>
  <c r="F80" i="7"/>
  <c r="W79" i="7"/>
  <c r="H79" i="7"/>
  <c r="G79" i="7"/>
  <c r="X34" i="7" s="1"/>
  <c r="F79" i="7"/>
  <c r="W34" i="7" s="1"/>
  <c r="Y78" i="7"/>
  <c r="H78" i="7"/>
  <c r="G78" i="7"/>
  <c r="F78" i="7"/>
  <c r="W33" i="7" s="1"/>
  <c r="Y77" i="7"/>
  <c r="X77" i="7"/>
  <c r="W77" i="7"/>
  <c r="H77" i="7"/>
  <c r="G77" i="7"/>
  <c r="F77" i="7"/>
  <c r="Y76" i="7"/>
  <c r="X76" i="7"/>
  <c r="W76" i="7"/>
  <c r="H76" i="7"/>
  <c r="Y31" i="7" s="1"/>
  <c r="G76" i="7"/>
  <c r="X31" i="7" s="1"/>
  <c r="F76" i="7"/>
  <c r="W75" i="7"/>
  <c r="H75" i="7"/>
  <c r="Y30" i="7" s="1"/>
  <c r="G75" i="7"/>
  <c r="X30" i="7" s="1"/>
  <c r="F75" i="7"/>
  <c r="W30" i="7" s="1"/>
  <c r="Y74" i="7"/>
  <c r="H74" i="7"/>
  <c r="G74" i="7"/>
  <c r="F74" i="7"/>
  <c r="Y73" i="7"/>
  <c r="X73" i="7"/>
  <c r="W73" i="7"/>
  <c r="H73" i="7"/>
  <c r="G73" i="7"/>
  <c r="F73" i="7"/>
  <c r="Y72" i="7"/>
  <c r="X72" i="7"/>
  <c r="W72" i="7"/>
  <c r="H72" i="7"/>
  <c r="Y27" i="7" s="1"/>
  <c r="G72" i="7"/>
  <c r="X27" i="7" s="1"/>
  <c r="F72" i="7"/>
  <c r="W71" i="7"/>
  <c r="H71" i="7"/>
  <c r="Y26" i="7" s="1"/>
  <c r="G71" i="7"/>
  <c r="X26" i="7" s="1"/>
  <c r="F71" i="7"/>
  <c r="W26" i="7" s="1"/>
  <c r="Y70" i="7"/>
  <c r="H70" i="7"/>
  <c r="G70" i="7"/>
  <c r="F70" i="7"/>
  <c r="W25" i="7" s="1"/>
  <c r="Y69" i="7"/>
  <c r="X69" i="7"/>
  <c r="W69" i="7"/>
  <c r="H69" i="7"/>
  <c r="G69" i="7"/>
  <c r="F69" i="7"/>
  <c r="Y68" i="7"/>
  <c r="X68" i="7"/>
  <c r="W68" i="7"/>
  <c r="H68" i="7"/>
  <c r="Y23" i="7" s="1"/>
  <c r="G68" i="7"/>
  <c r="X23" i="7" s="1"/>
  <c r="F68" i="7"/>
  <c r="W67" i="7"/>
  <c r="H67" i="7"/>
  <c r="Y22" i="7" s="1"/>
  <c r="G67" i="7"/>
  <c r="X22" i="7" s="1"/>
  <c r="F67" i="7"/>
  <c r="W22" i="7" s="1"/>
  <c r="Y66" i="7"/>
  <c r="H66" i="7"/>
  <c r="G66" i="7"/>
  <c r="F66" i="7"/>
  <c r="Y65" i="7"/>
  <c r="X65" i="7"/>
  <c r="H65" i="7"/>
  <c r="G65" i="7"/>
  <c r="F65" i="7"/>
  <c r="Y64" i="7"/>
  <c r="X64" i="7"/>
  <c r="W64" i="7"/>
  <c r="H64" i="7"/>
  <c r="G64" i="7"/>
  <c r="X19" i="7" s="1"/>
  <c r="F64" i="7"/>
  <c r="W63" i="7"/>
  <c r="H63" i="7"/>
  <c r="Y18" i="7" s="1"/>
  <c r="G63" i="7"/>
  <c r="X18" i="7" s="1"/>
  <c r="F63" i="7"/>
  <c r="H62" i="7"/>
  <c r="G62" i="7"/>
  <c r="X17" i="7" s="1"/>
  <c r="F62" i="7"/>
  <c r="W17" i="7" s="1"/>
  <c r="Y61" i="7"/>
  <c r="X61" i="7"/>
  <c r="W61" i="7"/>
  <c r="H61" i="7"/>
  <c r="G61" i="7"/>
  <c r="F61" i="7"/>
  <c r="Y60" i="7"/>
  <c r="X60" i="7"/>
  <c r="W60" i="7"/>
  <c r="H60" i="7"/>
  <c r="G60" i="7"/>
  <c r="F60" i="7"/>
  <c r="W59" i="7"/>
  <c r="H59" i="7"/>
  <c r="G59" i="7"/>
  <c r="F59" i="7"/>
  <c r="H58" i="7"/>
  <c r="G58" i="7"/>
  <c r="F58" i="7"/>
  <c r="Y57" i="7"/>
  <c r="X57" i="7"/>
  <c r="H57" i="7"/>
  <c r="G57" i="7"/>
  <c r="F57" i="7"/>
  <c r="Y56" i="7"/>
  <c r="X56" i="7"/>
  <c r="W56" i="7"/>
  <c r="H56" i="7"/>
  <c r="G56" i="7"/>
  <c r="F56" i="7"/>
  <c r="W55" i="7"/>
  <c r="H55" i="7"/>
  <c r="G55" i="7"/>
  <c r="F55" i="7"/>
  <c r="H54" i="7"/>
  <c r="G54" i="7"/>
  <c r="F54" i="7"/>
  <c r="Y53" i="7"/>
  <c r="X53" i="7"/>
  <c r="W53" i="7"/>
  <c r="H53" i="7"/>
  <c r="G53" i="7"/>
  <c r="F53" i="7"/>
  <c r="Y52" i="7"/>
  <c r="X52" i="7"/>
  <c r="W52" i="7"/>
  <c r="H52" i="7"/>
  <c r="G52" i="7"/>
  <c r="F52" i="7"/>
  <c r="W51" i="7"/>
  <c r="H51" i="7"/>
  <c r="G51" i="7"/>
  <c r="F51" i="7"/>
  <c r="Y50" i="7"/>
  <c r="H50" i="7"/>
  <c r="G50" i="7"/>
  <c r="F50" i="7"/>
  <c r="Y49" i="7"/>
  <c r="X49" i="7"/>
  <c r="H49" i="7"/>
  <c r="G49" i="7"/>
  <c r="F49" i="7"/>
  <c r="Y48" i="7"/>
  <c r="X48" i="7"/>
  <c r="W48" i="7"/>
  <c r="H48" i="7"/>
  <c r="G48" i="7"/>
  <c r="F48" i="7"/>
  <c r="W47" i="7"/>
  <c r="H47" i="7"/>
  <c r="G47" i="7"/>
  <c r="F47" i="7"/>
  <c r="Y46" i="7"/>
  <c r="H46" i="7"/>
  <c r="G46" i="7"/>
  <c r="F46" i="7"/>
  <c r="Y45" i="7"/>
  <c r="X45" i="7"/>
  <c r="H45" i="7"/>
  <c r="G45" i="7"/>
  <c r="F45" i="7"/>
  <c r="Y44" i="7"/>
  <c r="X44" i="7"/>
  <c r="W44" i="7"/>
  <c r="H44" i="7"/>
  <c r="G44" i="7"/>
  <c r="F44" i="7"/>
  <c r="W43" i="7"/>
  <c r="H43" i="7"/>
  <c r="G43" i="7"/>
  <c r="F43" i="7"/>
  <c r="Y42" i="7"/>
  <c r="H42" i="7"/>
  <c r="G42" i="7"/>
  <c r="F42" i="7"/>
  <c r="Y41" i="7"/>
  <c r="X41" i="7"/>
  <c r="H41" i="7"/>
  <c r="G41" i="7"/>
  <c r="F41" i="7"/>
  <c r="Y40" i="7"/>
  <c r="X40" i="7"/>
  <c r="W40" i="7"/>
  <c r="H40" i="7"/>
  <c r="G40" i="7"/>
  <c r="F40" i="7"/>
  <c r="W39" i="7"/>
  <c r="H39" i="7"/>
  <c r="G39" i="7"/>
  <c r="F39" i="7"/>
  <c r="Y38" i="7"/>
  <c r="H38" i="7"/>
  <c r="G38" i="7"/>
  <c r="F38" i="7"/>
  <c r="Y37" i="7"/>
  <c r="X37" i="7"/>
  <c r="H37" i="7"/>
  <c r="G37" i="7"/>
  <c r="F37" i="7"/>
  <c r="Y36" i="7"/>
  <c r="X36" i="7"/>
  <c r="W36" i="7"/>
  <c r="H36" i="7"/>
  <c r="G36" i="7"/>
  <c r="F36" i="7"/>
  <c r="W35" i="7"/>
  <c r="H35" i="7"/>
  <c r="G35" i="7"/>
  <c r="F35" i="7"/>
  <c r="Y34" i="7"/>
  <c r="H34" i="7"/>
  <c r="G34" i="7"/>
  <c r="F34" i="7"/>
  <c r="Y33" i="7"/>
  <c r="X33" i="7"/>
  <c r="H33" i="7"/>
  <c r="G33" i="7"/>
  <c r="F33" i="7"/>
  <c r="Y32" i="7"/>
  <c r="X32" i="7"/>
  <c r="W32" i="7"/>
  <c r="H32" i="7"/>
  <c r="G32" i="7"/>
  <c r="F32" i="7"/>
  <c r="W31" i="7"/>
  <c r="H31" i="7"/>
  <c r="G31" i="7"/>
  <c r="F31" i="7"/>
  <c r="H30" i="7"/>
  <c r="G30" i="7"/>
  <c r="F30" i="7"/>
  <c r="Y29" i="7"/>
  <c r="X29" i="7"/>
  <c r="W29" i="7"/>
  <c r="H29" i="7"/>
  <c r="G29" i="7"/>
  <c r="F29" i="7"/>
  <c r="Y28" i="7"/>
  <c r="X28" i="7"/>
  <c r="W28" i="7"/>
  <c r="H28" i="7"/>
  <c r="G28" i="7"/>
  <c r="F28" i="7"/>
  <c r="W27" i="7"/>
  <c r="H27" i="7"/>
  <c r="G27" i="7"/>
  <c r="F27" i="7"/>
  <c r="H26" i="7"/>
  <c r="G26" i="7"/>
  <c r="F26" i="7"/>
  <c r="Y25" i="7"/>
  <c r="X25" i="7"/>
  <c r="H25" i="7"/>
  <c r="G25" i="7"/>
  <c r="F25" i="7"/>
  <c r="Y24" i="7"/>
  <c r="X24" i="7"/>
  <c r="W24" i="7"/>
  <c r="H24" i="7"/>
  <c r="G24" i="7"/>
  <c r="F24" i="7"/>
  <c r="W23" i="7"/>
  <c r="H23" i="7"/>
  <c r="G23" i="7"/>
  <c r="F23" i="7"/>
  <c r="H22" i="7"/>
  <c r="G22" i="7"/>
  <c r="F22" i="7"/>
  <c r="Y21" i="7"/>
  <c r="X21" i="7"/>
  <c r="W21" i="7"/>
  <c r="G21" i="7"/>
  <c r="F21" i="7"/>
  <c r="Y20" i="7"/>
  <c r="X20" i="7"/>
  <c r="W20" i="7"/>
  <c r="G20" i="7"/>
  <c r="F20" i="7"/>
  <c r="Y19" i="7"/>
  <c r="W19" i="7"/>
  <c r="G19" i="7"/>
  <c r="F19" i="7"/>
  <c r="W18" i="7"/>
  <c r="G18" i="7"/>
  <c r="F18" i="7"/>
  <c r="Y17" i="7"/>
  <c r="G17" i="7"/>
  <c r="F17" i="7"/>
  <c r="Y16" i="7"/>
  <c r="X16" i="7"/>
  <c r="W16" i="7"/>
  <c r="G16" i="7"/>
  <c r="F16" i="7"/>
  <c r="F285" i="4"/>
  <c r="D281" i="4"/>
  <c r="H286" i="4" s="1"/>
  <c r="Y241" i="4" s="1"/>
  <c r="C281" i="4"/>
  <c r="G286" i="4" s="1"/>
  <c r="X241" i="4" s="1"/>
  <c r="B281" i="4"/>
  <c r="F286" i="4" s="1"/>
  <c r="W241" i="4" s="1"/>
  <c r="D280" i="4"/>
  <c r="H285" i="4" s="1"/>
  <c r="C280" i="4"/>
  <c r="G285" i="4" s="1"/>
  <c r="B280" i="4"/>
  <c r="D279" i="4"/>
  <c r="C279" i="4"/>
  <c r="B279" i="4"/>
  <c r="D278" i="4"/>
  <c r="C278" i="4"/>
  <c r="B278" i="4"/>
  <c r="D276" i="4"/>
  <c r="C276" i="4"/>
  <c r="B276" i="4"/>
  <c r="D275" i="4"/>
  <c r="C275" i="4"/>
  <c r="B275" i="4"/>
  <c r="D273" i="4"/>
  <c r="C273" i="4"/>
  <c r="B273" i="4"/>
  <c r="D272" i="4"/>
  <c r="H273" i="4" s="1"/>
  <c r="Y228" i="4" s="1"/>
  <c r="C272" i="4"/>
  <c r="B272" i="4"/>
  <c r="C271" i="4"/>
  <c r="B271" i="4"/>
  <c r="D270" i="4"/>
  <c r="H271" i="4" s="1"/>
  <c r="C270" i="4"/>
  <c r="G271" i="4" s="1"/>
  <c r="X226" i="4" s="1"/>
  <c r="B270" i="4"/>
  <c r="F271" i="4" s="1"/>
  <c r="W226" i="4" s="1"/>
  <c r="H269" i="4"/>
  <c r="Y224" i="4" s="1"/>
  <c r="G269" i="4"/>
  <c r="F269" i="4"/>
  <c r="W224" i="4" s="1"/>
  <c r="H268" i="4"/>
  <c r="Y223" i="4" s="1"/>
  <c r="G268" i="4"/>
  <c r="X223" i="4" s="1"/>
  <c r="F268" i="4"/>
  <c r="H267" i="4"/>
  <c r="G267" i="4"/>
  <c r="F267" i="4"/>
  <c r="W222" i="4" s="1"/>
  <c r="H266" i="4"/>
  <c r="Y221" i="4" s="1"/>
  <c r="G266" i="4"/>
  <c r="F266" i="4"/>
  <c r="H265" i="4"/>
  <c r="Y220" i="4" s="1"/>
  <c r="G265" i="4"/>
  <c r="F265" i="4"/>
  <c r="H264" i="4"/>
  <c r="G264" i="4"/>
  <c r="X219" i="4" s="1"/>
  <c r="F264" i="4"/>
  <c r="W219" i="4" s="1"/>
  <c r="H263" i="4"/>
  <c r="Y218" i="4" s="1"/>
  <c r="G263" i="4"/>
  <c r="F263" i="4"/>
  <c r="W218" i="4" s="1"/>
  <c r="H262" i="4"/>
  <c r="G262" i="4"/>
  <c r="F262" i="4"/>
  <c r="H261" i="4"/>
  <c r="Y216" i="4" s="1"/>
  <c r="G261" i="4"/>
  <c r="F261" i="4"/>
  <c r="W216" i="4" s="1"/>
  <c r="H260" i="4"/>
  <c r="Y215" i="4" s="1"/>
  <c r="G260" i="4"/>
  <c r="X215" i="4" s="1"/>
  <c r="F260" i="4"/>
  <c r="H259" i="4"/>
  <c r="G259" i="4"/>
  <c r="F259" i="4"/>
  <c r="W214" i="4" s="1"/>
  <c r="H258" i="4"/>
  <c r="Y213" i="4" s="1"/>
  <c r="G258" i="4"/>
  <c r="X213" i="4" s="1"/>
  <c r="F258" i="4"/>
  <c r="H257" i="4"/>
  <c r="Y212" i="4" s="1"/>
  <c r="G257" i="4"/>
  <c r="F257" i="4"/>
  <c r="H256" i="4"/>
  <c r="G256" i="4"/>
  <c r="X211" i="4" s="1"/>
  <c r="F256" i="4"/>
  <c r="W211" i="4" s="1"/>
  <c r="H255" i="4"/>
  <c r="G255" i="4"/>
  <c r="X210" i="4" s="1"/>
  <c r="F255" i="4"/>
  <c r="W210" i="4" s="1"/>
  <c r="H254" i="4"/>
  <c r="G254" i="4"/>
  <c r="F254" i="4"/>
  <c r="H253" i="4"/>
  <c r="Y208" i="4" s="1"/>
  <c r="G253" i="4"/>
  <c r="F253" i="4"/>
  <c r="W208" i="4" s="1"/>
  <c r="H252" i="4"/>
  <c r="Y207" i="4" s="1"/>
  <c r="G252" i="4"/>
  <c r="X207" i="4" s="1"/>
  <c r="F252" i="4"/>
  <c r="H251" i="4"/>
  <c r="G251" i="4"/>
  <c r="F251" i="4"/>
  <c r="W206" i="4" s="1"/>
  <c r="H250" i="4"/>
  <c r="G250" i="4"/>
  <c r="X205" i="4" s="1"/>
  <c r="F250" i="4"/>
  <c r="W205" i="4" s="1"/>
  <c r="H249" i="4"/>
  <c r="Y204" i="4" s="1"/>
  <c r="G249" i="4"/>
  <c r="F249" i="4"/>
  <c r="H248" i="4"/>
  <c r="G248" i="4"/>
  <c r="X203" i="4" s="1"/>
  <c r="F248" i="4"/>
  <c r="W203" i="4" s="1"/>
  <c r="H247" i="4"/>
  <c r="G247" i="4"/>
  <c r="F247" i="4"/>
  <c r="H246" i="4"/>
  <c r="G246" i="4"/>
  <c r="F246" i="4"/>
  <c r="H245" i="4"/>
  <c r="Y200" i="4" s="1"/>
  <c r="G245" i="4"/>
  <c r="F245" i="4"/>
  <c r="H244" i="4"/>
  <c r="G244" i="4"/>
  <c r="F244" i="4"/>
  <c r="H243" i="4"/>
  <c r="G243" i="4"/>
  <c r="F243" i="4"/>
  <c r="W198" i="4" s="1"/>
  <c r="H242" i="4"/>
  <c r="G242" i="4"/>
  <c r="F242" i="4"/>
  <c r="H241" i="4"/>
  <c r="G241" i="4"/>
  <c r="F241" i="4"/>
  <c r="H240" i="4"/>
  <c r="G240" i="4"/>
  <c r="X195" i="4" s="1"/>
  <c r="F240" i="4"/>
  <c r="W195" i="4" s="1"/>
  <c r="H239" i="4"/>
  <c r="G239" i="4"/>
  <c r="F239" i="4"/>
  <c r="H238" i="4"/>
  <c r="G238" i="4"/>
  <c r="F238" i="4"/>
  <c r="W193" i="4" s="1"/>
  <c r="H237" i="4"/>
  <c r="Y192" i="4" s="1"/>
  <c r="G237" i="4"/>
  <c r="F237" i="4"/>
  <c r="H236" i="4"/>
  <c r="G236" i="4"/>
  <c r="F236" i="4"/>
  <c r="W191" i="4" s="1"/>
  <c r="H235" i="4"/>
  <c r="G235" i="4"/>
  <c r="X190" i="4" s="1"/>
  <c r="F235" i="4"/>
  <c r="W190" i="4" s="1"/>
  <c r="H234" i="4"/>
  <c r="G234" i="4"/>
  <c r="F234" i="4"/>
  <c r="H233" i="4"/>
  <c r="Y188" i="4" s="1"/>
  <c r="G233" i="4"/>
  <c r="F233" i="4"/>
  <c r="H232" i="4"/>
  <c r="G232" i="4"/>
  <c r="X187" i="4" s="1"/>
  <c r="F232" i="4"/>
  <c r="W187" i="4" s="1"/>
  <c r="H231" i="4"/>
  <c r="Y186" i="4" s="1"/>
  <c r="G231" i="4"/>
  <c r="X186" i="4" s="1"/>
  <c r="F231" i="4"/>
  <c r="H230" i="4"/>
  <c r="G230" i="4"/>
  <c r="F230" i="4"/>
  <c r="W185" i="4" s="1"/>
  <c r="H229" i="4"/>
  <c r="Y184" i="4" s="1"/>
  <c r="G229" i="4"/>
  <c r="F229" i="4"/>
  <c r="H228" i="4"/>
  <c r="Y183" i="4" s="1"/>
  <c r="G228" i="4"/>
  <c r="F228" i="4"/>
  <c r="H227" i="4"/>
  <c r="G227" i="4"/>
  <c r="X182" i="4" s="1"/>
  <c r="F227" i="4"/>
  <c r="Y226" i="4"/>
  <c r="H226" i="4"/>
  <c r="G226" i="4"/>
  <c r="F226" i="4"/>
  <c r="H225" i="4"/>
  <c r="Y180" i="4" s="1"/>
  <c r="G225" i="4"/>
  <c r="F225" i="4"/>
  <c r="X224" i="4"/>
  <c r="H224" i="4"/>
  <c r="Y179" i="4" s="1"/>
  <c r="G224" i="4"/>
  <c r="X179" i="4" s="1"/>
  <c r="F224" i="4"/>
  <c r="W179" i="4" s="1"/>
  <c r="W223" i="4"/>
  <c r="H223" i="4"/>
  <c r="G223" i="4"/>
  <c r="F223" i="4"/>
  <c r="Y222" i="4"/>
  <c r="X222" i="4"/>
  <c r="H222" i="4"/>
  <c r="G222" i="4"/>
  <c r="F222" i="4"/>
  <c r="X221" i="4"/>
  <c r="W221" i="4"/>
  <c r="H221" i="4"/>
  <c r="G221" i="4"/>
  <c r="F221" i="4"/>
  <c r="X220" i="4"/>
  <c r="W220" i="4"/>
  <c r="H220" i="4"/>
  <c r="G220" i="4"/>
  <c r="X175" i="4" s="1"/>
  <c r="F220" i="4"/>
  <c r="W175" i="4" s="1"/>
  <c r="Y219" i="4"/>
  <c r="H219" i="4"/>
  <c r="G219" i="4"/>
  <c r="X174" i="4" s="1"/>
  <c r="F219" i="4"/>
  <c r="X218" i="4"/>
  <c r="H218" i="4"/>
  <c r="G218" i="4"/>
  <c r="F218" i="4"/>
  <c r="Y217" i="4"/>
  <c r="X217" i="4"/>
  <c r="W217" i="4"/>
  <c r="H217" i="4"/>
  <c r="Y172" i="4" s="1"/>
  <c r="G217" i="4"/>
  <c r="F217" i="4"/>
  <c r="X216" i="4"/>
  <c r="H216" i="4"/>
  <c r="G216" i="4"/>
  <c r="F216" i="4"/>
  <c r="W171" i="4" s="1"/>
  <c r="W215" i="4"/>
  <c r="H215" i="4"/>
  <c r="G215" i="4"/>
  <c r="F215" i="4"/>
  <c r="W170" i="4" s="1"/>
  <c r="Y214" i="4"/>
  <c r="X214" i="4"/>
  <c r="H214" i="4"/>
  <c r="G214" i="4"/>
  <c r="F214" i="4"/>
  <c r="W169" i="4" s="1"/>
  <c r="W213" i="4"/>
  <c r="H213" i="4"/>
  <c r="G213" i="4"/>
  <c r="F213" i="4"/>
  <c r="X212" i="4"/>
  <c r="W212" i="4"/>
  <c r="H212" i="4"/>
  <c r="G212" i="4"/>
  <c r="F212" i="4"/>
  <c r="W167" i="4" s="1"/>
  <c r="Y211" i="4"/>
  <c r="H211" i="4"/>
  <c r="Y166" i="4" s="1"/>
  <c r="G211" i="4"/>
  <c r="F211" i="4"/>
  <c r="Y210" i="4"/>
  <c r="H210" i="4"/>
  <c r="G210" i="4"/>
  <c r="F210" i="4"/>
  <c r="Y209" i="4"/>
  <c r="X209" i="4"/>
  <c r="W209" i="4"/>
  <c r="H209" i="4"/>
  <c r="Y164" i="4" s="1"/>
  <c r="G209" i="4"/>
  <c r="F209" i="4"/>
  <c r="X208" i="4"/>
  <c r="H208" i="4"/>
  <c r="G208" i="4"/>
  <c r="F208" i="4"/>
  <c r="W163" i="4" s="1"/>
  <c r="W207" i="4"/>
  <c r="H207" i="4"/>
  <c r="G207" i="4"/>
  <c r="F207" i="4"/>
  <c r="Y206" i="4"/>
  <c r="X206" i="4"/>
  <c r="H206" i="4"/>
  <c r="G206" i="4"/>
  <c r="F206" i="4"/>
  <c r="W161" i="4" s="1"/>
  <c r="Y205" i="4"/>
  <c r="H205" i="4"/>
  <c r="G205" i="4"/>
  <c r="F205" i="4"/>
  <c r="X204" i="4"/>
  <c r="W204" i="4"/>
  <c r="H204" i="4"/>
  <c r="Y159" i="4" s="1"/>
  <c r="G204" i="4"/>
  <c r="F204" i="4"/>
  <c r="W159" i="4" s="1"/>
  <c r="Y203" i="4"/>
  <c r="H203" i="4"/>
  <c r="Y158" i="4" s="1"/>
  <c r="G203" i="4"/>
  <c r="F203" i="4"/>
  <c r="W158" i="4" s="1"/>
  <c r="Y202" i="4"/>
  <c r="X202" i="4"/>
  <c r="W202" i="4"/>
  <c r="H202" i="4"/>
  <c r="G202" i="4"/>
  <c r="F202" i="4"/>
  <c r="W157" i="4" s="1"/>
  <c r="Y201" i="4"/>
  <c r="X201" i="4"/>
  <c r="W201" i="4"/>
  <c r="H201" i="4"/>
  <c r="Y156" i="4" s="1"/>
  <c r="G201" i="4"/>
  <c r="F201" i="4"/>
  <c r="X200" i="4"/>
  <c r="W200" i="4"/>
  <c r="H200" i="4"/>
  <c r="G200" i="4"/>
  <c r="X155" i="4" s="1"/>
  <c r="F200" i="4"/>
  <c r="W155" i="4" s="1"/>
  <c r="Y199" i="4"/>
  <c r="X199" i="4"/>
  <c r="W199" i="4"/>
  <c r="H199" i="4"/>
  <c r="Y154" i="4" s="1"/>
  <c r="G199" i="4"/>
  <c r="X154" i="4" s="1"/>
  <c r="F199" i="4"/>
  <c r="Y198" i="4"/>
  <c r="X198" i="4"/>
  <c r="H198" i="4"/>
  <c r="G198" i="4"/>
  <c r="F198" i="4"/>
  <c r="W153" i="4" s="1"/>
  <c r="Y197" i="4"/>
  <c r="X197" i="4"/>
  <c r="W197" i="4"/>
  <c r="H197" i="4"/>
  <c r="Y152" i="4" s="1"/>
  <c r="G197" i="4"/>
  <c r="X152" i="4" s="1"/>
  <c r="F197" i="4"/>
  <c r="Y196" i="4"/>
  <c r="X196" i="4"/>
  <c r="W196" i="4"/>
  <c r="H196" i="4"/>
  <c r="G196" i="4"/>
  <c r="F196" i="4"/>
  <c r="W151" i="4" s="1"/>
  <c r="Y195" i="4"/>
  <c r="H195" i="4"/>
  <c r="G195" i="4"/>
  <c r="F195" i="4"/>
  <c r="W150" i="4" s="1"/>
  <c r="Y194" i="4"/>
  <c r="X194" i="4"/>
  <c r="W194" i="4"/>
  <c r="H194" i="4"/>
  <c r="Y149" i="4" s="1"/>
  <c r="G194" i="4"/>
  <c r="F194" i="4"/>
  <c r="Y193" i="4"/>
  <c r="X193" i="4"/>
  <c r="H193" i="4"/>
  <c r="Y148" i="4" s="1"/>
  <c r="G193" i="4"/>
  <c r="X148" i="4" s="1"/>
  <c r="F193" i="4"/>
  <c r="X192" i="4"/>
  <c r="W192" i="4"/>
  <c r="H192" i="4"/>
  <c r="Y147" i="4" s="1"/>
  <c r="G192" i="4"/>
  <c r="X147" i="4" s="1"/>
  <c r="F192" i="4"/>
  <c r="W147" i="4" s="1"/>
  <c r="Y191" i="4"/>
  <c r="X191" i="4"/>
  <c r="H191" i="4"/>
  <c r="Y146" i="4" s="1"/>
  <c r="G191" i="4"/>
  <c r="F191" i="4"/>
  <c r="Y190" i="4"/>
  <c r="H190" i="4"/>
  <c r="Y145" i="4" s="1"/>
  <c r="G190" i="4"/>
  <c r="F190" i="4"/>
  <c r="W145" i="4" s="1"/>
  <c r="Y189" i="4"/>
  <c r="X189" i="4"/>
  <c r="W189" i="4"/>
  <c r="H189" i="4"/>
  <c r="Y144" i="4" s="1"/>
  <c r="G189" i="4"/>
  <c r="F189" i="4"/>
  <c r="W144" i="4" s="1"/>
  <c r="X188" i="4"/>
  <c r="W188" i="4"/>
  <c r="H188" i="4"/>
  <c r="G188" i="4"/>
  <c r="F188" i="4"/>
  <c r="W143" i="4" s="1"/>
  <c r="Y187" i="4"/>
  <c r="H187" i="4"/>
  <c r="G187" i="4"/>
  <c r="X142" i="4" s="1"/>
  <c r="F187" i="4"/>
  <c r="W142" i="4" s="1"/>
  <c r="W186" i="4"/>
  <c r="H186" i="4"/>
  <c r="Y141" i="4" s="1"/>
  <c r="G186" i="4"/>
  <c r="F186" i="4"/>
  <c r="Y185" i="4"/>
  <c r="X185" i="4"/>
  <c r="H185" i="4"/>
  <c r="Y140" i="4" s="1"/>
  <c r="G185" i="4"/>
  <c r="X140" i="4" s="1"/>
  <c r="F185" i="4"/>
  <c r="W140" i="4" s="1"/>
  <c r="X184" i="4"/>
  <c r="W184" i="4"/>
  <c r="H184" i="4"/>
  <c r="G184" i="4"/>
  <c r="X139" i="4" s="1"/>
  <c r="F184" i="4"/>
  <c r="W139" i="4" s="1"/>
  <c r="X183" i="4"/>
  <c r="W183" i="4"/>
  <c r="H183" i="4"/>
  <c r="G183" i="4"/>
  <c r="F183" i="4"/>
  <c r="Y182" i="4"/>
  <c r="W182" i="4"/>
  <c r="H182" i="4"/>
  <c r="G182" i="4"/>
  <c r="F182" i="4"/>
  <c r="Y181" i="4"/>
  <c r="X181" i="4"/>
  <c r="W181" i="4"/>
  <c r="H181" i="4"/>
  <c r="Y136" i="4" s="1"/>
  <c r="G181" i="4"/>
  <c r="F181" i="4"/>
  <c r="W136" i="4" s="1"/>
  <c r="X180" i="4"/>
  <c r="W180" i="4"/>
  <c r="H180" i="4"/>
  <c r="Y135" i="4" s="1"/>
  <c r="G180" i="4"/>
  <c r="F180" i="4"/>
  <c r="W135" i="4" s="1"/>
  <c r="H179" i="4"/>
  <c r="G179" i="4"/>
  <c r="X134" i="4" s="1"/>
  <c r="F179" i="4"/>
  <c r="Y178" i="4"/>
  <c r="X178" i="4"/>
  <c r="W178" i="4"/>
  <c r="H178" i="4"/>
  <c r="G178" i="4"/>
  <c r="F178" i="4"/>
  <c r="Y177" i="4"/>
  <c r="X177" i="4"/>
  <c r="W177" i="4"/>
  <c r="H177" i="4"/>
  <c r="Y132" i="4" s="1"/>
  <c r="G177" i="4"/>
  <c r="X132" i="4" s="1"/>
  <c r="F177" i="4"/>
  <c r="Y176" i="4"/>
  <c r="X176" i="4"/>
  <c r="W176" i="4"/>
  <c r="H176" i="4"/>
  <c r="G176" i="4"/>
  <c r="X131" i="4" s="1"/>
  <c r="F176" i="4"/>
  <c r="W131" i="4" s="1"/>
  <c r="Y175" i="4"/>
  <c r="H175" i="4"/>
  <c r="G175" i="4"/>
  <c r="X130" i="4" s="1"/>
  <c r="F175" i="4"/>
  <c r="Y174" i="4"/>
  <c r="W174" i="4"/>
  <c r="H174" i="4"/>
  <c r="Y129" i="4" s="1"/>
  <c r="G174" i="4"/>
  <c r="F174" i="4"/>
  <c r="Y173" i="4"/>
  <c r="X173" i="4"/>
  <c r="W173" i="4"/>
  <c r="H173" i="4"/>
  <c r="Y128" i="4" s="1"/>
  <c r="G173" i="4"/>
  <c r="X128" i="4" s="1"/>
  <c r="F173" i="4"/>
  <c r="W128" i="4" s="1"/>
  <c r="X172" i="4"/>
  <c r="W172" i="4"/>
  <c r="H172" i="4"/>
  <c r="Y127" i="4" s="1"/>
  <c r="G172" i="4"/>
  <c r="F172" i="4"/>
  <c r="W127" i="4" s="1"/>
  <c r="Y171" i="4"/>
  <c r="X171" i="4"/>
  <c r="H171" i="4"/>
  <c r="Y126" i="4" s="1"/>
  <c r="G171" i="4"/>
  <c r="F171" i="4"/>
  <c r="Y170" i="4"/>
  <c r="X170" i="4"/>
  <c r="H170" i="4"/>
  <c r="Y125" i="4" s="1"/>
  <c r="G170" i="4"/>
  <c r="F170" i="4"/>
  <c r="W125" i="4" s="1"/>
  <c r="Y169" i="4"/>
  <c r="X169" i="4"/>
  <c r="H169" i="4"/>
  <c r="Y124" i="4" s="1"/>
  <c r="G169" i="4"/>
  <c r="F169" i="4"/>
  <c r="W124" i="4" s="1"/>
  <c r="Y168" i="4"/>
  <c r="X168" i="4"/>
  <c r="W168" i="4"/>
  <c r="H168" i="4"/>
  <c r="G168" i="4"/>
  <c r="X123" i="4" s="1"/>
  <c r="F168" i="4"/>
  <c r="W123" i="4" s="1"/>
  <c r="Y167" i="4"/>
  <c r="X167" i="4"/>
  <c r="H167" i="4"/>
  <c r="Y122" i="4" s="1"/>
  <c r="G167" i="4"/>
  <c r="X122" i="4" s="1"/>
  <c r="F167" i="4"/>
  <c r="X166" i="4"/>
  <c r="W166" i="4"/>
  <c r="H166" i="4"/>
  <c r="G166" i="4"/>
  <c r="F166" i="4"/>
  <c r="W121" i="4" s="1"/>
  <c r="Y165" i="4"/>
  <c r="X165" i="4"/>
  <c r="W165" i="4"/>
  <c r="H165" i="4"/>
  <c r="Y120" i="4" s="1"/>
  <c r="G165" i="4"/>
  <c r="X120" i="4" s="1"/>
  <c r="F165" i="4"/>
  <c r="W120" i="4" s="1"/>
  <c r="X164" i="4"/>
  <c r="W164" i="4"/>
  <c r="H164" i="4"/>
  <c r="G164" i="4"/>
  <c r="F164" i="4"/>
  <c r="W119" i="4" s="1"/>
  <c r="Y163" i="4"/>
  <c r="X163" i="4"/>
  <c r="H163" i="4"/>
  <c r="G163" i="4"/>
  <c r="F163" i="4"/>
  <c r="W118" i="4" s="1"/>
  <c r="Y162" i="4"/>
  <c r="X162" i="4"/>
  <c r="W162" i="4"/>
  <c r="H162" i="4"/>
  <c r="Y117" i="4" s="1"/>
  <c r="G162" i="4"/>
  <c r="F162" i="4"/>
  <c r="Y161" i="4"/>
  <c r="X161" i="4"/>
  <c r="H161" i="4"/>
  <c r="Y116" i="4" s="1"/>
  <c r="G161" i="4"/>
  <c r="F161" i="4"/>
  <c r="W116" i="4" s="1"/>
  <c r="Y160" i="4"/>
  <c r="X160" i="4"/>
  <c r="W160" i="4"/>
  <c r="H160" i="4"/>
  <c r="G160" i="4"/>
  <c r="X115" i="4" s="1"/>
  <c r="F160" i="4"/>
  <c r="W115" i="4" s="1"/>
  <c r="X159" i="4"/>
  <c r="H159" i="4"/>
  <c r="Y114" i="4" s="1"/>
  <c r="G159" i="4"/>
  <c r="X114" i="4" s="1"/>
  <c r="F159" i="4"/>
  <c r="X158" i="4"/>
  <c r="H158" i="4"/>
  <c r="G158" i="4"/>
  <c r="F158" i="4"/>
  <c r="W113" i="4" s="1"/>
  <c r="Y157" i="4"/>
  <c r="X157" i="4"/>
  <c r="H157" i="4"/>
  <c r="Y112" i="4" s="1"/>
  <c r="G157" i="4"/>
  <c r="F157" i="4"/>
  <c r="X156" i="4"/>
  <c r="W156" i="4"/>
  <c r="H156" i="4"/>
  <c r="Y111" i="4" s="1"/>
  <c r="G156" i="4"/>
  <c r="F156" i="4"/>
  <c r="W111" i="4" s="1"/>
  <c r="Y155" i="4"/>
  <c r="H155" i="4"/>
  <c r="G155" i="4"/>
  <c r="F155" i="4"/>
  <c r="W110" i="4" s="1"/>
  <c r="W154" i="4"/>
  <c r="H154" i="4"/>
  <c r="Y109" i="4" s="1"/>
  <c r="G154" i="4"/>
  <c r="F154" i="4"/>
  <c r="Y153" i="4"/>
  <c r="X153" i="4"/>
  <c r="H153" i="4"/>
  <c r="Y108" i="4" s="1"/>
  <c r="G153" i="4"/>
  <c r="F153" i="4"/>
  <c r="W152" i="4"/>
  <c r="H152" i="4"/>
  <c r="G152" i="4"/>
  <c r="X107" i="4" s="1"/>
  <c r="F152" i="4"/>
  <c r="W107" i="4" s="1"/>
  <c r="Y151" i="4"/>
  <c r="X151" i="4"/>
  <c r="H151" i="4"/>
  <c r="Y106" i="4" s="1"/>
  <c r="G151" i="4"/>
  <c r="F151" i="4"/>
  <c r="Y150" i="4"/>
  <c r="X150" i="4"/>
  <c r="H150" i="4"/>
  <c r="G150" i="4"/>
  <c r="F150" i="4"/>
  <c r="X149" i="4"/>
  <c r="W149" i="4"/>
  <c r="H149" i="4"/>
  <c r="Y104" i="4" s="1"/>
  <c r="G149" i="4"/>
  <c r="X104" i="4" s="1"/>
  <c r="F149" i="4"/>
  <c r="W104" i="4" s="1"/>
  <c r="W148" i="4"/>
  <c r="H148" i="4"/>
  <c r="G148" i="4"/>
  <c r="F148" i="4"/>
  <c r="W103" i="4" s="1"/>
  <c r="H147" i="4"/>
  <c r="G147" i="4"/>
  <c r="F147" i="4"/>
  <c r="X146" i="4"/>
  <c r="W146" i="4"/>
  <c r="H146" i="4"/>
  <c r="Y101" i="4" s="1"/>
  <c r="G146" i="4"/>
  <c r="F146" i="4"/>
  <c r="X145" i="4"/>
  <c r="H145" i="4"/>
  <c r="Y100" i="4" s="1"/>
  <c r="G145" i="4"/>
  <c r="F145" i="4"/>
  <c r="W100" i="4" s="1"/>
  <c r="X144" i="4"/>
  <c r="H144" i="4"/>
  <c r="G144" i="4"/>
  <c r="F144" i="4"/>
  <c r="W99" i="4" s="1"/>
  <c r="Y143" i="4"/>
  <c r="X143" i="4"/>
  <c r="H143" i="4"/>
  <c r="Y98" i="4" s="1"/>
  <c r="G143" i="4"/>
  <c r="X98" i="4" s="1"/>
  <c r="F143" i="4"/>
  <c r="Y142" i="4"/>
  <c r="H142" i="4"/>
  <c r="G142" i="4"/>
  <c r="F142" i="4"/>
  <c r="W97" i="4" s="1"/>
  <c r="X141" i="4"/>
  <c r="W141" i="4"/>
  <c r="H141" i="4"/>
  <c r="Y96" i="4" s="1"/>
  <c r="G141" i="4"/>
  <c r="F141" i="4"/>
  <c r="H140" i="4"/>
  <c r="Y95" i="4" s="1"/>
  <c r="G140" i="4"/>
  <c r="X95" i="4" s="1"/>
  <c r="F140" i="4"/>
  <c r="W95" i="4" s="1"/>
  <c r="Y139" i="4"/>
  <c r="H139" i="4"/>
  <c r="G139" i="4"/>
  <c r="F139" i="4"/>
  <c r="W94" i="4" s="1"/>
  <c r="Y138" i="4"/>
  <c r="X138" i="4"/>
  <c r="W138" i="4"/>
  <c r="H138" i="4"/>
  <c r="Y93" i="4" s="1"/>
  <c r="G138" i="4"/>
  <c r="F138" i="4"/>
  <c r="Y137" i="4"/>
  <c r="X137" i="4"/>
  <c r="W137" i="4"/>
  <c r="H137" i="4"/>
  <c r="Y92" i="4" s="1"/>
  <c r="G137" i="4"/>
  <c r="X92" i="4" s="1"/>
  <c r="F137" i="4"/>
  <c r="W92" i="4" s="1"/>
  <c r="X136" i="4"/>
  <c r="H136" i="4"/>
  <c r="G136" i="4"/>
  <c r="X91" i="4" s="1"/>
  <c r="F136" i="4"/>
  <c r="W91" i="4" s="1"/>
  <c r="X135" i="4"/>
  <c r="H135" i="4"/>
  <c r="Y90" i="4" s="1"/>
  <c r="G135" i="4"/>
  <c r="F135" i="4"/>
  <c r="Y134" i="4"/>
  <c r="W134" i="4"/>
  <c r="H134" i="4"/>
  <c r="G134" i="4"/>
  <c r="F134" i="4"/>
  <c r="W89" i="4" s="1"/>
  <c r="Y133" i="4"/>
  <c r="X133" i="4"/>
  <c r="W133" i="4"/>
  <c r="H133" i="4"/>
  <c r="Y88" i="4" s="1"/>
  <c r="G133" i="4"/>
  <c r="X88" i="4" s="1"/>
  <c r="F133" i="4"/>
  <c r="W88" i="4" s="1"/>
  <c r="W132" i="4"/>
  <c r="H132" i="4"/>
  <c r="G132" i="4"/>
  <c r="F132" i="4"/>
  <c r="W87" i="4" s="1"/>
  <c r="Y131" i="4"/>
  <c r="H131" i="4"/>
  <c r="G131" i="4"/>
  <c r="X86" i="4" s="1"/>
  <c r="F131" i="4"/>
  <c r="Y130" i="4"/>
  <c r="W130" i="4"/>
  <c r="H130" i="4"/>
  <c r="Y85" i="4" s="1"/>
  <c r="G130" i="4"/>
  <c r="F130" i="4"/>
  <c r="X129" i="4"/>
  <c r="W129" i="4"/>
  <c r="H129" i="4"/>
  <c r="Y84" i="4" s="1"/>
  <c r="G129" i="4"/>
  <c r="X84" i="4" s="1"/>
  <c r="F129" i="4"/>
  <c r="W84" i="4" s="1"/>
  <c r="H128" i="4"/>
  <c r="G128" i="4"/>
  <c r="F128" i="4"/>
  <c r="W83" i="4" s="1"/>
  <c r="X127" i="4"/>
  <c r="H127" i="4"/>
  <c r="Y82" i="4" s="1"/>
  <c r="G127" i="4"/>
  <c r="X82" i="4" s="1"/>
  <c r="F127" i="4"/>
  <c r="X126" i="4"/>
  <c r="W126" i="4"/>
  <c r="H126" i="4"/>
  <c r="G126" i="4"/>
  <c r="F126" i="4"/>
  <c r="W81" i="4" s="1"/>
  <c r="X125" i="4"/>
  <c r="H125" i="4"/>
  <c r="Y80" i="4" s="1"/>
  <c r="G125" i="4"/>
  <c r="F125" i="4"/>
  <c r="X124" i="4"/>
  <c r="H124" i="4"/>
  <c r="Y79" i="4" s="1"/>
  <c r="G124" i="4"/>
  <c r="X79" i="4" s="1"/>
  <c r="F124" i="4"/>
  <c r="W79" i="4" s="1"/>
  <c r="Y123" i="4"/>
  <c r="H123" i="4"/>
  <c r="G123" i="4"/>
  <c r="F123" i="4"/>
  <c r="W78" i="4" s="1"/>
  <c r="W122" i="4"/>
  <c r="H122" i="4"/>
  <c r="Y77" i="4" s="1"/>
  <c r="G122" i="4"/>
  <c r="F122" i="4"/>
  <c r="Y121" i="4"/>
  <c r="X121" i="4"/>
  <c r="H121" i="4"/>
  <c r="Y76" i="4" s="1"/>
  <c r="G121" i="4"/>
  <c r="F121" i="4"/>
  <c r="W76" i="4" s="1"/>
  <c r="H120" i="4"/>
  <c r="Y75" i="4" s="1"/>
  <c r="G120" i="4"/>
  <c r="X75" i="4" s="1"/>
  <c r="F120" i="4"/>
  <c r="W75" i="4" s="1"/>
  <c r="Y119" i="4"/>
  <c r="X119" i="4"/>
  <c r="H119" i="4"/>
  <c r="G119" i="4"/>
  <c r="F119" i="4"/>
  <c r="Y118" i="4"/>
  <c r="X118" i="4"/>
  <c r="H118" i="4"/>
  <c r="G118" i="4"/>
  <c r="F118" i="4"/>
  <c r="X117" i="4"/>
  <c r="W117" i="4"/>
  <c r="H117" i="4"/>
  <c r="Y72" i="4" s="1"/>
  <c r="G117" i="4"/>
  <c r="X72" i="4" s="1"/>
  <c r="F117" i="4"/>
  <c r="W72" i="4" s="1"/>
  <c r="X116" i="4"/>
  <c r="H116" i="4"/>
  <c r="G116" i="4"/>
  <c r="F116" i="4"/>
  <c r="W71" i="4" s="1"/>
  <c r="Y115" i="4"/>
  <c r="H115" i="4"/>
  <c r="Y70" i="4" s="1"/>
  <c r="G115" i="4"/>
  <c r="X70" i="4" s="1"/>
  <c r="F115" i="4"/>
  <c r="W114" i="4"/>
  <c r="H114" i="4"/>
  <c r="Y69" i="4" s="1"/>
  <c r="G114" i="4"/>
  <c r="F114" i="4"/>
  <c r="Y113" i="4"/>
  <c r="X113" i="4"/>
  <c r="H113" i="4"/>
  <c r="Y68" i="4" s="1"/>
  <c r="G113" i="4"/>
  <c r="F113" i="4"/>
  <c r="X112" i="4"/>
  <c r="W112" i="4"/>
  <c r="H112" i="4"/>
  <c r="G112" i="4"/>
  <c r="X67" i="4" s="1"/>
  <c r="F112" i="4"/>
  <c r="W67" i="4" s="1"/>
  <c r="X111" i="4"/>
  <c r="H111" i="4"/>
  <c r="Y66" i="4" s="1"/>
  <c r="G111" i="4"/>
  <c r="X66" i="4" s="1"/>
  <c r="F111" i="4"/>
  <c r="Y110" i="4"/>
  <c r="X110" i="4"/>
  <c r="H110" i="4"/>
  <c r="G110" i="4"/>
  <c r="F110" i="4"/>
  <c r="W65" i="4" s="1"/>
  <c r="X109" i="4"/>
  <c r="W109" i="4"/>
  <c r="H109" i="4"/>
  <c r="Y64" i="4" s="1"/>
  <c r="G109" i="4"/>
  <c r="F109" i="4"/>
  <c r="X108" i="4"/>
  <c r="W108" i="4"/>
  <c r="H108" i="4"/>
  <c r="Y63" i="4" s="1"/>
  <c r="G108" i="4"/>
  <c r="F108" i="4"/>
  <c r="W63" i="4" s="1"/>
  <c r="Y107" i="4"/>
  <c r="H107" i="4"/>
  <c r="G107" i="4"/>
  <c r="F107" i="4"/>
  <c r="W62" i="4" s="1"/>
  <c r="X106" i="4"/>
  <c r="W106" i="4"/>
  <c r="H106" i="4"/>
  <c r="G106" i="4"/>
  <c r="F106" i="4"/>
  <c r="Y105" i="4"/>
  <c r="X105" i="4"/>
  <c r="W105" i="4"/>
  <c r="H105" i="4"/>
  <c r="Y60" i="4" s="1"/>
  <c r="G105" i="4"/>
  <c r="X60" i="4" s="1"/>
  <c r="F105" i="4"/>
  <c r="H104" i="4"/>
  <c r="G104" i="4"/>
  <c r="X59" i="4" s="1"/>
  <c r="F104" i="4"/>
  <c r="W59" i="4" s="1"/>
  <c r="Y103" i="4"/>
  <c r="X103" i="4"/>
  <c r="H103" i="4"/>
  <c r="Y58" i="4" s="1"/>
  <c r="G103" i="4"/>
  <c r="F103" i="4"/>
  <c r="Y102" i="4"/>
  <c r="X102" i="4"/>
  <c r="W102" i="4"/>
  <c r="H102" i="4"/>
  <c r="G102" i="4"/>
  <c r="F102" i="4"/>
  <c r="W57" i="4" s="1"/>
  <c r="X101" i="4"/>
  <c r="W101" i="4"/>
  <c r="H101" i="4"/>
  <c r="Y56" i="4" s="1"/>
  <c r="G101" i="4"/>
  <c r="X56" i="4" s="1"/>
  <c r="F101" i="4"/>
  <c r="W56" i="4" s="1"/>
  <c r="X100" i="4"/>
  <c r="H100" i="4"/>
  <c r="G100" i="4"/>
  <c r="F100" i="4"/>
  <c r="W55" i="4" s="1"/>
  <c r="Y99" i="4"/>
  <c r="X99" i="4"/>
  <c r="H99" i="4"/>
  <c r="G99" i="4"/>
  <c r="F99" i="4"/>
  <c r="W54" i="4" s="1"/>
  <c r="W98" i="4"/>
  <c r="H98" i="4"/>
  <c r="Y53" i="4" s="1"/>
  <c r="G98" i="4"/>
  <c r="F98" i="4"/>
  <c r="Y97" i="4"/>
  <c r="X97" i="4"/>
  <c r="H97" i="4"/>
  <c r="Y52" i="4" s="1"/>
  <c r="G97" i="4"/>
  <c r="X52" i="4" s="1"/>
  <c r="F97" i="4"/>
  <c r="W52" i="4" s="1"/>
  <c r="X96" i="4"/>
  <c r="W96" i="4"/>
  <c r="H96" i="4"/>
  <c r="G96" i="4"/>
  <c r="F96" i="4"/>
  <c r="W51" i="4" s="1"/>
  <c r="H95" i="4"/>
  <c r="Y50" i="4" s="1"/>
  <c r="G95" i="4"/>
  <c r="X50" i="4" s="1"/>
  <c r="F95" i="4"/>
  <c r="W50" i="4" s="1"/>
  <c r="Y94" i="4"/>
  <c r="X94" i="4"/>
  <c r="H94" i="4"/>
  <c r="G94" i="4"/>
  <c r="F94" i="4"/>
  <c r="W49" i="4" s="1"/>
  <c r="X93" i="4"/>
  <c r="W93" i="4"/>
  <c r="H93" i="4"/>
  <c r="Y48" i="4" s="1"/>
  <c r="G93" i="4"/>
  <c r="F93" i="4"/>
  <c r="H92" i="4"/>
  <c r="Y47" i="4" s="1"/>
  <c r="G92" i="4"/>
  <c r="X47" i="4" s="1"/>
  <c r="F92" i="4"/>
  <c r="W47" i="4" s="1"/>
  <c r="Y91" i="4"/>
  <c r="H91" i="4"/>
  <c r="G91" i="4"/>
  <c r="F91" i="4"/>
  <c r="W46" i="4" s="1"/>
  <c r="X90" i="4"/>
  <c r="W90" i="4"/>
  <c r="H90" i="4"/>
  <c r="Y45" i="4" s="1"/>
  <c r="G90" i="4"/>
  <c r="F90" i="4"/>
  <c r="Y89" i="4"/>
  <c r="X89" i="4"/>
  <c r="H89" i="4"/>
  <c r="Y44" i="4" s="1"/>
  <c r="G89" i="4"/>
  <c r="X44" i="4" s="1"/>
  <c r="F89" i="4"/>
  <c r="W44" i="4" s="1"/>
  <c r="H88" i="4"/>
  <c r="G88" i="4"/>
  <c r="X43" i="4" s="1"/>
  <c r="F88" i="4"/>
  <c r="W43" i="4" s="1"/>
  <c r="Y87" i="4"/>
  <c r="X87" i="4"/>
  <c r="H87" i="4"/>
  <c r="Y42" i="4" s="1"/>
  <c r="G87" i="4"/>
  <c r="F87" i="4"/>
  <c r="Y86" i="4"/>
  <c r="W86" i="4"/>
  <c r="H86" i="4"/>
  <c r="G86" i="4"/>
  <c r="F86" i="4"/>
  <c r="W41" i="4" s="1"/>
  <c r="X85" i="4"/>
  <c r="W85" i="4"/>
  <c r="H85" i="4"/>
  <c r="Y40" i="4" s="1"/>
  <c r="G85" i="4"/>
  <c r="X40" i="4" s="1"/>
  <c r="F85" i="4"/>
  <c r="W40" i="4" s="1"/>
  <c r="H84" i="4"/>
  <c r="G84" i="4"/>
  <c r="F84" i="4"/>
  <c r="W39" i="4" s="1"/>
  <c r="Y83" i="4"/>
  <c r="X83" i="4"/>
  <c r="H83" i="4"/>
  <c r="G83" i="4"/>
  <c r="F83" i="4"/>
  <c r="W82" i="4"/>
  <c r="H82" i="4"/>
  <c r="Y37" i="4" s="1"/>
  <c r="G82" i="4"/>
  <c r="F82" i="4"/>
  <c r="Y81" i="4"/>
  <c r="X81" i="4"/>
  <c r="H81" i="4"/>
  <c r="Y36" i="4" s="1"/>
  <c r="G81" i="4"/>
  <c r="F81" i="4"/>
  <c r="W36" i="4" s="1"/>
  <c r="X80" i="4"/>
  <c r="W80" i="4"/>
  <c r="H80" i="4"/>
  <c r="G80" i="4"/>
  <c r="F80" i="4"/>
  <c r="W35" i="4" s="1"/>
  <c r="H79" i="4"/>
  <c r="Y34" i="4" s="1"/>
  <c r="G79" i="4"/>
  <c r="X34" i="4" s="1"/>
  <c r="F79" i="4"/>
  <c r="W34" i="4" s="1"/>
  <c r="Y78" i="4"/>
  <c r="X78" i="4"/>
  <c r="H78" i="4"/>
  <c r="G78" i="4"/>
  <c r="F78" i="4"/>
  <c r="W33" i="4" s="1"/>
  <c r="X77" i="4"/>
  <c r="W77" i="4"/>
  <c r="H77" i="4"/>
  <c r="Y32" i="4" s="1"/>
  <c r="G77" i="4"/>
  <c r="F77" i="4"/>
  <c r="X76" i="4"/>
  <c r="H76" i="4"/>
  <c r="Y31" i="4" s="1"/>
  <c r="G76" i="4"/>
  <c r="X31" i="4" s="1"/>
  <c r="F76" i="4"/>
  <c r="W31" i="4" s="1"/>
  <c r="H75" i="4"/>
  <c r="G75" i="4"/>
  <c r="F75" i="4"/>
  <c r="W30" i="4" s="1"/>
  <c r="Y74" i="4"/>
  <c r="X74" i="4"/>
  <c r="W74" i="4"/>
  <c r="H74" i="4"/>
  <c r="Y29" i="4" s="1"/>
  <c r="G74" i="4"/>
  <c r="F74" i="4"/>
  <c r="Y73" i="4"/>
  <c r="X73" i="4"/>
  <c r="W73" i="4"/>
  <c r="H73" i="4"/>
  <c r="Y28" i="4" s="1"/>
  <c r="G73" i="4"/>
  <c r="F73" i="4"/>
  <c r="W28" i="4" s="1"/>
  <c r="H72" i="4"/>
  <c r="Y27" i="4" s="1"/>
  <c r="G72" i="4"/>
  <c r="X27" i="4" s="1"/>
  <c r="F72" i="4"/>
  <c r="W27" i="4" s="1"/>
  <c r="Y71" i="4"/>
  <c r="X71" i="4"/>
  <c r="H71" i="4"/>
  <c r="G71" i="4"/>
  <c r="F71" i="4"/>
  <c r="W70" i="4"/>
  <c r="H70" i="4"/>
  <c r="G70" i="4"/>
  <c r="F70" i="4"/>
  <c r="X69" i="4"/>
  <c r="W69" i="4"/>
  <c r="H69" i="4"/>
  <c r="Y24" i="4" s="1"/>
  <c r="G69" i="4"/>
  <c r="X24" i="4" s="1"/>
  <c r="F69" i="4"/>
  <c r="W24" i="4" s="1"/>
  <c r="X68" i="4"/>
  <c r="W68" i="4"/>
  <c r="H68" i="4"/>
  <c r="G68" i="4"/>
  <c r="F68" i="4"/>
  <c r="W23" i="4" s="1"/>
  <c r="Y67" i="4"/>
  <c r="H67" i="4"/>
  <c r="G67" i="4"/>
  <c r="F67" i="4"/>
  <c r="W66" i="4"/>
  <c r="H66" i="4"/>
  <c r="Y21" i="4" s="1"/>
  <c r="G66" i="4"/>
  <c r="F66" i="4"/>
  <c r="W21" i="4" s="1"/>
  <c r="Y65" i="4"/>
  <c r="X65" i="4"/>
  <c r="H65" i="4"/>
  <c r="G65" i="4"/>
  <c r="X20" i="4" s="1"/>
  <c r="F65" i="4"/>
  <c r="X64" i="4"/>
  <c r="W64" i="4"/>
  <c r="H64" i="4"/>
  <c r="Y19" i="4" s="1"/>
  <c r="G64" i="4"/>
  <c r="F64" i="4"/>
  <c r="X63" i="4"/>
  <c r="H63" i="4"/>
  <c r="G63" i="4"/>
  <c r="F63" i="4"/>
  <c r="W18" i="4" s="1"/>
  <c r="Y62" i="4"/>
  <c r="X62" i="4"/>
  <c r="H62" i="4"/>
  <c r="G62" i="4"/>
  <c r="F62" i="4"/>
  <c r="W17" i="4" s="1"/>
  <c r="Y61" i="4"/>
  <c r="X61" i="4"/>
  <c r="W61" i="4"/>
  <c r="H61" i="4"/>
  <c r="Y16" i="4" s="1"/>
  <c r="G61" i="4"/>
  <c r="F61" i="4"/>
  <c r="W60" i="4"/>
  <c r="H60" i="4"/>
  <c r="G60" i="4"/>
  <c r="F60" i="4"/>
  <c r="Y59" i="4"/>
  <c r="H59" i="4"/>
  <c r="G59" i="4"/>
  <c r="F59" i="4"/>
  <c r="X58" i="4"/>
  <c r="W58" i="4"/>
  <c r="H58" i="4"/>
  <c r="G58" i="4"/>
  <c r="F58" i="4"/>
  <c r="Y57" i="4"/>
  <c r="X57" i="4"/>
  <c r="H57" i="4"/>
  <c r="G57" i="4"/>
  <c r="F57" i="4"/>
  <c r="H56" i="4"/>
  <c r="G56" i="4"/>
  <c r="F56" i="4"/>
  <c r="Y55" i="4"/>
  <c r="X55" i="4"/>
  <c r="H55" i="4"/>
  <c r="G55" i="4"/>
  <c r="F55" i="4"/>
  <c r="Y54" i="4"/>
  <c r="X54" i="4"/>
  <c r="H54" i="4"/>
  <c r="G54" i="4"/>
  <c r="F54" i="4"/>
  <c r="X53" i="4"/>
  <c r="W53" i="4"/>
  <c r="H53" i="4"/>
  <c r="G53" i="4"/>
  <c r="F53" i="4"/>
  <c r="H52" i="4"/>
  <c r="G52" i="4"/>
  <c r="F52" i="4"/>
  <c r="Y51" i="4"/>
  <c r="X51" i="4"/>
  <c r="H51" i="4"/>
  <c r="G51" i="4"/>
  <c r="F51" i="4"/>
  <c r="H50" i="4"/>
  <c r="G50" i="4"/>
  <c r="F50" i="4"/>
  <c r="Y49" i="4"/>
  <c r="X49" i="4"/>
  <c r="H49" i="4"/>
  <c r="G49" i="4"/>
  <c r="F49" i="4"/>
  <c r="X48" i="4"/>
  <c r="W48" i="4"/>
  <c r="H48" i="4"/>
  <c r="G48" i="4"/>
  <c r="F48" i="4"/>
  <c r="H47" i="4"/>
  <c r="G47" i="4"/>
  <c r="F47" i="4"/>
  <c r="Y46" i="4"/>
  <c r="X46" i="4"/>
  <c r="H46" i="4"/>
  <c r="G46" i="4"/>
  <c r="F46" i="4"/>
  <c r="X45" i="4"/>
  <c r="W45" i="4"/>
  <c r="H45" i="4"/>
  <c r="G45" i="4"/>
  <c r="F45" i="4"/>
  <c r="H44" i="4"/>
  <c r="G44" i="4"/>
  <c r="F44" i="4"/>
  <c r="Y43" i="4"/>
  <c r="H43" i="4"/>
  <c r="G43" i="4"/>
  <c r="F43" i="4"/>
  <c r="X42" i="4"/>
  <c r="W42" i="4"/>
  <c r="H42" i="4"/>
  <c r="G42" i="4"/>
  <c r="F42" i="4"/>
  <c r="Y41" i="4"/>
  <c r="X41" i="4"/>
  <c r="H41" i="4"/>
  <c r="G41" i="4"/>
  <c r="F41" i="4"/>
  <c r="H40" i="4"/>
  <c r="G40" i="4"/>
  <c r="F40" i="4"/>
  <c r="Y39" i="4"/>
  <c r="X39" i="4"/>
  <c r="H39" i="4"/>
  <c r="G39" i="4"/>
  <c r="F39" i="4"/>
  <c r="Y38" i="4"/>
  <c r="X38" i="4"/>
  <c r="W38" i="4"/>
  <c r="H38" i="4"/>
  <c r="G38" i="4"/>
  <c r="F38" i="4"/>
  <c r="X37" i="4"/>
  <c r="W37" i="4"/>
  <c r="H37" i="4"/>
  <c r="G37" i="4"/>
  <c r="F37" i="4"/>
  <c r="X36" i="4"/>
  <c r="H36" i="4"/>
  <c r="G36" i="4"/>
  <c r="F36" i="4"/>
  <c r="Y35" i="4"/>
  <c r="X35" i="4"/>
  <c r="H35" i="4"/>
  <c r="G35" i="4"/>
  <c r="F35" i="4"/>
  <c r="H34" i="4"/>
  <c r="G34" i="4"/>
  <c r="F34" i="4"/>
  <c r="Y33" i="4"/>
  <c r="X33" i="4"/>
  <c r="H33" i="4"/>
  <c r="G33" i="4"/>
  <c r="F33" i="4"/>
  <c r="X32" i="4"/>
  <c r="W32" i="4"/>
  <c r="H32" i="4"/>
  <c r="G32" i="4"/>
  <c r="F32" i="4"/>
  <c r="H31" i="4"/>
  <c r="G31" i="4"/>
  <c r="F31" i="4"/>
  <c r="Y30" i="4"/>
  <c r="X30" i="4"/>
  <c r="H30" i="4"/>
  <c r="G30" i="4"/>
  <c r="F30" i="4"/>
  <c r="X29" i="4"/>
  <c r="W29" i="4"/>
  <c r="H29" i="4"/>
  <c r="G29" i="4"/>
  <c r="F29" i="4"/>
  <c r="X28" i="4"/>
  <c r="H28" i="4"/>
  <c r="G28" i="4"/>
  <c r="F28" i="4"/>
  <c r="H27" i="4"/>
  <c r="G27" i="4"/>
  <c r="F27" i="4"/>
  <c r="Y26" i="4"/>
  <c r="X26" i="4"/>
  <c r="W26" i="4"/>
  <c r="H26" i="4"/>
  <c r="G26" i="4"/>
  <c r="F26" i="4"/>
  <c r="Y25" i="4"/>
  <c r="X25" i="4"/>
  <c r="W25" i="4"/>
  <c r="H25" i="4"/>
  <c r="G25" i="4"/>
  <c r="F25" i="4"/>
  <c r="H24" i="4"/>
  <c r="G24" i="4"/>
  <c r="F24" i="4"/>
  <c r="Y23" i="4"/>
  <c r="X23" i="4"/>
  <c r="H23" i="4"/>
  <c r="G23" i="4"/>
  <c r="F23" i="4"/>
  <c r="Y22" i="4"/>
  <c r="X22" i="4"/>
  <c r="W22" i="4"/>
  <c r="H22" i="4"/>
  <c r="G22" i="4"/>
  <c r="F22" i="4"/>
  <c r="X21" i="4"/>
  <c r="G21" i="4"/>
  <c r="F21" i="4"/>
  <c r="Y20" i="4"/>
  <c r="W20" i="4"/>
  <c r="G20" i="4"/>
  <c r="F20" i="4"/>
  <c r="X19" i="4"/>
  <c r="W19" i="4"/>
  <c r="G19" i="4"/>
  <c r="F19" i="4"/>
  <c r="Y18" i="4"/>
  <c r="X18" i="4"/>
  <c r="G18" i="4"/>
  <c r="F18" i="4"/>
  <c r="Y17" i="4"/>
  <c r="X17" i="4"/>
  <c r="G17" i="4"/>
  <c r="F17" i="4"/>
  <c r="X16" i="4"/>
  <c r="W16" i="4"/>
  <c r="G16" i="4"/>
  <c r="F16" i="4"/>
  <c r="CC887" i="6"/>
  <c r="CB887" i="6"/>
  <c r="CA887" i="6"/>
  <c r="CC886" i="6"/>
  <c r="CB886" i="6"/>
  <c r="CA886" i="6"/>
  <c r="CC885" i="6"/>
  <c r="CB885" i="6"/>
  <c r="CA885" i="6"/>
  <c r="CC884" i="6"/>
  <c r="CB884" i="6"/>
  <c r="CA884" i="6"/>
  <c r="CC883" i="6"/>
  <c r="CB883" i="6"/>
  <c r="CA883" i="6"/>
  <c r="CC882" i="6"/>
  <c r="CB882" i="6"/>
  <c r="CA882" i="6"/>
  <c r="CC881" i="6"/>
  <c r="CB881" i="6"/>
  <c r="CA881" i="6"/>
  <c r="CC880" i="6"/>
  <c r="CB880" i="6"/>
  <c r="CA880" i="6"/>
  <c r="CC879" i="6"/>
  <c r="CB879" i="6"/>
  <c r="CA879" i="6"/>
  <c r="CC878" i="6"/>
  <c r="CB878" i="6"/>
  <c r="CA878" i="6"/>
  <c r="CC877" i="6"/>
  <c r="CB877" i="6"/>
  <c r="CA877" i="6"/>
  <c r="CC876" i="6"/>
  <c r="CB876" i="6"/>
  <c r="CA876" i="6"/>
  <c r="CC875" i="6"/>
  <c r="CB875" i="6"/>
  <c r="CA875" i="6"/>
  <c r="CC874" i="6"/>
  <c r="CB874" i="6"/>
  <c r="CA874" i="6"/>
  <c r="CC873" i="6"/>
  <c r="CB873" i="6"/>
  <c r="CA873" i="6"/>
  <c r="CC872" i="6"/>
  <c r="CB872" i="6"/>
  <c r="CA872" i="6"/>
  <c r="CC871" i="6"/>
  <c r="CB871" i="6"/>
  <c r="CA871" i="6"/>
  <c r="CC870" i="6"/>
  <c r="CB870" i="6"/>
  <c r="CA870" i="6"/>
  <c r="CC869" i="6"/>
  <c r="CB869" i="6"/>
  <c r="CA869" i="6"/>
  <c r="CC868" i="6"/>
  <c r="CB868" i="6"/>
  <c r="CA868" i="6"/>
  <c r="CC867" i="6"/>
  <c r="CB867" i="6"/>
  <c r="CA867" i="6"/>
  <c r="CC866" i="6"/>
  <c r="CB866" i="6"/>
  <c r="CA866" i="6"/>
  <c r="CC865" i="6"/>
  <c r="CB865" i="6"/>
  <c r="CA865" i="6"/>
  <c r="CC864" i="6"/>
  <c r="CB864" i="6"/>
  <c r="CA864" i="6"/>
  <c r="CC863" i="6"/>
  <c r="CB863" i="6"/>
  <c r="CA863" i="6"/>
  <c r="CC862" i="6"/>
  <c r="CB862" i="6"/>
  <c r="CA862" i="6"/>
  <c r="CC861" i="6"/>
  <c r="CB861" i="6"/>
  <c r="CA861" i="6"/>
  <c r="CC860" i="6"/>
  <c r="CB860" i="6"/>
  <c r="CA860" i="6"/>
  <c r="CC859" i="6"/>
  <c r="CB859" i="6"/>
  <c r="CA859" i="6"/>
  <c r="CC858" i="6"/>
  <c r="CB858" i="6"/>
  <c r="CA858" i="6"/>
  <c r="CC857" i="6"/>
  <c r="CB857" i="6"/>
  <c r="CA857" i="6"/>
  <c r="CC856" i="6"/>
  <c r="CB856" i="6"/>
  <c r="CA856" i="6"/>
  <c r="CC855" i="6"/>
  <c r="CB855" i="6"/>
  <c r="CA855" i="6"/>
  <c r="CC854" i="6"/>
  <c r="CB854" i="6"/>
  <c r="CA854" i="6"/>
  <c r="CC853" i="6"/>
  <c r="CB853" i="6"/>
  <c r="CA853" i="6"/>
  <c r="CC852" i="6"/>
  <c r="CB852" i="6"/>
  <c r="CA852" i="6"/>
  <c r="CC851" i="6"/>
  <c r="CB851" i="6"/>
  <c r="CA851" i="6"/>
  <c r="CC850" i="6"/>
  <c r="CB850" i="6"/>
  <c r="CA850" i="6"/>
  <c r="CC849" i="6"/>
  <c r="CB849" i="6"/>
  <c r="CA849" i="6"/>
  <c r="CC848" i="6"/>
  <c r="CB848" i="6"/>
  <c r="CA848" i="6"/>
  <c r="CC847" i="6"/>
  <c r="CB847" i="6"/>
  <c r="CA847" i="6"/>
  <c r="CC846" i="6"/>
  <c r="CB846" i="6"/>
  <c r="CA846" i="6"/>
  <c r="CC845" i="6"/>
  <c r="CB845" i="6"/>
  <c r="CA845" i="6"/>
  <c r="CC844" i="6"/>
  <c r="CB844" i="6"/>
  <c r="CA844" i="6"/>
  <c r="CC843" i="6"/>
  <c r="CB843" i="6"/>
  <c r="CA843" i="6"/>
  <c r="CC842" i="6"/>
  <c r="CB842" i="6"/>
  <c r="CA842" i="6"/>
  <c r="CC841" i="6"/>
  <c r="CB841" i="6"/>
  <c r="CA841" i="6"/>
  <c r="CC840" i="6"/>
  <c r="CB840" i="6"/>
  <c r="CA840" i="6"/>
  <c r="CC839" i="6"/>
  <c r="CB839" i="6"/>
  <c r="CA839" i="6"/>
  <c r="CC838" i="6"/>
  <c r="CB838" i="6"/>
  <c r="CA838" i="6"/>
  <c r="CC837" i="6"/>
  <c r="CB837" i="6"/>
  <c r="CA837" i="6"/>
  <c r="CC836" i="6"/>
  <c r="CB836" i="6"/>
  <c r="CA836" i="6"/>
  <c r="CC835" i="6"/>
  <c r="CB835" i="6"/>
  <c r="CA835" i="6"/>
  <c r="CC834" i="6"/>
  <c r="CB834" i="6"/>
  <c r="CA834" i="6"/>
  <c r="CC833" i="6"/>
  <c r="CB833" i="6"/>
  <c r="CA833" i="6"/>
  <c r="CC832" i="6"/>
  <c r="CB832" i="6"/>
  <c r="CA832" i="6"/>
  <c r="CC831" i="6"/>
  <c r="CB831" i="6"/>
  <c r="CA831" i="6"/>
  <c r="CC830" i="6"/>
  <c r="CB830" i="6"/>
  <c r="CA830" i="6"/>
  <c r="CC829" i="6"/>
  <c r="CB829" i="6"/>
  <c r="CA829" i="6"/>
  <c r="CC828" i="6"/>
  <c r="CB828" i="6"/>
  <c r="CA828" i="6"/>
  <c r="CC827" i="6"/>
  <c r="CB827" i="6"/>
  <c r="CA827" i="6"/>
  <c r="CC826" i="6"/>
  <c r="CB826" i="6"/>
  <c r="CA826" i="6"/>
  <c r="CC825" i="6"/>
  <c r="CB825" i="6"/>
  <c r="CA825" i="6"/>
  <c r="CC824" i="6"/>
  <c r="CB824" i="6"/>
  <c r="CA824" i="6"/>
  <c r="CC823" i="6"/>
  <c r="CB823" i="6"/>
  <c r="CA823" i="6"/>
  <c r="CC822" i="6"/>
  <c r="CB822" i="6"/>
  <c r="CA822" i="6"/>
  <c r="CC821" i="6"/>
  <c r="CB821" i="6"/>
  <c r="CA821" i="6"/>
  <c r="CC820" i="6"/>
  <c r="CB820" i="6"/>
  <c r="CA820" i="6"/>
  <c r="CC819" i="6"/>
  <c r="CB819" i="6"/>
  <c r="CA819" i="6"/>
  <c r="CC818" i="6"/>
  <c r="CB818" i="6"/>
  <c r="CA818" i="6"/>
  <c r="CC817" i="6"/>
  <c r="CB817" i="6"/>
  <c r="CA817" i="6"/>
  <c r="CC816" i="6"/>
  <c r="CB816" i="6"/>
  <c r="CA816" i="6"/>
  <c r="CC815" i="6"/>
  <c r="CB815" i="6"/>
  <c r="CA815" i="6"/>
  <c r="CC814" i="6"/>
  <c r="CB814" i="6"/>
  <c r="CA814" i="6"/>
  <c r="CC813" i="6"/>
  <c r="CB813" i="6"/>
  <c r="CA813" i="6"/>
  <c r="CC812" i="6"/>
  <c r="CB812" i="6"/>
  <c r="CA812" i="6"/>
  <c r="CC811" i="6"/>
  <c r="CB811" i="6"/>
  <c r="CA811" i="6"/>
  <c r="CC810" i="6"/>
  <c r="CB810" i="6"/>
  <c r="CA810" i="6"/>
  <c r="CC809" i="6"/>
  <c r="CB809" i="6"/>
  <c r="CA809" i="6"/>
  <c r="CC808" i="6"/>
  <c r="CB808" i="6"/>
  <c r="CA808" i="6"/>
  <c r="CC807" i="6"/>
  <c r="CB807" i="6"/>
  <c r="CA807" i="6"/>
  <c r="CC806" i="6"/>
  <c r="CB806" i="6"/>
  <c r="CA806" i="6"/>
  <c r="CC805" i="6"/>
  <c r="CB805" i="6"/>
  <c r="CA805" i="6"/>
  <c r="CC804" i="6"/>
  <c r="CB804" i="6"/>
  <c r="CA804" i="6"/>
  <c r="CC803" i="6"/>
  <c r="CB803" i="6"/>
  <c r="CA803" i="6"/>
  <c r="CC802" i="6"/>
  <c r="CB802" i="6"/>
  <c r="CA802" i="6"/>
  <c r="CC801" i="6"/>
  <c r="CB801" i="6"/>
  <c r="CA801" i="6"/>
  <c r="CC800" i="6"/>
  <c r="CB800" i="6"/>
  <c r="CA800" i="6"/>
  <c r="CC799" i="6"/>
  <c r="CB799" i="6"/>
  <c r="CA799" i="6"/>
  <c r="CC798" i="6"/>
  <c r="CB798" i="6"/>
  <c r="CA798" i="6"/>
  <c r="CC797" i="6"/>
  <c r="CB797" i="6"/>
  <c r="CA797" i="6"/>
  <c r="CC796" i="6"/>
  <c r="CB796" i="6"/>
  <c r="CA796" i="6"/>
  <c r="CC795" i="6"/>
  <c r="CB795" i="6"/>
  <c r="CA795" i="6"/>
  <c r="CC794" i="6"/>
  <c r="CB794" i="6"/>
  <c r="CA794" i="6"/>
  <c r="CC793" i="6"/>
  <c r="CB793" i="6"/>
  <c r="CA793" i="6"/>
  <c r="CC792" i="6"/>
  <c r="CB792" i="6"/>
  <c r="CA792" i="6"/>
  <c r="CC791" i="6"/>
  <c r="CB791" i="6"/>
  <c r="CA791" i="6"/>
  <c r="CC790" i="6"/>
  <c r="CB790" i="6"/>
  <c r="CA790" i="6"/>
  <c r="CC789" i="6"/>
  <c r="CB789" i="6"/>
  <c r="CA789" i="6"/>
  <c r="CC788" i="6"/>
  <c r="CB788" i="6"/>
  <c r="CA788" i="6"/>
  <c r="CC787" i="6"/>
  <c r="CB787" i="6"/>
  <c r="CA787" i="6"/>
  <c r="CC786" i="6"/>
  <c r="CB786" i="6"/>
  <c r="CA786" i="6"/>
  <c r="CC785" i="6"/>
  <c r="CB785" i="6"/>
  <c r="CA785" i="6"/>
  <c r="CC784" i="6"/>
  <c r="CB784" i="6"/>
  <c r="CA784" i="6"/>
  <c r="CC783" i="6"/>
  <c r="CB783" i="6"/>
  <c r="CA783" i="6"/>
  <c r="CC782" i="6"/>
  <c r="CB782" i="6"/>
  <c r="CA782" i="6"/>
  <c r="CC781" i="6"/>
  <c r="CB781" i="6"/>
  <c r="CA781" i="6"/>
  <c r="CC780" i="6"/>
  <c r="CB780" i="6"/>
  <c r="CA780" i="6"/>
  <c r="CC779" i="6"/>
  <c r="CB779" i="6"/>
  <c r="CA779" i="6"/>
  <c r="CC778" i="6"/>
  <c r="CB778" i="6"/>
  <c r="CA778" i="6"/>
  <c r="CC777" i="6"/>
  <c r="CB777" i="6"/>
  <c r="CA777" i="6"/>
  <c r="CC776" i="6"/>
  <c r="CB776" i="6"/>
  <c r="CA776" i="6"/>
  <c r="CC775" i="6"/>
  <c r="CB775" i="6"/>
  <c r="CA775" i="6"/>
  <c r="CC774" i="6"/>
  <c r="CB774" i="6"/>
  <c r="CA774" i="6"/>
  <c r="CC773" i="6"/>
  <c r="CB773" i="6"/>
  <c r="CA773" i="6"/>
  <c r="CC772" i="6"/>
  <c r="CB772" i="6"/>
  <c r="CA772" i="6"/>
  <c r="CC771" i="6"/>
  <c r="CB771" i="6"/>
  <c r="CA771" i="6"/>
  <c r="CC770" i="6"/>
  <c r="CB770" i="6"/>
  <c r="CA770" i="6"/>
  <c r="CC769" i="6"/>
  <c r="CB769" i="6"/>
  <c r="CA769" i="6"/>
  <c r="CC768" i="6"/>
  <c r="CB768" i="6"/>
  <c r="CA768" i="6"/>
  <c r="CC767" i="6"/>
  <c r="CB767" i="6"/>
  <c r="CA767" i="6"/>
  <c r="CC766" i="6"/>
  <c r="CB766" i="6"/>
  <c r="CA766" i="6"/>
  <c r="CC765" i="6"/>
  <c r="CB765" i="6"/>
  <c r="CA765" i="6"/>
  <c r="CC764" i="6"/>
  <c r="CB764" i="6"/>
  <c r="CA764" i="6"/>
  <c r="CC763" i="6"/>
  <c r="CB763" i="6"/>
  <c r="CA763" i="6"/>
  <c r="CC762" i="6"/>
  <c r="CB762" i="6"/>
  <c r="CA762" i="6"/>
  <c r="CC761" i="6"/>
  <c r="CB761" i="6"/>
  <c r="CA761" i="6"/>
  <c r="CC760" i="6"/>
  <c r="CB760" i="6"/>
  <c r="CA760" i="6"/>
  <c r="CC759" i="6"/>
  <c r="CB759" i="6"/>
  <c r="CA759" i="6"/>
  <c r="CC758" i="6"/>
  <c r="CB758" i="6"/>
  <c r="CA758" i="6"/>
  <c r="CC757" i="6"/>
  <c r="CB757" i="6"/>
  <c r="CA757" i="6"/>
  <c r="CC756" i="6"/>
  <c r="CB756" i="6"/>
  <c r="CA756" i="6"/>
  <c r="CC755" i="6"/>
  <c r="CB755" i="6"/>
  <c r="CA755" i="6"/>
  <c r="CC754" i="6"/>
  <c r="CB754" i="6"/>
  <c r="CA754" i="6"/>
  <c r="CC753" i="6"/>
  <c r="CB753" i="6"/>
  <c r="CA753" i="6"/>
  <c r="CC752" i="6"/>
  <c r="CB752" i="6"/>
  <c r="CA752" i="6"/>
  <c r="CC751" i="6"/>
  <c r="CB751" i="6"/>
  <c r="CA751" i="6"/>
  <c r="CC750" i="6"/>
  <c r="CB750" i="6"/>
  <c r="CA750" i="6"/>
  <c r="CC749" i="6"/>
  <c r="CB749" i="6"/>
  <c r="CA749" i="6"/>
  <c r="CC748" i="6"/>
  <c r="CB748" i="6"/>
  <c r="CA748" i="6"/>
  <c r="CC747" i="6"/>
  <c r="CB747" i="6"/>
  <c r="CA747" i="6"/>
  <c r="CC746" i="6"/>
  <c r="CB746" i="6"/>
  <c r="CA746" i="6"/>
  <c r="CC745" i="6"/>
  <c r="CB745" i="6"/>
  <c r="CA745" i="6"/>
  <c r="CC744" i="6"/>
  <c r="CB744" i="6"/>
  <c r="CA744" i="6"/>
  <c r="CC743" i="6"/>
  <c r="CB743" i="6"/>
  <c r="CA743" i="6"/>
  <c r="CC742" i="6"/>
  <c r="CB742" i="6"/>
  <c r="CA742" i="6"/>
  <c r="CC741" i="6"/>
  <c r="CB741" i="6"/>
  <c r="CA741" i="6"/>
  <c r="CC740" i="6"/>
  <c r="CB740" i="6"/>
  <c r="CA740" i="6"/>
  <c r="CC739" i="6"/>
  <c r="CB739" i="6"/>
  <c r="CA739" i="6"/>
  <c r="CC738" i="6"/>
  <c r="CB738" i="6"/>
  <c r="CA738" i="6"/>
  <c r="CC737" i="6"/>
  <c r="CB737" i="6"/>
  <c r="CA737" i="6"/>
  <c r="CC736" i="6"/>
  <c r="CB736" i="6"/>
  <c r="CA736" i="6"/>
  <c r="CC735" i="6"/>
  <c r="CB735" i="6"/>
  <c r="CA735" i="6"/>
  <c r="CC734" i="6"/>
  <c r="CB734" i="6"/>
  <c r="CA734" i="6"/>
  <c r="CC733" i="6"/>
  <c r="CB733" i="6"/>
  <c r="CA733" i="6"/>
  <c r="CC732" i="6"/>
  <c r="CB732" i="6"/>
  <c r="CA732" i="6"/>
  <c r="CC731" i="6"/>
  <c r="CB731" i="6"/>
  <c r="CA731" i="6"/>
  <c r="CC730" i="6"/>
  <c r="CB730" i="6"/>
  <c r="CA730" i="6"/>
  <c r="CC729" i="6"/>
  <c r="CB729" i="6"/>
  <c r="CA729" i="6"/>
  <c r="CC728" i="6"/>
  <c r="CB728" i="6"/>
  <c r="CA728" i="6"/>
  <c r="CC727" i="6"/>
  <c r="CB727" i="6"/>
  <c r="CA727" i="6"/>
  <c r="CC726" i="6"/>
  <c r="CB726" i="6"/>
  <c r="CA726" i="6"/>
  <c r="CC725" i="6"/>
  <c r="CB725" i="6"/>
  <c r="CA725" i="6"/>
  <c r="CC724" i="6"/>
  <c r="CB724" i="6"/>
  <c r="CA724" i="6"/>
  <c r="CC723" i="6"/>
  <c r="CB723" i="6"/>
  <c r="CA723" i="6"/>
  <c r="CC722" i="6"/>
  <c r="CB722" i="6"/>
  <c r="CA722" i="6"/>
  <c r="CC721" i="6"/>
  <c r="CB721" i="6"/>
  <c r="CA721" i="6"/>
  <c r="CC720" i="6"/>
  <c r="CB720" i="6"/>
  <c r="CA720" i="6"/>
  <c r="CC719" i="6"/>
  <c r="CB719" i="6"/>
  <c r="CA719" i="6"/>
  <c r="CC718" i="6"/>
  <c r="CB718" i="6"/>
  <c r="CA718" i="6"/>
  <c r="CC717" i="6"/>
  <c r="CB717" i="6"/>
  <c r="CA717" i="6"/>
  <c r="CC716" i="6"/>
  <c r="CB716" i="6"/>
  <c r="CA716" i="6"/>
  <c r="CC715" i="6"/>
  <c r="CB715" i="6"/>
  <c r="CA715" i="6"/>
  <c r="CC714" i="6"/>
  <c r="CB714" i="6"/>
  <c r="CA714" i="6"/>
  <c r="CC713" i="6"/>
  <c r="CB713" i="6"/>
  <c r="CA713" i="6"/>
  <c r="CC712" i="6"/>
  <c r="CB712" i="6"/>
  <c r="CA712" i="6"/>
  <c r="CC711" i="6"/>
  <c r="CB711" i="6"/>
  <c r="CA711" i="6"/>
  <c r="CC710" i="6"/>
  <c r="CB710" i="6"/>
  <c r="CA710" i="6"/>
  <c r="CC709" i="6"/>
  <c r="CB709" i="6"/>
  <c r="CA709" i="6"/>
  <c r="CC708" i="6"/>
  <c r="CB708" i="6"/>
  <c r="CA708" i="6"/>
  <c r="CC707" i="6"/>
  <c r="CB707" i="6"/>
  <c r="CA707" i="6"/>
  <c r="CC706" i="6"/>
  <c r="CB706" i="6"/>
  <c r="CA706" i="6"/>
  <c r="CC705" i="6"/>
  <c r="CB705" i="6"/>
  <c r="CA705" i="6"/>
  <c r="CC704" i="6"/>
  <c r="CB704" i="6"/>
  <c r="CA704" i="6"/>
  <c r="CC703" i="6"/>
  <c r="CB703" i="6"/>
  <c r="CA703" i="6"/>
  <c r="CC702" i="6"/>
  <c r="CB702" i="6"/>
  <c r="CA702" i="6"/>
  <c r="CC701" i="6"/>
  <c r="CB701" i="6"/>
  <c r="CA701" i="6"/>
  <c r="CC700" i="6"/>
  <c r="CB700" i="6"/>
  <c r="CA700" i="6"/>
  <c r="CC699" i="6"/>
  <c r="CB699" i="6"/>
  <c r="CA699" i="6"/>
  <c r="CC698" i="6"/>
  <c r="CB698" i="6"/>
  <c r="CA698" i="6"/>
  <c r="CC697" i="6"/>
  <c r="CB697" i="6"/>
  <c r="CA697" i="6"/>
  <c r="CC696" i="6"/>
  <c r="CB696" i="6"/>
  <c r="CA696" i="6"/>
  <c r="CC695" i="6"/>
  <c r="CB695" i="6"/>
  <c r="CA695" i="6"/>
  <c r="CC694" i="6"/>
  <c r="CB694" i="6"/>
  <c r="CA694" i="6"/>
  <c r="CC693" i="6"/>
  <c r="CB693" i="6"/>
  <c r="CA693" i="6"/>
  <c r="CC692" i="6"/>
  <c r="CB692" i="6"/>
  <c r="CA692" i="6"/>
  <c r="CC691" i="6"/>
  <c r="CB691" i="6"/>
  <c r="CA691" i="6"/>
  <c r="CC690" i="6"/>
  <c r="CB690" i="6"/>
  <c r="CA690" i="6"/>
  <c r="CC689" i="6"/>
  <c r="CB689" i="6"/>
  <c r="CA689" i="6"/>
  <c r="CC688" i="6"/>
  <c r="CB688" i="6"/>
  <c r="CA688" i="6"/>
  <c r="CC687" i="6"/>
  <c r="CB687" i="6"/>
  <c r="CA687" i="6"/>
  <c r="CC686" i="6"/>
  <c r="CB686" i="6"/>
  <c r="CA686" i="6"/>
  <c r="CC685" i="6"/>
  <c r="CB685" i="6"/>
  <c r="CA685" i="6"/>
  <c r="CC684" i="6"/>
  <c r="CB684" i="6"/>
  <c r="CA684" i="6"/>
  <c r="CC683" i="6"/>
  <c r="CB683" i="6"/>
  <c r="CA683" i="6"/>
  <c r="CC682" i="6"/>
  <c r="CB682" i="6"/>
  <c r="CA682" i="6"/>
  <c r="CC681" i="6"/>
  <c r="CB681" i="6"/>
  <c r="CA681" i="6"/>
  <c r="CC680" i="6"/>
  <c r="CB680" i="6"/>
  <c r="CA680" i="6"/>
  <c r="CC679" i="6"/>
  <c r="CB679" i="6"/>
  <c r="CA679" i="6"/>
  <c r="CC678" i="6"/>
  <c r="CB678" i="6"/>
  <c r="CA678" i="6"/>
  <c r="CC677" i="6"/>
  <c r="CB677" i="6"/>
  <c r="CA677" i="6"/>
  <c r="CC676" i="6"/>
  <c r="CB676" i="6"/>
  <c r="CA676" i="6"/>
  <c r="CC675" i="6"/>
  <c r="CB675" i="6"/>
  <c r="CA675" i="6"/>
  <c r="CC674" i="6"/>
  <c r="CB674" i="6"/>
  <c r="CA674" i="6"/>
  <c r="CC673" i="6"/>
  <c r="CB673" i="6"/>
  <c r="CA673" i="6"/>
  <c r="CC672" i="6"/>
  <c r="CB672" i="6"/>
  <c r="CA672" i="6"/>
  <c r="CC671" i="6"/>
  <c r="CB671" i="6"/>
  <c r="CA671" i="6"/>
  <c r="CC670" i="6"/>
  <c r="CB670" i="6"/>
  <c r="CA670" i="6"/>
  <c r="CC669" i="6"/>
  <c r="CB669" i="6"/>
  <c r="CA669" i="6"/>
  <c r="CC668" i="6"/>
  <c r="CB668" i="6"/>
  <c r="CA668" i="6"/>
  <c r="CC667" i="6"/>
  <c r="CB667" i="6"/>
  <c r="CA667" i="6"/>
  <c r="CC666" i="6"/>
  <c r="CB666" i="6"/>
  <c r="CA666" i="6"/>
  <c r="CC665" i="6"/>
  <c r="CB665" i="6"/>
  <c r="CA665" i="6"/>
  <c r="CC664" i="6"/>
  <c r="CB664" i="6"/>
  <c r="CA664" i="6"/>
  <c r="CC663" i="6"/>
  <c r="CB663" i="6"/>
  <c r="CA663" i="6"/>
  <c r="CC662" i="6"/>
  <c r="CB662" i="6"/>
  <c r="CA662" i="6"/>
  <c r="CC661" i="6"/>
  <c r="CB661" i="6"/>
  <c r="CA661" i="6"/>
  <c r="CC660" i="6"/>
  <c r="CB660" i="6"/>
  <c r="CA660" i="6"/>
  <c r="CC659" i="6"/>
  <c r="CB659" i="6"/>
  <c r="CA659" i="6"/>
  <c r="CC658" i="6"/>
  <c r="CB658" i="6"/>
  <c r="CA658" i="6"/>
  <c r="CC657" i="6"/>
  <c r="CB657" i="6"/>
  <c r="CA657" i="6"/>
  <c r="CC656" i="6"/>
  <c r="CB656" i="6"/>
  <c r="CA656" i="6"/>
  <c r="CC655" i="6"/>
  <c r="CB655" i="6"/>
  <c r="CA655" i="6"/>
  <c r="CC654" i="6"/>
  <c r="CB654" i="6"/>
  <c r="CA654" i="6"/>
  <c r="CC653" i="6"/>
  <c r="CB653" i="6"/>
  <c r="CA653" i="6"/>
  <c r="CC652" i="6"/>
  <c r="CB652" i="6"/>
  <c r="CA652" i="6"/>
  <c r="CC651" i="6"/>
  <c r="CB651" i="6"/>
  <c r="CA651" i="6"/>
  <c r="CC650" i="6"/>
  <c r="CB650" i="6"/>
  <c r="CA650" i="6"/>
  <c r="CC649" i="6"/>
  <c r="CB649" i="6"/>
  <c r="CA649" i="6"/>
  <c r="CC648" i="6"/>
  <c r="CB648" i="6"/>
  <c r="CA648" i="6"/>
  <c r="CC647" i="6"/>
  <c r="CB647" i="6"/>
  <c r="CA647" i="6"/>
  <c r="CC646" i="6"/>
  <c r="CB646" i="6"/>
  <c r="CA646" i="6"/>
  <c r="CC645" i="6"/>
  <c r="CB645" i="6"/>
  <c r="CA645" i="6"/>
  <c r="CC644" i="6"/>
  <c r="CB644" i="6"/>
  <c r="CA644" i="6"/>
  <c r="CC643" i="6"/>
  <c r="CB643" i="6"/>
  <c r="CA643" i="6"/>
  <c r="CC642" i="6"/>
  <c r="CB642" i="6"/>
  <c r="CA642" i="6"/>
  <c r="CC641" i="6"/>
  <c r="CB641" i="6"/>
  <c r="CA641" i="6"/>
  <c r="CC640" i="6"/>
  <c r="CB640" i="6"/>
  <c r="CA640" i="6"/>
  <c r="CC639" i="6"/>
  <c r="CB639" i="6"/>
  <c r="CA639" i="6"/>
  <c r="CC638" i="6"/>
  <c r="CB638" i="6"/>
  <c r="CA638" i="6"/>
  <c r="CC637" i="6"/>
  <c r="CB637" i="6"/>
  <c r="CA637" i="6"/>
  <c r="CC636" i="6"/>
  <c r="CB636" i="6"/>
  <c r="CA636" i="6"/>
  <c r="CC635" i="6"/>
  <c r="CB635" i="6"/>
  <c r="CA635" i="6"/>
  <c r="CC634" i="6"/>
  <c r="CB634" i="6"/>
  <c r="CA634" i="6"/>
  <c r="CC633" i="6"/>
  <c r="CB633" i="6"/>
  <c r="CA633" i="6"/>
  <c r="CC632" i="6"/>
  <c r="CB632" i="6"/>
  <c r="CA632" i="6"/>
  <c r="CC631" i="6"/>
  <c r="CB631" i="6"/>
  <c r="CA631" i="6"/>
  <c r="CC630" i="6"/>
  <c r="CB630" i="6"/>
  <c r="CA630" i="6"/>
  <c r="CC629" i="6"/>
  <c r="CB629" i="6"/>
  <c r="CA629" i="6"/>
  <c r="CC628" i="6"/>
  <c r="CB628" i="6"/>
  <c r="CA628" i="6"/>
  <c r="CC627" i="6"/>
  <c r="CB627" i="6"/>
  <c r="CA627" i="6"/>
  <c r="CC626" i="6"/>
  <c r="CB626" i="6"/>
  <c r="CA626" i="6"/>
  <c r="CC625" i="6"/>
  <c r="CB625" i="6"/>
  <c r="CA625" i="6"/>
  <c r="CC624" i="6"/>
  <c r="CB624" i="6"/>
  <c r="CA624" i="6"/>
  <c r="CC623" i="6"/>
  <c r="CB623" i="6"/>
  <c r="CA623" i="6"/>
  <c r="CC622" i="6"/>
  <c r="CB622" i="6"/>
  <c r="CA622" i="6"/>
  <c r="CC621" i="6"/>
  <c r="CB621" i="6"/>
  <c r="CA621" i="6"/>
  <c r="CC620" i="6"/>
  <c r="CB620" i="6"/>
  <c r="CA620" i="6"/>
  <c r="CC619" i="6"/>
  <c r="CB619" i="6"/>
  <c r="CA619" i="6"/>
  <c r="CC618" i="6"/>
  <c r="CB618" i="6"/>
  <c r="CA618" i="6"/>
  <c r="CC617" i="6"/>
  <c r="CB617" i="6"/>
  <c r="CA617" i="6"/>
  <c r="CC616" i="6"/>
  <c r="CB616" i="6"/>
  <c r="CA616" i="6"/>
  <c r="CC615" i="6"/>
  <c r="CB615" i="6"/>
  <c r="CA615" i="6"/>
  <c r="CC614" i="6"/>
  <c r="CB614" i="6"/>
  <c r="CA614" i="6"/>
  <c r="CC613" i="6"/>
  <c r="CB613" i="6"/>
  <c r="CA613" i="6"/>
  <c r="CC612" i="6"/>
  <c r="CB612" i="6"/>
  <c r="CA612" i="6"/>
  <c r="CC611" i="6"/>
  <c r="CB611" i="6"/>
  <c r="CA611" i="6"/>
  <c r="CC610" i="6"/>
  <c r="CB610" i="6"/>
  <c r="CA610" i="6"/>
  <c r="CC609" i="6"/>
  <c r="CB609" i="6"/>
  <c r="CA609" i="6"/>
  <c r="CC608" i="6"/>
  <c r="CB608" i="6"/>
  <c r="CA608" i="6"/>
  <c r="CC607" i="6"/>
  <c r="CB607" i="6"/>
  <c r="CA607" i="6"/>
  <c r="CC606" i="6"/>
  <c r="CB606" i="6"/>
  <c r="CA606" i="6"/>
  <c r="CC605" i="6"/>
  <c r="CB605" i="6"/>
  <c r="CA605" i="6"/>
  <c r="CC604" i="6"/>
  <c r="CB604" i="6"/>
  <c r="CA604" i="6"/>
  <c r="CC603" i="6"/>
  <c r="CB603" i="6"/>
  <c r="CA603" i="6"/>
  <c r="CC602" i="6"/>
  <c r="CB602" i="6"/>
  <c r="CA602" i="6"/>
  <c r="CC601" i="6"/>
  <c r="CB601" i="6"/>
  <c r="CA601" i="6"/>
  <c r="CC600" i="6"/>
  <c r="CB600" i="6"/>
  <c r="CA600" i="6"/>
  <c r="CC599" i="6"/>
  <c r="CB599" i="6"/>
  <c r="CA599" i="6"/>
  <c r="CC598" i="6"/>
  <c r="CB598" i="6"/>
  <c r="CA598" i="6"/>
  <c r="CC597" i="6"/>
  <c r="CB597" i="6"/>
  <c r="CA597" i="6"/>
  <c r="CC596" i="6"/>
  <c r="CB596" i="6"/>
  <c r="CA596" i="6"/>
  <c r="CC595" i="6"/>
  <c r="CB595" i="6"/>
  <c r="CA595" i="6"/>
  <c r="CC594" i="6"/>
  <c r="CB594" i="6"/>
  <c r="CA594" i="6"/>
  <c r="CC593" i="6"/>
  <c r="CB593" i="6"/>
  <c r="CA593" i="6"/>
  <c r="CC592" i="6"/>
  <c r="CB592" i="6"/>
  <c r="CA592" i="6"/>
  <c r="CC591" i="6"/>
  <c r="CB591" i="6"/>
  <c r="CA591" i="6"/>
  <c r="CC590" i="6"/>
  <c r="CB590" i="6"/>
  <c r="CA590" i="6"/>
  <c r="CC589" i="6"/>
  <c r="CB589" i="6"/>
  <c r="CA589" i="6"/>
  <c r="CC588" i="6"/>
  <c r="CB588" i="6"/>
  <c r="CA588" i="6"/>
  <c r="CC587" i="6"/>
  <c r="CB587" i="6"/>
  <c r="CA587" i="6"/>
  <c r="CC586" i="6"/>
  <c r="CB586" i="6"/>
  <c r="CA586" i="6"/>
  <c r="CC585" i="6"/>
  <c r="CB585" i="6"/>
  <c r="CA585" i="6"/>
  <c r="CC584" i="6"/>
  <c r="CB584" i="6"/>
  <c r="CA584" i="6"/>
  <c r="CC583" i="6"/>
  <c r="CB583" i="6"/>
  <c r="CA583" i="6"/>
  <c r="CC582" i="6"/>
  <c r="CB582" i="6"/>
  <c r="CA582" i="6"/>
  <c r="CC581" i="6"/>
  <c r="CB581" i="6"/>
  <c r="CA581" i="6"/>
  <c r="CC580" i="6"/>
  <c r="CB580" i="6"/>
  <c r="CA580" i="6"/>
  <c r="CC579" i="6"/>
  <c r="CB579" i="6"/>
  <c r="CA579" i="6"/>
  <c r="CC578" i="6"/>
  <c r="CB578" i="6"/>
  <c r="CA578" i="6"/>
  <c r="CC577" i="6"/>
  <c r="CB577" i="6"/>
  <c r="CA577" i="6"/>
  <c r="CC576" i="6"/>
  <c r="CB576" i="6"/>
  <c r="CA576" i="6"/>
  <c r="CC575" i="6"/>
  <c r="CB575" i="6"/>
  <c r="CA575" i="6"/>
  <c r="CC574" i="6"/>
  <c r="CB574" i="6"/>
  <c r="CA574" i="6"/>
  <c r="CC573" i="6"/>
  <c r="CB573" i="6"/>
  <c r="CA573" i="6"/>
  <c r="CC572" i="6"/>
  <c r="CB572" i="6"/>
  <c r="CA572" i="6"/>
  <c r="CC571" i="6"/>
  <c r="CB571" i="6"/>
  <c r="CA571" i="6"/>
  <c r="CC570" i="6"/>
  <c r="CB570" i="6"/>
  <c r="CA570" i="6"/>
  <c r="CC569" i="6"/>
  <c r="CB569" i="6"/>
  <c r="CA569" i="6"/>
  <c r="CC568" i="6"/>
  <c r="CB568" i="6"/>
  <c r="CA568" i="6"/>
  <c r="CC567" i="6"/>
  <c r="CB567" i="6"/>
  <c r="CA567" i="6"/>
  <c r="CC566" i="6"/>
  <c r="CB566" i="6"/>
  <c r="CA566" i="6"/>
  <c r="CC565" i="6"/>
  <c r="CB565" i="6"/>
  <c r="CA565" i="6"/>
  <c r="CC564" i="6"/>
  <c r="CB564" i="6"/>
  <c r="CA564" i="6"/>
  <c r="CC563" i="6"/>
  <c r="CB563" i="6"/>
  <c r="CA563" i="6"/>
  <c r="CC562" i="6"/>
  <c r="CB562" i="6"/>
  <c r="CA562" i="6"/>
  <c r="CC561" i="6"/>
  <c r="CB561" i="6"/>
  <c r="CA561" i="6"/>
  <c r="CC560" i="6"/>
  <c r="CB560" i="6"/>
  <c r="CA560" i="6"/>
  <c r="CC559" i="6"/>
  <c r="CB559" i="6"/>
  <c r="CA559" i="6"/>
  <c r="CC558" i="6"/>
  <c r="CB558" i="6"/>
  <c r="CA558" i="6"/>
  <c r="CC557" i="6"/>
  <c r="CB557" i="6"/>
  <c r="CA557" i="6"/>
  <c r="CC556" i="6"/>
  <c r="CB556" i="6"/>
  <c r="CA556" i="6"/>
  <c r="CC555" i="6"/>
  <c r="CB555" i="6"/>
  <c r="CA555" i="6"/>
  <c r="CC554" i="6"/>
  <c r="CB554" i="6"/>
  <c r="CA554" i="6"/>
  <c r="CC553" i="6"/>
  <c r="CB553" i="6"/>
  <c r="CA553" i="6"/>
  <c r="CC552" i="6"/>
  <c r="CB552" i="6"/>
  <c r="CA552" i="6"/>
  <c r="CC551" i="6"/>
  <c r="CB551" i="6"/>
  <c r="CA551" i="6"/>
  <c r="CC550" i="6"/>
  <c r="CB550" i="6"/>
  <c r="CA550" i="6"/>
  <c r="CC549" i="6"/>
  <c r="CB549" i="6"/>
  <c r="CA549" i="6"/>
  <c r="CC548" i="6"/>
  <c r="CB548" i="6"/>
  <c r="CA548" i="6"/>
  <c r="CC547" i="6"/>
  <c r="CB547" i="6"/>
  <c r="CA547" i="6"/>
  <c r="CC546" i="6"/>
  <c r="CB546" i="6"/>
  <c r="CA546" i="6"/>
  <c r="CC545" i="6"/>
  <c r="CB545" i="6"/>
  <c r="CA545" i="6"/>
  <c r="CC544" i="6"/>
  <c r="CB544" i="6"/>
  <c r="CA544" i="6"/>
  <c r="CC543" i="6"/>
  <c r="CB543" i="6"/>
  <c r="CA543" i="6"/>
  <c r="CC542" i="6"/>
  <c r="CB542" i="6"/>
  <c r="CA542" i="6"/>
  <c r="CC541" i="6"/>
  <c r="CB541" i="6"/>
  <c r="CA541" i="6"/>
  <c r="CC540" i="6"/>
  <c r="CB540" i="6"/>
  <c r="CA540" i="6"/>
  <c r="CC539" i="6"/>
  <c r="CB539" i="6"/>
  <c r="CA539" i="6"/>
  <c r="CC538" i="6"/>
  <c r="CB538" i="6"/>
  <c r="CA538" i="6"/>
  <c r="CC537" i="6"/>
  <c r="CB537" i="6"/>
  <c r="CA537" i="6"/>
  <c r="CC536" i="6"/>
  <c r="CB536" i="6"/>
  <c r="CA536" i="6"/>
  <c r="CC535" i="6"/>
  <c r="CB535" i="6"/>
  <c r="CA535" i="6"/>
  <c r="CC534" i="6"/>
  <c r="CB534" i="6"/>
  <c r="CA534" i="6"/>
  <c r="CC533" i="6"/>
  <c r="CB533" i="6"/>
  <c r="CA533" i="6"/>
  <c r="CC532" i="6"/>
  <c r="CB532" i="6"/>
  <c r="CA532" i="6"/>
  <c r="CC531" i="6"/>
  <c r="CB531" i="6"/>
  <c r="CA531" i="6"/>
  <c r="CC530" i="6"/>
  <c r="CB530" i="6"/>
  <c r="CA530" i="6"/>
  <c r="CC529" i="6"/>
  <c r="CB529" i="6"/>
  <c r="CA529" i="6"/>
  <c r="CC528" i="6"/>
  <c r="CB528" i="6"/>
  <c r="CA528" i="6"/>
  <c r="CC527" i="6"/>
  <c r="CB527" i="6"/>
  <c r="CA527" i="6"/>
  <c r="CC526" i="6"/>
  <c r="CB526" i="6"/>
  <c r="CA526" i="6"/>
  <c r="CC525" i="6"/>
  <c r="CB525" i="6"/>
  <c r="CA525" i="6"/>
  <c r="CC524" i="6"/>
  <c r="CB524" i="6"/>
  <c r="CA524" i="6"/>
  <c r="CC523" i="6"/>
  <c r="CB523" i="6"/>
  <c r="CA523" i="6"/>
  <c r="CC522" i="6"/>
  <c r="CB522" i="6"/>
  <c r="CA522" i="6"/>
  <c r="CC521" i="6"/>
  <c r="CB521" i="6"/>
  <c r="CA521" i="6"/>
  <c r="CC520" i="6"/>
  <c r="CB520" i="6"/>
  <c r="CA520" i="6"/>
  <c r="CC519" i="6"/>
  <c r="CB519" i="6"/>
  <c r="CA519" i="6"/>
  <c r="CC518" i="6"/>
  <c r="CB518" i="6"/>
  <c r="CA518" i="6"/>
  <c r="CC517" i="6"/>
  <c r="CB517" i="6"/>
  <c r="CA517" i="6"/>
  <c r="CC516" i="6"/>
  <c r="CB516" i="6"/>
  <c r="CA516" i="6"/>
  <c r="CC515" i="6"/>
  <c r="CB515" i="6"/>
  <c r="CA515" i="6"/>
  <c r="CC514" i="6"/>
  <c r="CB514" i="6"/>
  <c r="CA514" i="6"/>
  <c r="CC513" i="6"/>
  <c r="CB513" i="6"/>
  <c r="CA513" i="6"/>
  <c r="CC512" i="6"/>
  <c r="CB512" i="6"/>
  <c r="CA512" i="6"/>
  <c r="CC511" i="6"/>
  <c r="CB511" i="6"/>
  <c r="CA511" i="6"/>
  <c r="CC510" i="6"/>
  <c r="CB510" i="6"/>
  <c r="CA510" i="6"/>
  <c r="CC509" i="6"/>
  <c r="CB509" i="6"/>
  <c r="CA509" i="6"/>
  <c r="CC508" i="6"/>
  <c r="CB508" i="6"/>
  <c r="CA508" i="6"/>
  <c r="CC507" i="6"/>
  <c r="CB507" i="6"/>
  <c r="CA507" i="6"/>
  <c r="CC506" i="6"/>
  <c r="CB506" i="6"/>
  <c r="CA506" i="6"/>
  <c r="CC505" i="6"/>
  <c r="CB505" i="6"/>
  <c r="CA505" i="6"/>
  <c r="CC504" i="6"/>
  <c r="CB504" i="6"/>
  <c r="CA504" i="6"/>
  <c r="CC503" i="6"/>
  <c r="CB503" i="6"/>
  <c r="CA503" i="6"/>
  <c r="CC502" i="6"/>
  <c r="CB502" i="6"/>
  <c r="CA502" i="6"/>
  <c r="CC501" i="6"/>
  <c r="CB501" i="6"/>
  <c r="CA501" i="6"/>
  <c r="CC500" i="6"/>
  <c r="CB500" i="6"/>
  <c r="CA500" i="6"/>
  <c r="CC499" i="6"/>
  <c r="CB499" i="6"/>
  <c r="CA499" i="6"/>
  <c r="CC498" i="6"/>
  <c r="CB498" i="6"/>
  <c r="CA498" i="6"/>
  <c r="CC497" i="6"/>
  <c r="CB497" i="6"/>
  <c r="CA497" i="6"/>
  <c r="CC496" i="6"/>
  <c r="CB496" i="6"/>
  <c r="CA496" i="6"/>
  <c r="CC495" i="6"/>
  <c r="CB495" i="6"/>
  <c r="CA495" i="6"/>
  <c r="CC494" i="6"/>
  <c r="CB494" i="6"/>
  <c r="CA494" i="6"/>
  <c r="CC493" i="6"/>
  <c r="CB493" i="6"/>
  <c r="CA493" i="6"/>
  <c r="CC492" i="6"/>
  <c r="CB492" i="6"/>
  <c r="CA492" i="6"/>
  <c r="CC491" i="6"/>
  <c r="CB491" i="6"/>
  <c r="CA491" i="6"/>
  <c r="CC490" i="6"/>
  <c r="CB490" i="6"/>
  <c r="CA490" i="6"/>
  <c r="CC489" i="6"/>
  <c r="CB489" i="6"/>
  <c r="CA489" i="6"/>
  <c r="CC488" i="6"/>
  <c r="CB488" i="6"/>
  <c r="CA488" i="6"/>
  <c r="CC487" i="6"/>
  <c r="CB487" i="6"/>
  <c r="CA487" i="6"/>
  <c r="CC486" i="6"/>
  <c r="CB486" i="6"/>
  <c r="CA486" i="6"/>
  <c r="CC485" i="6"/>
  <c r="CB485" i="6"/>
  <c r="CA485" i="6"/>
  <c r="CC484" i="6"/>
  <c r="CB484" i="6"/>
  <c r="CA484" i="6"/>
  <c r="CC483" i="6"/>
  <c r="CB483" i="6"/>
  <c r="CA483" i="6"/>
  <c r="CC482" i="6"/>
  <c r="CB482" i="6"/>
  <c r="CA482" i="6"/>
  <c r="CC481" i="6"/>
  <c r="CB481" i="6"/>
  <c r="CA481" i="6"/>
  <c r="CC480" i="6"/>
  <c r="CB480" i="6"/>
  <c r="CA480" i="6"/>
  <c r="CC479" i="6"/>
  <c r="CB479" i="6"/>
  <c r="CA479" i="6"/>
  <c r="CC478" i="6"/>
  <c r="CB478" i="6"/>
  <c r="CA478" i="6"/>
  <c r="CC477" i="6"/>
  <c r="CB477" i="6"/>
  <c r="CA477" i="6"/>
  <c r="CC476" i="6"/>
  <c r="CB476" i="6"/>
  <c r="CA476" i="6"/>
  <c r="CC475" i="6"/>
  <c r="CB475" i="6"/>
  <c r="CA475" i="6"/>
  <c r="CC474" i="6"/>
  <c r="CB474" i="6"/>
  <c r="CA474" i="6"/>
  <c r="CC473" i="6"/>
  <c r="CB473" i="6"/>
  <c r="CA473" i="6"/>
  <c r="CC472" i="6"/>
  <c r="CB472" i="6"/>
  <c r="CA472" i="6"/>
  <c r="CC471" i="6"/>
  <c r="CB471" i="6"/>
  <c r="CA471" i="6"/>
  <c r="CC470" i="6"/>
  <c r="CB470" i="6"/>
  <c r="CA470" i="6"/>
  <c r="CC469" i="6"/>
  <c r="CB469" i="6"/>
  <c r="CA469" i="6"/>
  <c r="CC468" i="6"/>
  <c r="CB468" i="6"/>
  <c r="CA468" i="6"/>
  <c r="CC467" i="6"/>
  <c r="CB467" i="6"/>
  <c r="CA467" i="6"/>
  <c r="CC466" i="6"/>
  <c r="CB466" i="6"/>
  <c r="CA466" i="6"/>
  <c r="CC465" i="6"/>
  <c r="CB465" i="6"/>
  <c r="CA465" i="6"/>
  <c r="CC464" i="6"/>
  <c r="CB464" i="6"/>
  <c r="CA464" i="6"/>
  <c r="CC463" i="6"/>
  <c r="CB463" i="6"/>
  <c r="CA463" i="6"/>
  <c r="CC462" i="6"/>
  <c r="CB462" i="6"/>
  <c r="CA462" i="6"/>
  <c r="CC461" i="6"/>
  <c r="CB461" i="6"/>
  <c r="CA461" i="6"/>
  <c r="CC460" i="6"/>
  <c r="CB460" i="6"/>
  <c r="CA460" i="6"/>
  <c r="CC459" i="6"/>
  <c r="CB459" i="6"/>
  <c r="CA459" i="6"/>
  <c r="CC458" i="6"/>
  <c r="CB458" i="6"/>
  <c r="CA458" i="6"/>
  <c r="CC457" i="6"/>
  <c r="CB457" i="6"/>
  <c r="CA457" i="6"/>
  <c r="CC456" i="6"/>
  <c r="CB456" i="6"/>
  <c r="CA456" i="6"/>
  <c r="CC455" i="6"/>
  <c r="CB455" i="6"/>
  <c r="CA455" i="6"/>
  <c r="CC454" i="6"/>
  <c r="CB454" i="6"/>
  <c r="CA454" i="6"/>
  <c r="CC453" i="6"/>
  <c r="CB453" i="6"/>
  <c r="CA453" i="6"/>
  <c r="CC452" i="6"/>
  <c r="CB452" i="6"/>
  <c r="CA452" i="6"/>
  <c r="CC451" i="6"/>
  <c r="CB451" i="6"/>
  <c r="CA451" i="6"/>
  <c r="CC450" i="6"/>
  <c r="CB450" i="6"/>
  <c r="CA450" i="6"/>
  <c r="CC449" i="6"/>
  <c r="CB449" i="6"/>
  <c r="CA449" i="6"/>
  <c r="CC448" i="6"/>
  <c r="CB448" i="6"/>
  <c r="CA448" i="6"/>
  <c r="CC447" i="6"/>
  <c r="CB447" i="6"/>
  <c r="CA447" i="6"/>
  <c r="CC446" i="6"/>
  <c r="CB446" i="6"/>
  <c r="CA446" i="6"/>
  <c r="CC445" i="6"/>
  <c r="CB445" i="6"/>
  <c r="CA445" i="6"/>
  <c r="CC444" i="6"/>
  <c r="CB444" i="6"/>
  <c r="CA444" i="6"/>
  <c r="CC443" i="6"/>
  <c r="CB443" i="6"/>
  <c r="CA443" i="6"/>
  <c r="CC442" i="6"/>
  <c r="CB442" i="6"/>
  <c r="CA442" i="6"/>
  <c r="CC441" i="6"/>
  <c r="CB441" i="6"/>
  <c r="CA441" i="6"/>
  <c r="CC440" i="6"/>
  <c r="CB440" i="6"/>
  <c r="CA440" i="6"/>
  <c r="CC439" i="6"/>
  <c r="CB439" i="6"/>
  <c r="CA439" i="6"/>
  <c r="CC438" i="6"/>
  <c r="CB438" i="6"/>
  <c r="CA438" i="6"/>
  <c r="CC437" i="6"/>
  <c r="CB437" i="6"/>
  <c r="CA437" i="6"/>
  <c r="CC436" i="6"/>
  <c r="CB436" i="6"/>
  <c r="CA436" i="6"/>
  <c r="CC435" i="6"/>
  <c r="CB435" i="6"/>
  <c r="CA435" i="6"/>
  <c r="CC434" i="6"/>
  <c r="CB434" i="6"/>
  <c r="CA434" i="6"/>
  <c r="CC433" i="6"/>
  <c r="CB433" i="6"/>
  <c r="CA433" i="6"/>
  <c r="CC432" i="6"/>
  <c r="CB432" i="6"/>
  <c r="CA432" i="6"/>
  <c r="CC431" i="6"/>
  <c r="CB431" i="6"/>
  <c r="CA431" i="6"/>
  <c r="CC430" i="6"/>
  <c r="CB430" i="6"/>
  <c r="CA430" i="6"/>
  <c r="CC429" i="6"/>
  <c r="CB429" i="6"/>
  <c r="CA429" i="6"/>
  <c r="CC428" i="6"/>
  <c r="CB428" i="6"/>
  <c r="CA428" i="6"/>
  <c r="CC427" i="6"/>
  <c r="CB427" i="6"/>
  <c r="CA427" i="6"/>
  <c r="CC426" i="6"/>
  <c r="CB426" i="6"/>
  <c r="CA426" i="6"/>
  <c r="CC425" i="6"/>
  <c r="CB425" i="6"/>
  <c r="CA425" i="6"/>
  <c r="CC424" i="6"/>
  <c r="CB424" i="6"/>
  <c r="CA424" i="6"/>
  <c r="CC423" i="6"/>
  <c r="CB423" i="6"/>
  <c r="CA423" i="6"/>
  <c r="CC422" i="6"/>
  <c r="CB422" i="6"/>
  <c r="CA422" i="6"/>
  <c r="CC421" i="6"/>
  <c r="CB421" i="6"/>
  <c r="CA421" i="6"/>
  <c r="CC420" i="6"/>
  <c r="CB420" i="6"/>
  <c r="CA420" i="6"/>
  <c r="CC419" i="6"/>
  <c r="CB419" i="6"/>
  <c r="CA419" i="6"/>
  <c r="CC418" i="6"/>
  <c r="CB418" i="6"/>
  <c r="CA418" i="6"/>
  <c r="CC417" i="6"/>
  <c r="CB417" i="6"/>
  <c r="CA417" i="6"/>
  <c r="CC416" i="6"/>
  <c r="CB416" i="6"/>
  <c r="CA416" i="6"/>
  <c r="CC415" i="6"/>
  <c r="CB415" i="6"/>
  <c r="CA415" i="6"/>
  <c r="CC414" i="6"/>
  <c r="CB414" i="6"/>
  <c r="CA414" i="6"/>
  <c r="CC413" i="6"/>
  <c r="CB413" i="6"/>
  <c r="CA413" i="6"/>
  <c r="CC412" i="6"/>
  <c r="CB412" i="6"/>
  <c r="CA412" i="6"/>
  <c r="CC411" i="6"/>
  <c r="CB411" i="6"/>
  <c r="CA411" i="6"/>
  <c r="CC410" i="6"/>
  <c r="CB410" i="6"/>
  <c r="CA410" i="6"/>
  <c r="CC409" i="6"/>
  <c r="CB409" i="6"/>
  <c r="CA409" i="6"/>
  <c r="CC408" i="6"/>
  <c r="CB408" i="6"/>
  <c r="CA408" i="6"/>
  <c r="CC407" i="6"/>
  <c r="CB407" i="6"/>
  <c r="CA407" i="6"/>
  <c r="CC406" i="6"/>
  <c r="CB406" i="6"/>
  <c r="CA406" i="6"/>
  <c r="CC405" i="6"/>
  <c r="CB405" i="6"/>
  <c r="CA405" i="6"/>
  <c r="CC404" i="6"/>
  <c r="CB404" i="6"/>
  <c r="CA404" i="6"/>
  <c r="CC403" i="6"/>
  <c r="CB403" i="6"/>
  <c r="CA403" i="6"/>
  <c r="CC402" i="6"/>
  <c r="CB402" i="6"/>
  <c r="CA402" i="6"/>
  <c r="CC401" i="6"/>
  <c r="CB401" i="6"/>
  <c r="CA401" i="6"/>
  <c r="CC400" i="6"/>
  <c r="CB400" i="6"/>
  <c r="CA400" i="6"/>
  <c r="CC399" i="6"/>
  <c r="CB399" i="6"/>
  <c r="CA399" i="6"/>
  <c r="CC398" i="6"/>
  <c r="CB398" i="6"/>
  <c r="CA398" i="6"/>
  <c r="CC397" i="6"/>
  <c r="CB397" i="6"/>
  <c r="CA397" i="6"/>
  <c r="CC396" i="6"/>
  <c r="CB396" i="6"/>
  <c r="CA396" i="6"/>
  <c r="CC395" i="6"/>
  <c r="CB395" i="6"/>
  <c r="CA395" i="6"/>
  <c r="CC394" i="6"/>
  <c r="CB394" i="6"/>
  <c r="CA394" i="6"/>
  <c r="CC393" i="6"/>
  <c r="CB393" i="6"/>
  <c r="CA393" i="6"/>
  <c r="CC392" i="6"/>
  <c r="CB392" i="6"/>
  <c r="CA392" i="6"/>
  <c r="CC391" i="6"/>
  <c r="CB391" i="6"/>
  <c r="CA391" i="6"/>
  <c r="CC390" i="6"/>
  <c r="CB390" i="6"/>
  <c r="CA390" i="6"/>
  <c r="CC389" i="6"/>
  <c r="CB389" i="6"/>
  <c r="CA389" i="6"/>
  <c r="CC388" i="6"/>
  <c r="CB388" i="6"/>
  <c r="CA388" i="6"/>
  <c r="CC387" i="6"/>
  <c r="CB387" i="6"/>
  <c r="CA387" i="6"/>
  <c r="CC386" i="6"/>
  <c r="CB386" i="6"/>
  <c r="CA386" i="6"/>
  <c r="CC385" i="6"/>
  <c r="CB385" i="6"/>
  <c r="CA385" i="6"/>
  <c r="CC384" i="6"/>
  <c r="CB384" i="6"/>
  <c r="CA384" i="6"/>
  <c r="CC383" i="6"/>
  <c r="CB383" i="6"/>
  <c r="CA383" i="6"/>
  <c r="CC382" i="6"/>
  <c r="CB382" i="6"/>
  <c r="CA382" i="6"/>
  <c r="CC381" i="6"/>
  <c r="CB381" i="6"/>
  <c r="CA381" i="6"/>
  <c r="CC380" i="6"/>
  <c r="CB380" i="6"/>
  <c r="CA380" i="6"/>
  <c r="CC379" i="6"/>
  <c r="CB379" i="6"/>
  <c r="CA379" i="6"/>
  <c r="CC378" i="6"/>
  <c r="CB378" i="6"/>
  <c r="CA378" i="6"/>
  <c r="CC377" i="6"/>
  <c r="CB377" i="6"/>
  <c r="CA377" i="6"/>
  <c r="CC376" i="6"/>
  <c r="CB376" i="6"/>
  <c r="CA376" i="6"/>
  <c r="CC375" i="6"/>
  <c r="CB375" i="6"/>
  <c r="CA375" i="6"/>
  <c r="CC374" i="6"/>
  <c r="CB374" i="6"/>
  <c r="CA374" i="6"/>
  <c r="CC373" i="6"/>
  <c r="CB373" i="6"/>
  <c r="CA373" i="6"/>
  <c r="CC372" i="6"/>
  <c r="CB372" i="6"/>
  <c r="CA372" i="6"/>
  <c r="CC371" i="6"/>
  <c r="CB371" i="6"/>
  <c r="CA371" i="6"/>
  <c r="CC370" i="6"/>
  <c r="CB370" i="6"/>
  <c r="CA370" i="6"/>
  <c r="CC369" i="6"/>
  <c r="CB369" i="6"/>
  <c r="CA369" i="6"/>
  <c r="CC368" i="6"/>
  <c r="CB368" i="6"/>
  <c r="CA368" i="6"/>
  <c r="CC367" i="6"/>
  <c r="CB367" i="6"/>
  <c r="CA367" i="6"/>
  <c r="CC366" i="6"/>
  <c r="CB366" i="6"/>
  <c r="CA366" i="6"/>
  <c r="CC365" i="6"/>
  <c r="CB365" i="6"/>
  <c r="CA365" i="6"/>
  <c r="CC364" i="6"/>
  <c r="CB364" i="6"/>
  <c r="CA364" i="6"/>
  <c r="CC363" i="6"/>
  <c r="CB363" i="6"/>
  <c r="CA363" i="6"/>
  <c r="CC362" i="6"/>
  <c r="CB362" i="6"/>
  <c r="CA362" i="6"/>
  <c r="CC361" i="6"/>
  <c r="CB361" i="6"/>
  <c r="CA361" i="6"/>
  <c r="CC360" i="6"/>
  <c r="CB360" i="6"/>
  <c r="CA360" i="6"/>
  <c r="CC359" i="6"/>
  <c r="CB359" i="6"/>
  <c r="CA359" i="6"/>
  <c r="CC358" i="6"/>
  <c r="CB358" i="6"/>
  <c r="CA358" i="6"/>
  <c r="CC357" i="6"/>
  <c r="CB357" i="6"/>
  <c r="CA357" i="6"/>
  <c r="CC356" i="6"/>
  <c r="CB356" i="6"/>
  <c r="CA356" i="6"/>
  <c r="CC355" i="6"/>
  <c r="CB355" i="6"/>
  <c r="CA355" i="6"/>
  <c r="CC354" i="6"/>
  <c r="CB354" i="6"/>
  <c r="CA354" i="6"/>
  <c r="CC353" i="6"/>
  <c r="CB353" i="6"/>
  <c r="CA353" i="6"/>
  <c r="CC352" i="6"/>
  <c r="CB352" i="6"/>
  <c r="CA352" i="6"/>
  <c r="CC351" i="6"/>
  <c r="CB351" i="6"/>
  <c r="CA351" i="6"/>
  <c r="CC350" i="6"/>
  <c r="CB350" i="6"/>
  <c r="CA350" i="6"/>
  <c r="CC349" i="6"/>
  <c r="CB349" i="6"/>
  <c r="CA349" i="6"/>
  <c r="CC348" i="6"/>
  <c r="CB348" i="6"/>
  <c r="CA348" i="6"/>
  <c r="CC347" i="6"/>
  <c r="CB347" i="6"/>
  <c r="CA347" i="6"/>
  <c r="CC346" i="6"/>
  <c r="CB346" i="6"/>
  <c r="CA346" i="6"/>
  <c r="CC345" i="6"/>
  <c r="CB345" i="6"/>
  <c r="CA345" i="6"/>
  <c r="CC344" i="6"/>
  <c r="CB344" i="6"/>
  <c r="CA344" i="6"/>
  <c r="CC343" i="6"/>
  <c r="CB343" i="6"/>
  <c r="CA343" i="6"/>
  <c r="CC342" i="6"/>
  <c r="CB342" i="6"/>
  <c r="CA342" i="6"/>
  <c r="CC341" i="6"/>
  <c r="CB341" i="6"/>
  <c r="CA341" i="6"/>
  <c r="CC340" i="6"/>
  <c r="CB340" i="6"/>
  <c r="CA340" i="6"/>
  <c r="CC339" i="6"/>
  <c r="CB339" i="6"/>
  <c r="CA339" i="6"/>
  <c r="CC338" i="6"/>
  <c r="CB338" i="6"/>
  <c r="CA338" i="6"/>
  <c r="CC337" i="6"/>
  <c r="CB337" i="6"/>
  <c r="CA337" i="6"/>
  <c r="CC336" i="6"/>
  <c r="CB336" i="6"/>
  <c r="CA336" i="6"/>
  <c r="CC335" i="6"/>
  <c r="CB335" i="6"/>
  <c r="CA335" i="6"/>
  <c r="CC334" i="6"/>
  <c r="CB334" i="6"/>
  <c r="CA334" i="6"/>
  <c r="CC333" i="6"/>
  <c r="CB333" i="6"/>
  <c r="CA333" i="6"/>
  <c r="CC332" i="6"/>
  <c r="CB332" i="6"/>
  <c r="CA332" i="6"/>
  <c r="CC331" i="6"/>
  <c r="CB331" i="6"/>
  <c r="CA331" i="6"/>
  <c r="CC330" i="6"/>
  <c r="CB330" i="6"/>
  <c r="CA330" i="6"/>
  <c r="CC329" i="6"/>
  <c r="CB329" i="6"/>
  <c r="CA329" i="6"/>
  <c r="CC328" i="6"/>
  <c r="CB328" i="6"/>
  <c r="CA328" i="6"/>
  <c r="CC327" i="6"/>
  <c r="CB327" i="6"/>
  <c r="CA327" i="6"/>
  <c r="CC326" i="6"/>
  <c r="CB326" i="6"/>
  <c r="CA326" i="6"/>
  <c r="CC325" i="6"/>
  <c r="CB325" i="6"/>
  <c r="CA325" i="6"/>
  <c r="CC324" i="6"/>
  <c r="CB324" i="6"/>
  <c r="CA324" i="6"/>
  <c r="CC323" i="6"/>
  <c r="CB323" i="6"/>
  <c r="CA323" i="6"/>
  <c r="CC322" i="6"/>
  <c r="CB322" i="6"/>
  <c r="CA322" i="6"/>
  <c r="CC321" i="6"/>
  <c r="CB321" i="6"/>
  <c r="CA321" i="6"/>
  <c r="CC320" i="6"/>
  <c r="CB320" i="6"/>
  <c r="CA320" i="6"/>
  <c r="CC319" i="6"/>
  <c r="CB319" i="6"/>
  <c r="CA319" i="6"/>
  <c r="CC318" i="6"/>
  <c r="CB318" i="6"/>
  <c r="CA318" i="6"/>
  <c r="CC317" i="6"/>
  <c r="CB317" i="6"/>
  <c r="CA317" i="6"/>
  <c r="CC316" i="6"/>
  <c r="CB316" i="6"/>
  <c r="CA316" i="6"/>
  <c r="CC315" i="6"/>
  <c r="CB315" i="6"/>
  <c r="CA315" i="6"/>
  <c r="CC314" i="6"/>
  <c r="CB314" i="6"/>
  <c r="CA314" i="6"/>
  <c r="CC313" i="6"/>
  <c r="CB313" i="6"/>
  <c r="CA313" i="6"/>
  <c r="CC312" i="6"/>
  <c r="CB312" i="6"/>
  <c r="CA312" i="6"/>
  <c r="CC311" i="6"/>
  <c r="CB311" i="6"/>
  <c r="CA311" i="6"/>
  <c r="CC310" i="6"/>
  <c r="CB310" i="6"/>
  <c r="CA310" i="6"/>
  <c r="CC309" i="6"/>
  <c r="CB309" i="6"/>
  <c r="CA309" i="6"/>
  <c r="CC308" i="6"/>
  <c r="CB308" i="6"/>
  <c r="CA308" i="6"/>
  <c r="CC307" i="6"/>
  <c r="CB307" i="6"/>
  <c r="CA307" i="6"/>
  <c r="CC306" i="6"/>
  <c r="CB306" i="6"/>
  <c r="CA306" i="6"/>
  <c r="CC305" i="6"/>
  <c r="CB305" i="6"/>
  <c r="CA305" i="6"/>
  <c r="CC304" i="6"/>
  <c r="CB304" i="6"/>
  <c r="CA304" i="6"/>
  <c r="CC303" i="6"/>
  <c r="CB303" i="6"/>
  <c r="CA303" i="6"/>
  <c r="CC302" i="6"/>
  <c r="CB302" i="6"/>
  <c r="CA302" i="6"/>
  <c r="CC301" i="6"/>
  <c r="CB301" i="6"/>
  <c r="CA301" i="6"/>
  <c r="CC300" i="6"/>
  <c r="CB300" i="6"/>
  <c r="CA300" i="6"/>
  <c r="CC299" i="6"/>
  <c r="CB299" i="6"/>
  <c r="CA299" i="6"/>
  <c r="CC298" i="6"/>
  <c r="CB298" i="6"/>
  <c r="CA298" i="6"/>
  <c r="CC297" i="6"/>
  <c r="CB297" i="6"/>
  <c r="CA297" i="6"/>
  <c r="CC296" i="6"/>
  <c r="CB296" i="6"/>
  <c r="CA296" i="6"/>
  <c r="CC295" i="6"/>
  <c r="CB295" i="6"/>
  <c r="CA295" i="6"/>
  <c r="CC294" i="6"/>
  <c r="CB294" i="6"/>
  <c r="CA294" i="6"/>
  <c r="CC293" i="6"/>
  <c r="CB293" i="6"/>
  <c r="CA293" i="6"/>
  <c r="CC292" i="6"/>
  <c r="CB292" i="6"/>
  <c r="CA292" i="6"/>
  <c r="CC291" i="6"/>
  <c r="CB291" i="6"/>
  <c r="CA291" i="6"/>
  <c r="CC290" i="6"/>
  <c r="CB290" i="6"/>
  <c r="CA290" i="6"/>
  <c r="CC289" i="6"/>
  <c r="CB289" i="6"/>
  <c r="CA289" i="6"/>
  <c r="CC288" i="6"/>
  <c r="CB288" i="6"/>
  <c r="CA288" i="6"/>
  <c r="CC287" i="6"/>
  <c r="CB287" i="6"/>
  <c r="CA287" i="6"/>
  <c r="CC286" i="6"/>
  <c r="CB286" i="6"/>
  <c r="CA286" i="6"/>
  <c r="CC285" i="6"/>
  <c r="CB285" i="6"/>
  <c r="CA285" i="6"/>
  <c r="CC284" i="6"/>
  <c r="CB284" i="6"/>
  <c r="CA284" i="6"/>
  <c r="CC283" i="6"/>
  <c r="CB283" i="6"/>
  <c r="CA283" i="6"/>
  <c r="CC282" i="6"/>
  <c r="CB282" i="6"/>
  <c r="CA282" i="6"/>
  <c r="CC281" i="6"/>
  <c r="CB281" i="6"/>
  <c r="CA281" i="6"/>
  <c r="CC280" i="6"/>
  <c r="CB280" i="6"/>
  <c r="CA280" i="6"/>
  <c r="CC279" i="6"/>
  <c r="CB279" i="6"/>
  <c r="CA279" i="6"/>
  <c r="CC278" i="6"/>
  <c r="CB278" i="6"/>
  <c r="CA278" i="6"/>
  <c r="CC277" i="6"/>
  <c r="CB277" i="6"/>
  <c r="CA277" i="6"/>
  <c r="CC276" i="6"/>
  <c r="CB276" i="6"/>
  <c r="CA276" i="6"/>
  <c r="CC275" i="6"/>
  <c r="CB275" i="6"/>
  <c r="CA275" i="6"/>
  <c r="CC274" i="6"/>
  <c r="CB274" i="6"/>
  <c r="CA274" i="6"/>
  <c r="CC273" i="6"/>
  <c r="CB273" i="6"/>
  <c r="CA273" i="6"/>
  <c r="CC272" i="6"/>
  <c r="CB272" i="6"/>
  <c r="CA272" i="6"/>
  <c r="CC271" i="6"/>
  <c r="CB271" i="6"/>
  <c r="CA271" i="6"/>
  <c r="CC270" i="6"/>
  <c r="CB270" i="6"/>
  <c r="CA270" i="6"/>
  <c r="CC269" i="6"/>
  <c r="CB269" i="6"/>
  <c r="CA269" i="6"/>
  <c r="CC268" i="6"/>
  <c r="CB268" i="6"/>
  <c r="CA268" i="6"/>
  <c r="CC267" i="6"/>
  <c r="CB267" i="6"/>
  <c r="CA267" i="6"/>
  <c r="CC266" i="6"/>
  <c r="CB266" i="6"/>
  <c r="CA266" i="6"/>
  <c r="CC265" i="6"/>
  <c r="CB265" i="6"/>
  <c r="CA265" i="6"/>
  <c r="CC264" i="6"/>
  <c r="CB264" i="6"/>
  <c r="CA264" i="6"/>
  <c r="CC263" i="6"/>
  <c r="CB263" i="6"/>
  <c r="CA263" i="6"/>
  <c r="CC262" i="6"/>
  <c r="CB262" i="6"/>
  <c r="CA262" i="6"/>
  <c r="CC261" i="6"/>
  <c r="CB261" i="6"/>
  <c r="CA261" i="6"/>
  <c r="CC260" i="6"/>
  <c r="CB260" i="6"/>
  <c r="CA260" i="6"/>
  <c r="CC259" i="6"/>
  <c r="CB259" i="6"/>
  <c r="CA259" i="6"/>
  <c r="CC258" i="6"/>
  <c r="CB258" i="6"/>
  <c r="CA258" i="6"/>
  <c r="CC257" i="6"/>
  <c r="CB257" i="6"/>
  <c r="CA257" i="6"/>
  <c r="CC256" i="6"/>
  <c r="CB256" i="6"/>
  <c r="CA256" i="6"/>
  <c r="CC255" i="6"/>
  <c r="CB255" i="6"/>
  <c r="CA255" i="6"/>
  <c r="CC254" i="6"/>
  <c r="CB254" i="6"/>
  <c r="CA254" i="6"/>
  <c r="CC253" i="6"/>
  <c r="CB253" i="6"/>
  <c r="CA253" i="6"/>
  <c r="CC252" i="6"/>
  <c r="CB252" i="6"/>
  <c r="CA252" i="6"/>
  <c r="CC251" i="6"/>
  <c r="CB251" i="6"/>
  <c r="CA251" i="6"/>
  <c r="CC250" i="6"/>
  <c r="CB250" i="6"/>
  <c r="CA250" i="6"/>
  <c r="CC249" i="6"/>
  <c r="CB249" i="6"/>
  <c r="CA249" i="6"/>
  <c r="CC248" i="6"/>
  <c r="CB248" i="6"/>
  <c r="CA248" i="6"/>
  <c r="CC247" i="6"/>
  <c r="CB247" i="6"/>
  <c r="CA247" i="6"/>
  <c r="CC246" i="6"/>
  <c r="CB246" i="6"/>
  <c r="CA246" i="6"/>
  <c r="CC245" i="6"/>
  <c r="CB245" i="6"/>
  <c r="CA245" i="6"/>
  <c r="CC244" i="6"/>
  <c r="CB244" i="6"/>
  <c r="CA244" i="6"/>
  <c r="CC243" i="6"/>
  <c r="CB243" i="6"/>
  <c r="CA243" i="6"/>
  <c r="CC242" i="6"/>
  <c r="CB242" i="6"/>
  <c r="CA242" i="6"/>
  <c r="CC241" i="6"/>
  <c r="CB241" i="6"/>
  <c r="CA241" i="6"/>
  <c r="CC240" i="6"/>
  <c r="CB240" i="6"/>
  <c r="CA240" i="6"/>
  <c r="CC239" i="6"/>
  <c r="CB239" i="6"/>
  <c r="CA239" i="6"/>
  <c r="CC238" i="6"/>
  <c r="CB238" i="6"/>
  <c r="CA238" i="6"/>
  <c r="CC237" i="6"/>
  <c r="CB237" i="6"/>
  <c r="CA237" i="6"/>
  <c r="CC236" i="6"/>
  <c r="CB236" i="6"/>
  <c r="CA236" i="6"/>
  <c r="CC235" i="6"/>
  <c r="CB235" i="6"/>
  <c r="CA235" i="6"/>
  <c r="CC234" i="6"/>
  <c r="CB234" i="6"/>
  <c r="CA234" i="6"/>
  <c r="CC233" i="6"/>
  <c r="CB233" i="6"/>
  <c r="CA233" i="6"/>
  <c r="CC232" i="6"/>
  <c r="CB232" i="6"/>
  <c r="CA232" i="6"/>
  <c r="CC231" i="6"/>
  <c r="CB231" i="6"/>
  <c r="CA231" i="6"/>
  <c r="CC230" i="6"/>
  <c r="CB230" i="6"/>
  <c r="CA230" i="6"/>
  <c r="CC229" i="6"/>
  <c r="CB229" i="6"/>
  <c r="CA229" i="6"/>
  <c r="CC228" i="6"/>
  <c r="CB228" i="6"/>
  <c r="CA228" i="6"/>
  <c r="CC227" i="6"/>
  <c r="CB227" i="6"/>
  <c r="CA227" i="6"/>
  <c r="CC226" i="6"/>
  <c r="CB226" i="6"/>
  <c r="CA226" i="6"/>
  <c r="CC225" i="6"/>
  <c r="CB225" i="6"/>
  <c r="CA225" i="6"/>
  <c r="CC224" i="6"/>
  <c r="CB224" i="6"/>
  <c r="CA224" i="6"/>
  <c r="CC223" i="6"/>
  <c r="CB223" i="6"/>
  <c r="CA223" i="6"/>
  <c r="CC222" i="6"/>
  <c r="CB222" i="6"/>
  <c r="CA222" i="6"/>
  <c r="CC221" i="6"/>
  <c r="CB221" i="6"/>
  <c r="CA221" i="6"/>
  <c r="CC220" i="6"/>
  <c r="CB220" i="6"/>
  <c r="CA220" i="6"/>
  <c r="CC219" i="6"/>
  <c r="CB219" i="6"/>
  <c r="CA219" i="6"/>
  <c r="CC218" i="6"/>
  <c r="CB218" i="6"/>
  <c r="CA218" i="6"/>
  <c r="CC217" i="6"/>
  <c r="CB217" i="6"/>
  <c r="CA217" i="6"/>
  <c r="CC216" i="6"/>
  <c r="CB216" i="6"/>
  <c r="CA216" i="6"/>
  <c r="CC215" i="6"/>
  <c r="CB215" i="6"/>
  <c r="CA215" i="6"/>
  <c r="CC214" i="6"/>
  <c r="CB214" i="6"/>
  <c r="CA214" i="6"/>
  <c r="CC213" i="6"/>
  <c r="CB213" i="6"/>
  <c r="CA213" i="6"/>
  <c r="CC212" i="6"/>
  <c r="CB212" i="6"/>
  <c r="CA212" i="6"/>
  <c r="CC211" i="6"/>
  <c r="CB211" i="6"/>
  <c r="CA211" i="6"/>
  <c r="CC210" i="6"/>
  <c r="CB210" i="6"/>
  <c r="CA210" i="6"/>
  <c r="AM210" i="6"/>
  <c r="AL210" i="6"/>
  <c r="AK210" i="6"/>
  <c r="CC209" i="6"/>
  <c r="CB209" i="6"/>
  <c r="CA209" i="6"/>
  <c r="AM209" i="6"/>
  <c r="AL209" i="6"/>
  <c r="AK209" i="6"/>
  <c r="CC208" i="6"/>
  <c r="CB208" i="6"/>
  <c r="CA208" i="6"/>
  <c r="AM208" i="6"/>
  <c r="AL208" i="6"/>
  <c r="AK208" i="6"/>
  <c r="CC207" i="6"/>
  <c r="CB207" i="6"/>
  <c r="CA207" i="6"/>
  <c r="AM207" i="6"/>
  <c r="AL207" i="6"/>
  <c r="AK207" i="6"/>
  <c r="CC206" i="6"/>
  <c r="CB206" i="6"/>
  <c r="CA206" i="6"/>
  <c r="AM206" i="6"/>
  <c r="AL206" i="6"/>
  <c r="AK206" i="6"/>
  <c r="CC205" i="6"/>
  <c r="CB205" i="6"/>
  <c r="CA205" i="6"/>
  <c r="AM205" i="6"/>
  <c r="AL205" i="6"/>
  <c r="AK205" i="6"/>
  <c r="CC204" i="6"/>
  <c r="CB204" i="6"/>
  <c r="CA204" i="6"/>
  <c r="AM204" i="6"/>
  <c r="AL204" i="6"/>
  <c r="AK204" i="6"/>
  <c r="CC203" i="6"/>
  <c r="CB203" i="6"/>
  <c r="CA203" i="6"/>
  <c r="AM203" i="6"/>
  <c r="AL203" i="6"/>
  <c r="AK203" i="6"/>
  <c r="CC202" i="6"/>
  <c r="CB202" i="6"/>
  <c r="CA202" i="6"/>
  <c r="AM202" i="6"/>
  <c r="AL202" i="6"/>
  <c r="AK202" i="6"/>
  <c r="CC201" i="6"/>
  <c r="CB201" i="6"/>
  <c r="CA201" i="6"/>
  <c r="AM201" i="6"/>
  <c r="AL201" i="6"/>
  <c r="AK201" i="6"/>
  <c r="CC200" i="6"/>
  <c r="CB200" i="6"/>
  <c r="CA200" i="6"/>
  <c r="BE200" i="6"/>
  <c r="BD200" i="6"/>
  <c r="BC200" i="6"/>
  <c r="AM200" i="6"/>
  <c r="AL200" i="6"/>
  <c r="AK200" i="6"/>
  <c r="CC199" i="6"/>
  <c r="CB199" i="6"/>
  <c r="CA199" i="6"/>
  <c r="BE199" i="6"/>
  <c r="BD199" i="6"/>
  <c r="BC199" i="6"/>
  <c r="AM199" i="6"/>
  <c r="AL199" i="6"/>
  <c r="AK199" i="6"/>
  <c r="CC198" i="6"/>
  <c r="CB198" i="6"/>
  <c r="CA198" i="6"/>
  <c r="BE198" i="6"/>
  <c r="BD198" i="6"/>
  <c r="BC198" i="6"/>
  <c r="AM198" i="6"/>
  <c r="AL198" i="6"/>
  <c r="AK198" i="6"/>
  <c r="CC197" i="6"/>
  <c r="CB197" i="6"/>
  <c r="CA197" i="6"/>
  <c r="BE197" i="6"/>
  <c r="BD197" i="6"/>
  <c r="BC197" i="6"/>
  <c r="AM197" i="6"/>
  <c r="AL197" i="6"/>
  <c r="AK197" i="6"/>
  <c r="CC196" i="6"/>
  <c r="CB196" i="6"/>
  <c r="CA196" i="6"/>
  <c r="BE196" i="6"/>
  <c r="BD196" i="6"/>
  <c r="BC196" i="6"/>
  <c r="AM196" i="6"/>
  <c r="AL196" i="6"/>
  <c r="AK196" i="6"/>
  <c r="CC195" i="6"/>
  <c r="CB195" i="6"/>
  <c r="CA195" i="6"/>
  <c r="BE195" i="6"/>
  <c r="BD195" i="6"/>
  <c r="BC195" i="6"/>
  <c r="AM195" i="6"/>
  <c r="AL195" i="6"/>
  <c r="AK195" i="6"/>
  <c r="CC194" i="6"/>
  <c r="CB194" i="6"/>
  <c r="CA194" i="6"/>
  <c r="BE194" i="6"/>
  <c r="BD194" i="6"/>
  <c r="BC194" i="6"/>
  <c r="AM194" i="6"/>
  <c r="AL194" i="6"/>
  <c r="AK194" i="6"/>
  <c r="CC193" i="6"/>
  <c r="CB193" i="6"/>
  <c r="CA193" i="6"/>
  <c r="BE193" i="6"/>
  <c r="BD193" i="6"/>
  <c r="BC193" i="6"/>
  <c r="AM193" i="6"/>
  <c r="AL193" i="6"/>
  <c r="AK193" i="6"/>
  <c r="CC192" i="6"/>
  <c r="CB192" i="6"/>
  <c r="CA192" i="6"/>
  <c r="BE192" i="6"/>
  <c r="BD192" i="6"/>
  <c r="BC192" i="6"/>
  <c r="AM192" i="6"/>
  <c r="AL192" i="6"/>
  <c r="AK192" i="6"/>
  <c r="CC191" i="6"/>
  <c r="CB191" i="6"/>
  <c r="CA191" i="6"/>
  <c r="BE191" i="6"/>
  <c r="BD191" i="6"/>
  <c r="BC191" i="6"/>
  <c r="AM191" i="6"/>
  <c r="AL191" i="6"/>
  <c r="AK191" i="6"/>
  <c r="CC190" i="6"/>
  <c r="CB190" i="6"/>
  <c r="CA190" i="6"/>
  <c r="BE190" i="6"/>
  <c r="BD190" i="6"/>
  <c r="BC190" i="6"/>
  <c r="AM190" i="6"/>
  <c r="AL190" i="6"/>
  <c r="AK190" i="6"/>
  <c r="CC189" i="6"/>
  <c r="CB189" i="6"/>
  <c r="CA189" i="6"/>
  <c r="BE189" i="6"/>
  <c r="BD189" i="6"/>
  <c r="BC189" i="6"/>
  <c r="AM189" i="6"/>
  <c r="AL189" i="6"/>
  <c r="AK189" i="6"/>
  <c r="CC188" i="6"/>
  <c r="CB188" i="6"/>
  <c r="CA188" i="6"/>
  <c r="BE188" i="6"/>
  <c r="BD188" i="6"/>
  <c r="BC188" i="6"/>
  <c r="AM188" i="6"/>
  <c r="AL188" i="6"/>
  <c r="AK188" i="6"/>
  <c r="CC187" i="6"/>
  <c r="CB187" i="6"/>
  <c r="CA187" i="6"/>
  <c r="BE187" i="6"/>
  <c r="BD187" i="6"/>
  <c r="BC187" i="6"/>
  <c r="AM187" i="6"/>
  <c r="AL187" i="6"/>
  <c r="AK187" i="6"/>
  <c r="CC186" i="6"/>
  <c r="CB186" i="6"/>
  <c r="CA186" i="6"/>
  <c r="BE186" i="6"/>
  <c r="BD186" i="6"/>
  <c r="BC186" i="6"/>
  <c r="AM186" i="6"/>
  <c r="AL186" i="6"/>
  <c r="AK186" i="6"/>
  <c r="CC185" i="6"/>
  <c r="CB185" i="6"/>
  <c r="CA185" i="6"/>
  <c r="BE185" i="6"/>
  <c r="BD185" i="6"/>
  <c r="BC185" i="6"/>
  <c r="AM185" i="6"/>
  <c r="AL185" i="6"/>
  <c r="AK185" i="6"/>
  <c r="CC184" i="6"/>
  <c r="CB184" i="6"/>
  <c r="CA184" i="6"/>
  <c r="BE184" i="6"/>
  <c r="BD184" i="6"/>
  <c r="BC184" i="6"/>
  <c r="AM184" i="6"/>
  <c r="AL184" i="6"/>
  <c r="AK184" i="6"/>
  <c r="CC183" i="6"/>
  <c r="CB183" i="6"/>
  <c r="CA183" i="6"/>
  <c r="BE183" i="6"/>
  <c r="BD183" i="6"/>
  <c r="BC183" i="6"/>
  <c r="AM183" i="6"/>
  <c r="AL183" i="6"/>
  <c r="AK183" i="6"/>
  <c r="CC182" i="6"/>
  <c r="CB182" i="6"/>
  <c r="CA182" i="6"/>
  <c r="BE182" i="6"/>
  <c r="BD182" i="6"/>
  <c r="BC182" i="6"/>
  <c r="AM182" i="6"/>
  <c r="AL182" i="6"/>
  <c r="AK182" i="6"/>
  <c r="CC181" i="6"/>
  <c r="CB181" i="6"/>
  <c r="CA181" i="6"/>
  <c r="BE181" i="6"/>
  <c r="BD181" i="6"/>
  <c r="BC181" i="6"/>
  <c r="AM181" i="6"/>
  <c r="AL181" i="6"/>
  <c r="AK181" i="6"/>
  <c r="CC180" i="6"/>
  <c r="CB180" i="6"/>
  <c r="CA180" i="6"/>
  <c r="BE180" i="6"/>
  <c r="BD180" i="6"/>
  <c r="BC180" i="6"/>
  <c r="AM180" i="6"/>
  <c r="AL180" i="6"/>
  <c r="AK180" i="6"/>
  <c r="CC179" i="6"/>
  <c r="CB179" i="6"/>
  <c r="CA179" i="6"/>
  <c r="BE179" i="6"/>
  <c r="BD179" i="6"/>
  <c r="BC179" i="6"/>
  <c r="AM179" i="6"/>
  <c r="AL179" i="6"/>
  <c r="AK179" i="6"/>
  <c r="CC178" i="6"/>
  <c r="CB178" i="6"/>
  <c r="CA178" i="6"/>
  <c r="BE178" i="6"/>
  <c r="BD178" i="6"/>
  <c r="BC178" i="6"/>
  <c r="AM178" i="6"/>
  <c r="AL178" i="6"/>
  <c r="AK178" i="6"/>
  <c r="CC177" i="6"/>
  <c r="CB177" i="6"/>
  <c r="CA177" i="6"/>
  <c r="BE177" i="6"/>
  <c r="BD177" i="6"/>
  <c r="BC177" i="6"/>
  <c r="AM177" i="6"/>
  <c r="AL177" i="6"/>
  <c r="AK177" i="6"/>
  <c r="CC176" i="6"/>
  <c r="CB176" i="6"/>
  <c r="CA176" i="6"/>
  <c r="BE176" i="6"/>
  <c r="BD176" i="6"/>
  <c r="BC176" i="6"/>
  <c r="AM176" i="6"/>
  <c r="AL176" i="6"/>
  <c r="AK176" i="6"/>
  <c r="CC175" i="6"/>
  <c r="CB175" i="6"/>
  <c r="CA175" i="6"/>
  <c r="BE175" i="6"/>
  <c r="BD175" i="6"/>
  <c r="BC175" i="6"/>
  <c r="AM175" i="6"/>
  <c r="AL175" i="6"/>
  <c r="AK175" i="6"/>
  <c r="CC174" i="6"/>
  <c r="CB174" i="6"/>
  <c r="CA174" i="6"/>
  <c r="BE174" i="6"/>
  <c r="BD174" i="6"/>
  <c r="BC174" i="6"/>
  <c r="AM174" i="6"/>
  <c r="AL174" i="6"/>
  <c r="AK174" i="6"/>
  <c r="CC173" i="6"/>
  <c r="CB173" i="6"/>
  <c r="CA173" i="6"/>
  <c r="BE173" i="6"/>
  <c r="BD173" i="6"/>
  <c r="BC173" i="6"/>
  <c r="AM173" i="6"/>
  <c r="AL173" i="6"/>
  <c r="AK173" i="6"/>
  <c r="CC172" i="6"/>
  <c r="CB172" i="6"/>
  <c r="CA172" i="6"/>
  <c r="BE172" i="6"/>
  <c r="BD172" i="6"/>
  <c r="BC172" i="6"/>
  <c r="AM172" i="6"/>
  <c r="AL172" i="6"/>
  <c r="AK172" i="6"/>
  <c r="CC171" i="6"/>
  <c r="CB171" i="6"/>
  <c r="CA171" i="6"/>
  <c r="BE171" i="6"/>
  <c r="BD171" i="6"/>
  <c r="BC171" i="6"/>
  <c r="AM171" i="6"/>
  <c r="AL171" i="6"/>
  <c r="AK171" i="6"/>
  <c r="CC170" i="6"/>
  <c r="CB170" i="6"/>
  <c r="CA170" i="6"/>
  <c r="BE170" i="6"/>
  <c r="BD170" i="6"/>
  <c r="BC170" i="6"/>
  <c r="AM170" i="6"/>
  <c r="AL170" i="6"/>
  <c r="AK170" i="6"/>
  <c r="CC169" i="6"/>
  <c r="CB169" i="6"/>
  <c r="CA169" i="6"/>
  <c r="BE169" i="6"/>
  <c r="BD169" i="6"/>
  <c r="BC169" i="6"/>
  <c r="AM169" i="6"/>
  <c r="AL169" i="6"/>
  <c r="AK169" i="6"/>
  <c r="CC168" i="6"/>
  <c r="CB168" i="6"/>
  <c r="CA168" i="6"/>
  <c r="BE168" i="6"/>
  <c r="BD168" i="6"/>
  <c r="BC168" i="6"/>
  <c r="AM168" i="6"/>
  <c r="AL168" i="6"/>
  <c r="AK168" i="6"/>
  <c r="CC167" i="6"/>
  <c r="CB167" i="6"/>
  <c r="CA167" i="6"/>
  <c r="BE167" i="6"/>
  <c r="BD167" i="6"/>
  <c r="BC167" i="6"/>
  <c r="AM167" i="6"/>
  <c r="AL167" i="6"/>
  <c r="AK167" i="6"/>
  <c r="CC166" i="6"/>
  <c r="CB166" i="6"/>
  <c r="CA166" i="6"/>
  <c r="BE166" i="6"/>
  <c r="BD166" i="6"/>
  <c r="BC166" i="6"/>
  <c r="AM166" i="6"/>
  <c r="AL166" i="6"/>
  <c r="AK166" i="6"/>
  <c r="CC165" i="6"/>
  <c r="CB165" i="6"/>
  <c r="CA165" i="6"/>
  <c r="BE165" i="6"/>
  <c r="BD165" i="6"/>
  <c r="BC165" i="6"/>
  <c r="AM165" i="6"/>
  <c r="AL165" i="6"/>
  <c r="AK165" i="6"/>
  <c r="CC164" i="6"/>
  <c r="CB164" i="6"/>
  <c r="CA164" i="6"/>
  <c r="BE164" i="6"/>
  <c r="BD164" i="6"/>
  <c r="BC164" i="6"/>
  <c r="AM164" i="6"/>
  <c r="AL164" i="6"/>
  <c r="AK164" i="6"/>
  <c r="CC163" i="6"/>
  <c r="CB163" i="6"/>
  <c r="CA163" i="6"/>
  <c r="BE163" i="6"/>
  <c r="BD163" i="6"/>
  <c r="BC163" i="6"/>
  <c r="AM163" i="6"/>
  <c r="AL163" i="6"/>
  <c r="AK163" i="6"/>
  <c r="CC162" i="6"/>
  <c r="CB162" i="6"/>
  <c r="CA162" i="6"/>
  <c r="BE162" i="6"/>
  <c r="BD162" i="6"/>
  <c r="BC162" i="6"/>
  <c r="AM162" i="6"/>
  <c r="AL162" i="6"/>
  <c r="AK162" i="6"/>
  <c r="CC161" i="6"/>
  <c r="CB161" i="6"/>
  <c r="CA161" i="6"/>
  <c r="BE161" i="6"/>
  <c r="BD161" i="6"/>
  <c r="BC161" i="6"/>
  <c r="AM161" i="6"/>
  <c r="AL161" i="6"/>
  <c r="AK161" i="6"/>
  <c r="CC160" i="6"/>
  <c r="CB160" i="6"/>
  <c r="CA160" i="6"/>
  <c r="BE160" i="6"/>
  <c r="BD160" i="6"/>
  <c r="BC160" i="6"/>
  <c r="AM160" i="6"/>
  <c r="AL160" i="6"/>
  <c r="AK160" i="6"/>
  <c r="CC159" i="6"/>
  <c r="CB159" i="6"/>
  <c r="CA159" i="6"/>
  <c r="BE159" i="6"/>
  <c r="BD159" i="6"/>
  <c r="BC159" i="6"/>
  <c r="AM159" i="6"/>
  <c r="AL159" i="6"/>
  <c r="AK159" i="6"/>
  <c r="CC158" i="6"/>
  <c r="CB158" i="6"/>
  <c r="CA158" i="6"/>
  <c r="BE158" i="6"/>
  <c r="BD158" i="6"/>
  <c r="BC158" i="6"/>
  <c r="AM158" i="6"/>
  <c r="AL158" i="6"/>
  <c r="AK158" i="6"/>
  <c r="CC157" i="6"/>
  <c r="CB157" i="6"/>
  <c r="CA157" i="6"/>
  <c r="BE157" i="6"/>
  <c r="BD157" i="6"/>
  <c r="BC157" i="6"/>
  <c r="AM157" i="6"/>
  <c r="AL157" i="6"/>
  <c r="AK157" i="6"/>
  <c r="CC156" i="6"/>
  <c r="CB156" i="6"/>
  <c r="CA156" i="6"/>
  <c r="BE156" i="6"/>
  <c r="BD156" i="6"/>
  <c r="BC156" i="6"/>
  <c r="AM156" i="6"/>
  <c r="AL156" i="6"/>
  <c r="AK156" i="6"/>
  <c r="CC155" i="6"/>
  <c r="CB155" i="6"/>
  <c r="CA155" i="6"/>
  <c r="BE155" i="6"/>
  <c r="BD155" i="6"/>
  <c r="BC155" i="6"/>
  <c r="AM155" i="6"/>
  <c r="AL155" i="6"/>
  <c r="AK155" i="6"/>
  <c r="CC154" i="6"/>
  <c r="CB154" i="6"/>
  <c r="CA154" i="6"/>
  <c r="BE154" i="6"/>
  <c r="BD154" i="6"/>
  <c r="BC154" i="6"/>
  <c r="AM154" i="6"/>
  <c r="AL154" i="6"/>
  <c r="AK154" i="6"/>
  <c r="CC153" i="6"/>
  <c r="CB153" i="6"/>
  <c r="CA153" i="6"/>
  <c r="BE153" i="6"/>
  <c r="BD153" i="6"/>
  <c r="BC153" i="6"/>
  <c r="AM153" i="6"/>
  <c r="AL153" i="6"/>
  <c r="AK153" i="6"/>
  <c r="CC152" i="6"/>
  <c r="CB152" i="6"/>
  <c r="CA152" i="6"/>
  <c r="BE152" i="6"/>
  <c r="BD152" i="6"/>
  <c r="BC152" i="6"/>
  <c r="AM152" i="6"/>
  <c r="AL152" i="6"/>
  <c r="AK152" i="6"/>
  <c r="CC151" i="6"/>
  <c r="CB151" i="6"/>
  <c r="CA151" i="6"/>
  <c r="BE151" i="6"/>
  <c r="BD151" i="6"/>
  <c r="BC151" i="6"/>
  <c r="AM151" i="6"/>
  <c r="AL151" i="6"/>
  <c r="AK151" i="6"/>
  <c r="CC150" i="6"/>
  <c r="CB150" i="6"/>
  <c r="CA150" i="6"/>
  <c r="BE150" i="6"/>
  <c r="BD150" i="6"/>
  <c r="BC150" i="6"/>
  <c r="AM150" i="6"/>
  <c r="AL150" i="6"/>
  <c r="AK150" i="6"/>
  <c r="CC149" i="6"/>
  <c r="CB149" i="6"/>
  <c r="CA149" i="6"/>
  <c r="BE149" i="6"/>
  <c r="BD149" i="6"/>
  <c r="BC149" i="6"/>
  <c r="AM149" i="6"/>
  <c r="AL149" i="6"/>
  <c r="AK149" i="6"/>
  <c r="CC148" i="6"/>
  <c r="CB148" i="6"/>
  <c r="CA148" i="6"/>
  <c r="BE148" i="6"/>
  <c r="BD148" i="6"/>
  <c r="BC148" i="6"/>
  <c r="AM148" i="6"/>
  <c r="AL148" i="6"/>
  <c r="AK148" i="6"/>
  <c r="CC147" i="6"/>
  <c r="CB147" i="6"/>
  <c r="CA147" i="6"/>
  <c r="BE147" i="6"/>
  <c r="BD147" i="6"/>
  <c r="BC147" i="6"/>
  <c r="AM147" i="6"/>
  <c r="AL147" i="6"/>
  <c r="AK147" i="6"/>
  <c r="CC146" i="6"/>
  <c r="CB146" i="6"/>
  <c r="CA146" i="6"/>
  <c r="BE146" i="6"/>
  <c r="BD146" i="6"/>
  <c r="BC146" i="6"/>
  <c r="AM146" i="6"/>
  <c r="AL146" i="6"/>
  <c r="AK146" i="6"/>
  <c r="CC145" i="6"/>
  <c r="CB145" i="6"/>
  <c r="CA145" i="6"/>
  <c r="BE145" i="6"/>
  <c r="BD145" i="6"/>
  <c r="BC145" i="6"/>
  <c r="AM145" i="6"/>
  <c r="AL145" i="6"/>
  <c r="AK145" i="6"/>
  <c r="CC144" i="6"/>
  <c r="CB144" i="6"/>
  <c r="CA144" i="6"/>
  <c r="BE144" i="6"/>
  <c r="BD144" i="6"/>
  <c r="BC144" i="6"/>
  <c r="AM144" i="6"/>
  <c r="AL144" i="6"/>
  <c r="AK144" i="6"/>
  <c r="CC143" i="6"/>
  <c r="CB143" i="6"/>
  <c r="CA143" i="6"/>
  <c r="BE143" i="6"/>
  <c r="BD143" i="6"/>
  <c r="BC143" i="6"/>
  <c r="AM143" i="6"/>
  <c r="AL143" i="6"/>
  <c r="AK143" i="6"/>
  <c r="CC142" i="6"/>
  <c r="CB142" i="6"/>
  <c r="CA142" i="6"/>
  <c r="BE142" i="6"/>
  <c r="BD142" i="6"/>
  <c r="BC142" i="6"/>
  <c r="AM142" i="6"/>
  <c r="AL142" i="6"/>
  <c r="AK142" i="6"/>
  <c r="CC141" i="6"/>
  <c r="CB141" i="6"/>
  <c r="CA141" i="6"/>
  <c r="BE141" i="6"/>
  <c r="BD141" i="6"/>
  <c r="BC141" i="6"/>
  <c r="AM141" i="6"/>
  <c r="AL141" i="6"/>
  <c r="AK141" i="6"/>
  <c r="CC140" i="6"/>
  <c r="CB140" i="6"/>
  <c r="CA140" i="6"/>
  <c r="BE140" i="6"/>
  <c r="BD140" i="6"/>
  <c r="BC140" i="6"/>
  <c r="AM140" i="6"/>
  <c r="AL140" i="6"/>
  <c r="AK140" i="6"/>
  <c r="CC139" i="6"/>
  <c r="CB139" i="6"/>
  <c r="CA139" i="6"/>
  <c r="BE139" i="6"/>
  <c r="BD139" i="6"/>
  <c r="BC139" i="6"/>
  <c r="AM139" i="6"/>
  <c r="AL139" i="6"/>
  <c r="AK139" i="6"/>
  <c r="CC138" i="6"/>
  <c r="CB138" i="6"/>
  <c r="CA138" i="6"/>
  <c r="BE138" i="6"/>
  <c r="BD138" i="6"/>
  <c r="BC138" i="6"/>
  <c r="AM138" i="6"/>
  <c r="AL138" i="6"/>
  <c r="AK138" i="6"/>
  <c r="CC137" i="6"/>
  <c r="CB137" i="6"/>
  <c r="CA137" i="6"/>
  <c r="BE137" i="6"/>
  <c r="BD137" i="6"/>
  <c r="BC137" i="6"/>
  <c r="AM137" i="6"/>
  <c r="AL137" i="6"/>
  <c r="AK137" i="6"/>
  <c r="CC136" i="6"/>
  <c r="CB136" i="6"/>
  <c r="CA136" i="6"/>
  <c r="BE136" i="6"/>
  <c r="BD136" i="6"/>
  <c r="BC136" i="6"/>
  <c r="AM136" i="6"/>
  <c r="AL136" i="6"/>
  <c r="AK136" i="6"/>
  <c r="CC135" i="6"/>
  <c r="CB135" i="6"/>
  <c r="CA135" i="6"/>
  <c r="BE135" i="6"/>
  <c r="BD135" i="6"/>
  <c r="BC135" i="6"/>
  <c r="AM135" i="6"/>
  <c r="AL135" i="6"/>
  <c r="AK135" i="6"/>
  <c r="CC134" i="6"/>
  <c r="CB134" i="6"/>
  <c r="CA134" i="6"/>
  <c r="BE134" i="6"/>
  <c r="BD134" i="6"/>
  <c r="BC134" i="6"/>
  <c r="AM134" i="6"/>
  <c r="AL134" i="6"/>
  <c r="AK134" i="6"/>
  <c r="CC133" i="6"/>
  <c r="CB133" i="6"/>
  <c r="CA133" i="6"/>
  <c r="BE133" i="6"/>
  <c r="BD133" i="6"/>
  <c r="BC133" i="6"/>
  <c r="AM133" i="6"/>
  <c r="AL133" i="6"/>
  <c r="AK133" i="6"/>
  <c r="CC132" i="6"/>
  <c r="CB132" i="6"/>
  <c r="CA132" i="6"/>
  <c r="BE132" i="6"/>
  <c r="BD132" i="6"/>
  <c r="BC132" i="6"/>
  <c r="AM132" i="6"/>
  <c r="AL132" i="6"/>
  <c r="AP132" i="6" s="1"/>
  <c r="AK132" i="6"/>
  <c r="CC131" i="6"/>
  <c r="CB131" i="6"/>
  <c r="CA131" i="6"/>
  <c r="BE131" i="6"/>
  <c r="BD131" i="6"/>
  <c r="BC131" i="6"/>
  <c r="AM131" i="6"/>
  <c r="AL131" i="6"/>
  <c r="AK131" i="6"/>
  <c r="CC130" i="6"/>
  <c r="CB130" i="6"/>
  <c r="CA130" i="6"/>
  <c r="BE130" i="6"/>
  <c r="BD130" i="6"/>
  <c r="BC130" i="6"/>
  <c r="AM130" i="6"/>
  <c r="AL130" i="6"/>
  <c r="AK130" i="6"/>
  <c r="CC129" i="6"/>
  <c r="CB129" i="6"/>
  <c r="CA129" i="6"/>
  <c r="BE129" i="6"/>
  <c r="BD129" i="6"/>
  <c r="BC129" i="6"/>
  <c r="AM129" i="6"/>
  <c r="AL129" i="6"/>
  <c r="AK129" i="6"/>
  <c r="CC128" i="6"/>
  <c r="CB128" i="6"/>
  <c r="CA128" i="6"/>
  <c r="BE128" i="6"/>
  <c r="BD128" i="6"/>
  <c r="BC128" i="6"/>
  <c r="AM128" i="6"/>
  <c r="AL128" i="6"/>
  <c r="AK128" i="6"/>
  <c r="CC127" i="6"/>
  <c r="CB127" i="6"/>
  <c r="CA127" i="6"/>
  <c r="BE127" i="6"/>
  <c r="BD127" i="6"/>
  <c r="BC127" i="6"/>
  <c r="AM127" i="6"/>
  <c r="AL127" i="6"/>
  <c r="AK127" i="6"/>
  <c r="CC126" i="6"/>
  <c r="CB126" i="6"/>
  <c r="CA126" i="6"/>
  <c r="BE126" i="6"/>
  <c r="BD126" i="6"/>
  <c r="BC126" i="6"/>
  <c r="AM126" i="6"/>
  <c r="AL126" i="6"/>
  <c r="AK126" i="6"/>
  <c r="CC125" i="6"/>
  <c r="CB125" i="6"/>
  <c r="CA125" i="6"/>
  <c r="BE125" i="6"/>
  <c r="BD125" i="6"/>
  <c r="BC125" i="6"/>
  <c r="AM125" i="6"/>
  <c r="AL125" i="6"/>
  <c r="AK125" i="6"/>
  <c r="CC124" i="6"/>
  <c r="CB124" i="6"/>
  <c r="CA124" i="6"/>
  <c r="BE124" i="6"/>
  <c r="BD124" i="6"/>
  <c r="BC124" i="6"/>
  <c r="AM124" i="6"/>
  <c r="AL124" i="6"/>
  <c r="AK124" i="6"/>
  <c r="CC123" i="6"/>
  <c r="CB123" i="6"/>
  <c r="CA123" i="6"/>
  <c r="BE123" i="6"/>
  <c r="BD123" i="6"/>
  <c r="BC123" i="6"/>
  <c r="AM123" i="6"/>
  <c r="AL123" i="6"/>
  <c r="AK123" i="6"/>
  <c r="CC122" i="6"/>
  <c r="CB122" i="6"/>
  <c r="CA122" i="6"/>
  <c r="BE122" i="6"/>
  <c r="BD122" i="6"/>
  <c r="BC122" i="6"/>
  <c r="AM122" i="6"/>
  <c r="AL122" i="6"/>
  <c r="AK122" i="6"/>
  <c r="CC121" i="6"/>
  <c r="CB121" i="6"/>
  <c r="CA121" i="6"/>
  <c r="BE121" i="6"/>
  <c r="BD121" i="6"/>
  <c r="BC121" i="6"/>
  <c r="AM121" i="6"/>
  <c r="AL121" i="6"/>
  <c r="AK121" i="6"/>
  <c r="CC120" i="6"/>
  <c r="CB120" i="6"/>
  <c r="CA120" i="6"/>
  <c r="BE120" i="6"/>
  <c r="BD120" i="6"/>
  <c r="BC120" i="6"/>
  <c r="AM120" i="6"/>
  <c r="AL120" i="6"/>
  <c r="AK120" i="6"/>
  <c r="CC119" i="6"/>
  <c r="CB119" i="6"/>
  <c r="CA119" i="6"/>
  <c r="BE119" i="6"/>
  <c r="BD119" i="6"/>
  <c r="BC119" i="6"/>
  <c r="AM119" i="6"/>
  <c r="AL119" i="6"/>
  <c r="AK119" i="6"/>
  <c r="CC118" i="6"/>
  <c r="CB118" i="6"/>
  <c r="CA118" i="6"/>
  <c r="BE118" i="6"/>
  <c r="BD118" i="6"/>
  <c r="BC118" i="6"/>
  <c r="AM118" i="6"/>
  <c r="AL118" i="6"/>
  <c r="AK118" i="6"/>
  <c r="CC117" i="6"/>
  <c r="CB117" i="6"/>
  <c r="CA117" i="6"/>
  <c r="BE117" i="6"/>
  <c r="BD117" i="6"/>
  <c r="BC117" i="6"/>
  <c r="AM117" i="6"/>
  <c r="AL117" i="6"/>
  <c r="AK117" i="6"/>
  <c r="CC116" i="6"/>
  <c r="CB116" i="6"/>
  <c r="CA116" i="6"/>
  <c r="BE116" i="6"/>
  <c r="BD116" i="6"/>
  <c r="BC116" i="6"/>
  <c r="AM116" i="6"/>
  <c r="AL116" i="6"/>
  <c r="AK116" i="6"/>
  <c r="CC115" i="6"/>
  <c r="CB115" i="6"/>
  <c r="CA115" i="6"/>
  <c r="BE115" i="6"/>
  <c r="BD115" i="6"/>
  <c r="BC115" i="6"/>
  <c r="AM115" i="6"/>
  <c r="AL115" i="6"/>
  <c r="AK115" i="6"/>
  <c r="CC114" i="6"/>
  <c r="CB114" i="6"/>
  <c r="CA114" i="6"/>
  <c r="BE114" i="6"/>
  <c r="BD114" i="6"/>
  <c r="BC114" i="6"/>
  <c r="AM114" i="6"/>
  <c r="AL114" i="6"/>
  <c r="AK114" i="6"/>
  <c r="CC113" i="6"/>
  <c r="CB113" i="6"/>
  <c r="CA113" i="6"/>
  <c r="BE113" i="6"/>
  <c r="BD113" i="6"/>
  <c r="BC113" i="6"/>
  <c r="AM113" i="6"/>
  <c r="AL113" i="6"/>
  <c r="AK113" i="6"/>
  <c r="CC112" i="6"/>
  <c r="CB112" i="6"/>
  <c r="CA112" i="6"/>
  <c r="BE112" i="6"/>
  <c r="BD112" i="6"/>
  <c r="BC112" i="6"/>
  <c r="AM112" i="6"/>
  <c r="AL112" i="6"/>
  <c r="AK112" i="6"/>
  <c r="CC111" i="6"/>
  <c r="CB111" i="6"/>
  <c r="CA111" i="6"/>
  <c r="BE111" i="6"/>
  <c r="BD111" i="6"/>
  <c r="BC111" i="6"/>
  <c r="AM111" i="6"/>
  <c r="AL111" i="6"/>
  <c r="AK111" i="6"/>
  <c r="CC110" i="6"/>
  <c r="CB110" i="6"/>
  <c r="CA110" i="6"/>
  <c r="BE110" i="6"/>
  <c r="BD110" i="6"/>
  <c r="BC110" i="6"/>
  <c r="AM110" i="6"/>
  <c r="AL110" i="6"/>
  <c r="AK110" i="6"/>
  <c r="CC109" i="6"/>
  <c r="CB109" i="6"/>
  <c r="CA109" i="6"/>
  <c r="BE109" i="6"/>
  <c r="BD109" i="6"/>
  <c r="BC109" i="6"/>
  <c r="AM109" i="6"/>
  <c r="AL109" i="6"/>
  <c r="AK109" i="6"/>
  <c r="CC108" i="6"/>
  <c r="CB108" i="6"/>
  <c r="CA108" i="6"/>
  <c r="BE108" i="6"/>
  <c r="BD108" i="6"/>
  <c r="BC108" i="6"/>
  <c r="AM108" i="6"/>
  <c r="AL108" i="6"/>
  <c r="AK108" i="6"/>
  <c r="CC107" i="6"/>
  <c r="CB107" i="6"/>
  <c r="CA107" i="6"/>
  <c r="BE107" i="6"/>
  <c r="BD107" i="6"/>
  <c r="BC107" i="6"/>
  <c r="AM107" i="6"/>
  <c r="AL107" i="6"/>
  <c r="AK107" i="6"/>
  <c r="CC106" i="6"/>
  <c r="CB106" i="6"/>
  <c r="CA106" i="6"/>
  <c r="BE106" i="6"/>
  <c r="BD106" i="6"/>
  <c r="BC106" i="6"/>
  <c r="AM106" i="6"/>
  <c r="AL106" i="6"/>
  <c r="AK106" i="6"/>
  <c r="CC105" i="6"/>
  <c r="CB105" i="6"/>
  <c r="CA105" i="6"/>
  <c r="BE105" i="6"/>
  <c r="BD105" i="6"/>
  <c r="BC105" i="6"/>
  <c r="AM105" i="6"/>
  <c r="AL105" i="6"/>
  <c r="AK105" i="6"/>
  <c r="CC104" i="6"/>
  <c r="CB104" i="6"/>
  <c r="CA104" i="6"/>
  <c r="BE104" i="6"/>
  <c r="BD104" i="6"/>
  <c r="BC104" i="6"/>
  <c r="AM104" i="6"/>
  <c r="AL104" i="6"/>
  <c r="AK104" i="6"/>
  <c r="CC103" i="6"/>
  <c r="CB103" i="6"/>
  <c r="CA103" i="6"/>
  <c r="BE103" i="6"/>
  <c r="BD103" i="6"/>
  <c r="BC103" i="6"/>
  <c r="AM103" i="6"/>
  <c r="AL103" i="6"/>
  <c r="AK103" i="6"/>
  <c r="CC102" i="6"/>
  <c r="CB102" i="6"/>
  <c r="CA102" i="6"/>
  <c r="BE102" i="6"/>
  <c r="BD102" i="6"/>
  <c r="BC102" i="6"/>
  <c r="AM102" i="6"/>
  <c r="AL102" i="6"/>
  <c r="AK102" i="6"/>
  <c r="CC101" i="6"/>
  <c r="CB101" i="6"/>
  <c r="CA101" i="6"/>
  <c r="BE101" i="6"/>
  <c r="BD101" i="6"/>
  <c r="BC101" i="6"/>
  <c r="AM101" i="6"/>
  <c r="AL101" i="6"/>
  <c r="AK101" i="6"/>
  <c r="CC100" i="6"/>
  <c r="CB100" i="6"/>
  <c r="CA100" i="6"/>
  <c r="BE100" i="6"/>
  <c r="BD100" i="6"/>
  <c r="BC100" i="6"/>
  <c r="AM100" i="6"/>
  <c r="AL100" i="6"/>
  <c r="AK100" i="6"/>
  <c r="CC99" i="6"/>
  <c r="CB99" i="6"/>
  <c r="CA99" i="6"/>
  <c r="BE99" i="6"/>
  <c r="BD99" i="6"/>
  <c r="BC99" i="6"/>
  <c r="AM99" i="6"/>
  <c r="AL99" i="6"/>
  <c r="AK99" i="6"/>
  <c r="CC98" i="6"/>
  <c r="CB98" i="6"/>
  <c r="CA98" i="6"/>
  <c r="BE98" i="6"/>
  <c r="BD98" i="6"/>
  <c r="BC98" i="6"/>
  <c r="AM98" i="6"/>
  <c r="AL98" i="6"/>
  <c r="AK98" i="6"/>
  <c r="CC97" i="6"/>
  <c r="CB97" i="6"/>
  <c r="CA97" i="6"/>
  <c r="BE97" i="6"/>
  <c r="BD97" i="6"/>
  <c r="BC97" i="6"/>
  <c r="AM97" i="6"/>
  <c r="AL97" i="6"/>
  <c r="AK97" i="6"/>
  <c r="CC96" i="6"/>
  <c r="CB96" i="6"/>
  <c r="CA96" i="6"/>
  <c r="BE96" i="6"/>
  <c r="BD96" i="6"/>
  <c r="BC96" i="6"/>
  <c r="AM96" i="6"/>
  <c r="AL96" i="6"/>
  <c r="AK96" i="6"/>
  <c r="CC95" i="6"/>
  <c r="CB95" i="6"/>
  <c r="CA95" i="6"/>
  <c r="BE95" i="6"/>
  <c r="BD95" i="6"/>
  <c r="BC95" i="6"/>
  <c r="AM95" i="6"/>
  <c r="AL95" i="6"/>
  <c r="AK95" i="6"/>
  <c r="CC94" i="6"/>
  <c r="CB94" i="6"/>
  <c r="CA94" i="6"/>
  <c r="BE94" i="6"/>
  <c r="BD94" i="6"/>
  <c r="BC94" i="6"/>
  <c r="AM94" i="6"/>
  <c r="AL94" i="6"/>
  <c r="AK94" i="6"/>
  <c r="CC93" i="6"/>
  <c r="CB93" i="6"/>
  <c r="CA93" i="6"/>
  <c r="BE93" i="6"/>
  <c r="BD93" i="6"/>
  <c r="BC93" i="6"/>
  <c r="AM93" i="6"/>
  <c r="AL93" i="6"/>
  <c r="AK93" i="6"/>
  <c r="CC92" i="6"/>
  <c r="CB92" i="6"/>
  <c r="CA92" i="6"/>
  <c r="BE92" i="6"/>
  <c r="BD92" i="6"/>
  <c r="BC92" i="6"/>
  <c r="AM92" i="6"/>
  <c r="AL92" i="6"/>
  <c r="AK92" i="6"/>
  <c r="CC91" i="6"/>
  <c r="CB91" i="6"/>
  <c r="CA91" i="6"/>
  <c r="BE91" i="6"/>
  <c r="BD91" i="6"/>
  <c r="BC91" i="6"/>
  <c r="AM91" i="6"/>
  <c r="AL91" i="6"/>
  <c r="AK91" i="6"/>
  <c r="CC90" i="6"/>
  <c r="CB90" i="6"/>
  <c r="CA90" i="6"/>
  <c r="BE90" i="6"/>
  <c r="BD90" i="6"/>
  <c r="BC90" i="6"/>
  <c r="AM90" i="6"/>
  <c r="AL90" i="6"/>
  <c r="AK90" i="6"/>
  <c r="CC89" i="6"/>
  <c r="CB89" i="6"/>
  <c r="CA89" i="6"/>
  <c r="BE89" i="6"/>
  <c r="BD89" i="6"/>
  <c r="BC89" i="6"/>
  <c r="AM89" i="6"/>
  <c r="AL89" i="6"/>
  <c r="AK89" i="6"/>
  <c r="CC88" i="6"/>
  <c r="CB88" i="6"/>
  <c r="CA88" i="6"/>
  <c r="BE88" i="6"/>
  <c r="BD88" i="6"/>
  <c r="BC88" i="6"/>
  <c r="AM88" i="6"/>
  <c r="AL88" i="6"/>
  <c r="AK88" i="6"/>
  <c r="CC87" i="6"/>
  <c r="CB87" i="6"/>
  <c r="CA87" i="6"/>
  <c r="BE87" i="6"/>
  <c r="BD87" i="6"/>
  <c r="BC87" i="6"/>
  <c r="AM87" i="6"/>
  <c r="AL87" i="6"/>
  <c r="AK87" i="6"/>
  <c r="CC86" i="6"/>
  <c r="CB86" i="6"/>
  <c r="CA86" i="6"/>
  <c r="BE86" i="6"/>
  <c r="BD86" i="6"/>
  <c r="BC86" i="6"/>
  <c r="AM86" i="6"/>
  <c r="AL86" i="6"/>
  <c r="AK86" i="6"/>
  <c r="CC85" i="6"/>
  <c r="CB85" i="6"/>
  <c r="CA85" i="6"/>
  <c r="BE85" i="6"/>
  <c r="BD85" i="6"/>
  <c r="BC85" i="6"/>
  <c r="AM85" i="6"/>
  <c r="AL85" i="6"/>
  <c r="AK85" i="6"/>
  <c r="CC84" i="6"/>
  <c r="CB84" i="6"/>
  <c r="CA84" i="6"/>
  <c r="BE84" i="6"/>
  <c r="BD84" i="6"/>
  <c r="BC84" i="6"/>
  <c r="AM84" i="6"/>
  <c r="AL84" i="6"/>
  <c r="AK84" i="6"/>
  <c r="CC83" i="6"/>
  <c r="CB83" i="6"/>
  <c r="CA83" i="6"/>
  <c r="BE83" i="6"/>
  <c r="BD83" i="6"/>
  <c r="BC83" i="6"/>
  <c r="AM83" i="6"/>
  <c r="AL83" i="6"/>
  <c r="AK83" i="6"/>
  <c r="CC82" i="6"/>
  <c r="CB82" i="6"/>
  <c r="CA82" i="6"/>
  <c r="BE82" i="6"/>
  <c r="BD82" i="6"/>
  <c r="BC82" i="6"/>
  <c r="AM82" i="6"/>
  <c r="AL82" i="6"/>
  <c r="AK82" i="6"/>
  <c r="CC81" i="6"/>
  <c r="CB81" i="6"/>
  <c r="CA81" i="6"/>
  <c r="BE81" i="6"/>
  <c r="BD81" i="6"/>
  <c r="BC81" i="6"/>
  <c r="AM81" i="6"/>
  <c r="AL81" i="6"/>
  <c r="AK81" i="6"/>
  <c r="CC80" i="6"/>
  <c r="CB80" i="6"/>
  <c r="CA80" i="6"/>
  <c r="BE80" i="6"/>
  <c r="BD80" i="6"/>
  <c r="BC80" i="6"/>
  <c r="AM80" i="6"/>
  <c r="AL80" i="6"/>
  <c r="AK80" i="6"/>
  <c r="CC79" i="6"/>
  <c r="CB79" i="6"/>
  <c r="CA79" i="6"/>
  <c r="BE79" i="6"/>
  <c r="BD79" i="6"/>
  <c r="BC79" i="6"/>
  <c r="AM79" i="6"/>
  <c r="AL79" i="6"/>
  <c r="AK79" i="6"/>
  <c r="CC78" i="6"/>
  <c r="CB78" i="6"/>
  <c r="CA78" i="6"/>
  <c r="BE78" i="6"/>
  <c r="BD78" i="6"/>
  <c r="BC78" i="6"/>
  <c r="AM78" i="6"/>
  <c r="AL78" i="6"/>
  <c r="AK78" i="6"/>
  <c r="CC77" i="6"/>
  <c r="CB77" i="6"/>
  <c r="CA77" i="6"/>
  <c r="BE77" i="6"/>
  <c r="BD77" i="6"/>
  <c r="BC77" i="6"/>
  <c r="AM77" i="6"/>
  <c r="AL77" i="6"/>
  <c r="AK77" i="6"/>
  <c r="CC76" i="6"/>
  <c r="CB76" i="6"/>
  <c r="CA76" i="6"/>
  <c r="BE76" i="6"/>
  <c r="BD76" i="6"/>
  <c r="BC76" i="6"/>
  <c r="AM76" i="6"/>
  <c r="AL76" i="6"/>
  <c r="AK76" i="6"/>
  <c r="CC75" i="6"/>
  <c r="CB75" i="6"/>
  <c r="CA75" i="6"/>
  <c r="BE75" i="6"/>
  <c r="BD75" i="6"/>
  <c r="BC75" i="6"/>
  <c r="AM75" i="6"/>
  <c r="AL75" i="6"/>
  <c r="AK75" i="6"/>
  <c r="CC74" i="6"/>
  <c r="CB74" i="6"/>
  <c r="CA74" i="6"/>
  <c r="BE74" i="6"/>
  <c r="BD74" i="6"/>
  <c r="BC74" i="6"/>
  <c r="AM74" i="6"/>
  <c r="AL74" i="6"/>
  <c r="AK74" i="6"/>
  <c r="CC73" i="6"/>
  <c r="CB73" i="6"/>
  <c r="CA73" i="6"/>
  <c r="BE73" i="6"/>
  <c r="BD73" i="6"/>
  <c r="BC73" i="6"/>
  <c r="AM73" i="6"/>
  <c r="AL73" i="6"/>
  <c r="AK73" i="6"/>
  <c r="CC72" i="6"/>
  <c r="CB72" i="6"/>
  <c r="CA72" i="6"/>
  <c r="BE72" i="6"/>
  <c r="BD72" i="6"/>
  <c r="BC72" i="6"/>
  <c r="AM72" i="6"/>
  <c r="AL72" i="6"/>
  <c r="AK72" i="6"/>
  <c r="CC71" i="6"/>
  <c r="CB71" i="6"/>
  <c r="CA71" i="6"/>
  <c r="BE71" i="6"/>
  <c r="BD71" i="6"/>
  <c r="BC71" i="6"/>
  <c r="AM71" i="6"/>
  <c r="AL71" i="6"/>
  <c r="AK71" i="6"/>
  <c r="CC70" i="6"/>
  <c r="CB70" i="6"/>
  <c r="CA70" i="6"/>
  <c r="BE70" i="6"/>
  <c r="BD70" i="6"/>
  <c r="BC70" i="6"/>
  <c r="AM70" i="6"/>
  <c r="AL70" i="6"/>
  <c r="AK70" i="6"/>
  <c r="CC69" i="6"/>
  <c r="CB69" i="6"/>
  <c r="CA69" i="6"/>
  <c r="BE69" i="6"/>
  <c r="BD69" i="6"/>
  <c r="BC69" i="6"/>
  <c r="AM69" i="6"/>
  <c r="AL69" i="6"/>
  <c r="AK69" i="6"/>
  <c r="CC68" i="6"/>
  <c r="CB68" i="6"/>
  <c r="CA68" i="6"/>
  <c r="BE68" i="6"/>
  <c r="BD68" i="6"/>
  <c r="BC68" i="6"/>
  <c r="AM68" i="6"/>
  <c r="AL68" i="6"/>
  <c r="AK68" i="6"/>
  <c r="CC67" i="6"/>
  <c r="CB67" i="6"/>
  <c r="CA67" i="6"/>
  <c r="BE67" i="6"/>
  <c r="BD67" i="6"/>
  <c r="BC67" i="6"/>
  <c r="AM67" i="6"/>
  <c r="AL67" i="6"/>
  <c r="AK67" i="6"/>
  <c r="CC66" i="6"/>
  <c r="CB66" i="6"/>
  <c r="CA66" i="6"/>
  <c r="BE66" i="6"/>
  <c r="BD66" i="6"/>
  <c r="BC66" i="6"/>
  <c r="AM66" i="6"/>
  <c r="AL66" i="6"/>
  <c r="AK66" i="6"/>
  <c r="CC65" i="6"/>
  <c r="CB65" i="6"/>
  <c r="CA65" i="6"/>
  <c r="BE65" i="6"/>
  <c r="BD65" i="6"/>
  <c r="BC65" i="6"/>
  <c r="AM65" i="6"/>
  <c r="AL65" i="6"/>
  <c r="AK65" i="6"/>
  <c r="CC64" i="6"/>
  <c r="CB64" i="6"/>
  <c r="CA64" i="6"/>
  <c r="BE64" i="6"/>
  <c r="BD64" i="6"/>
  <c r="BC64" i="6"/>
  <c r="AM64" i="6"/>
  <c r="AL64" i="6"/>
  <c r="AK64" i="6"/>
  <c r="CC63" i="6"/>
  <c r="CB63" i="6"/>
  <c r="CA63" i="6"/>
  <c r="BE63" i="6"/>
  <c r="BD63" i="6"/>
  <c r="BC63" i="6"/>
  <c r="AM63" i="6"/>
  <c r="AL63" i="6"/>
  <c r="AK63" i="6"/>
  <c r="CC62" i="6"/>
  <c r="CB62" i="6"/>
  <c r="CA62" i="6"/>
  <c r="BE62" i="6"/>
  <c r="BD62" i="6"/>
  <c r="BC62" i="6"/>
  <c r="AM62" i="6"/>
  <c r="AL62" i="6"/>
  <c r="AK62" i="6"/>
  <c r="CC61" i="6"/>
  <c r="CB61" i="6"/>
  <c r="CA61" i="6"/>
  <c r="BE61" i="6"/>
  <c r="BD61" i="6"/>
  <c r="BC61" i="6"/>
  <c r="AM61" i="6"/>
  <c r="AL61" i="6"/>
  <c r="AK61" i="6"/>
  <c r="CC60" i="6"/>
  <c r="CB60" i="6"/>
  <c r="CA60" i="6"/>
  <c r="BE60" i="6"/>
  <c r="BG60" i="6" s="1"/>
  <c r="BD60" i="6"/>
  <c r="BC60" i="6"/>
  <c r="AM60" i="6"/>
  <c r="AL60" i="6"/>
  <c r="AK60" i="6"/>
  <c r="CC59" i="6"/>
  <c r="CB59" i="6"/>
  <c r="CA59" i="6"/>
  <c r="BE59" i="6"/>
  <c r="BD59" i="6"/>
  <c r="BC59" i="6"/>
  <c r="AM59" i="6"/>
  <c r="AL59" i="6"/>
  <c r="AK59" i="6"/>
  <c r="CC58" i="6"/>
  <c r="CB58" i="6"/>
  <c r="CA58" i="6"/>
  <c r="BE58" i="6"/>
  <c r="BD58" i="6"/>
  <c r="BC58" i="6"/>
  <c r="AM58" i="6"/>
  <c r="AL58" i="6"/>
  <c r="AK58" i="6"/>
  <c r="CC57" i="6"/>
  <c r="CB57" i="6"/>
  <c r="CA57" i="6"/>
  <c r="BE57" i="6"/>
  <c r="BD57" i="6"/>
  <c r="BC57" i="6"/>
  <c r="AM57" i="6"/>
  <c r="AL57" i="6"/>
  <c r="AK57" i="6"/>
  <c r="CC56" i="6"/>
  <c r="CB56" i="6"/>
  <c r="CA56" i="6"/>
  <c r="BE56" i="6"/>
  <c r="BD56" i="6"/>
  <c r="BC56" i="6"/>
  <c r="AM56" i="6"/>
  <c r="AL56" i="6"/>
  <c r="AK56" i="6"/>
  <c r="CC55" i="6"/>
  <c r="CB55" i="6"/>
  <c r="CA55" i="6"/>
  <c r="BE55" i="6"/>
  <c r="BD55" i="6"/>
  <c r="BC55" i="6"/>
  <c r="AM55" i="6"/>
  <c r="AL55" i="6"/>
  <c r="AK55" i="6"/>
  <c r="CC54" i="6"/>
  <c r="CB54" i="6"/>
  <c r="CA54" i="6"/>
  <c r="BE54" i="6"/>
  <c r="BD54" i="6"/>
  <c r="BC54" i="6"/>
  <c r="AM54" i="6"/>
  <c r="AL54" i="6"/>
  <c r="AK54" i="6"/>
  <c r="CC53" i="6"/>
  <c r="CB53" i="6"/>
  <c r="CA53" i="6"/>
  <c r="BE53" i="6"/>
  <c r="BD53" i="6"/>
  <c r="BC53" i="6"/>
  <c r="AM53" i="6"/>
  <c r="AL53" i="6"/>
  <c r="AK53" i="6"/>
  <c r="AO53" i="6" s="1"/>
  <c r="CC52" i="6"/>
  <c r="CB52" i="6"/>
  <c r="CA52" i="6"/>
  <c r="BE52" i="6"/>
  <c r="BD52" i="6"/>
  <c r="BC52" i="6"/>
  <c r="AM52" i="6"/>
  <c r="AL52" i="6"/>
  <c r="AK52" i="6"/>
  <c r="CC51" i="6"/>
  <c r="CB51" i="6"/>
  <c r="CA51" i="6"/>
  <c r="BE51" i="6"/>
  <c r="BD51" i="6"/>
  <c r="BC51" i="6"/>
  <c r="AM51" i="6"/>
  <c r="AL51" i="6"/>
  <c r="AK51" i="6"/>
  <c r="CC50" i="6"/>
  <c r="CB50" i="6"/>
  <c r="CA50" i="6"/>
  <c r="BE50" i="6"/>
  <c r="BD50" i="6"/>
  <c r="BC50" i="6"/>
  <c r="BG50" i="6" s="1"/>
  <c r="AM50" i="6"/>
  <c r="AL50" i="6"/>
  <c r="AK50" i="6"/>
  <c r="CC49" i="6"/>
  <c r="CB49" i="6"/>
  <c r="CA49" i="6"/>
  <c r="BE49" i="6"/>
  <c r="BD49" i="6"/>
  <c r="BC49" i="6"/>
  <c r="AM49" i="6"/>
  <c r="AL49" i="6"/>
  <c r="AK49" i="6"/>
  <c r="CC48" i="6"/>
  <c r="CB48" i="6"/>
  <c r="CA48" i="6"/>
  <c r="BE48" i="6"/>
  <c r="BD48" i="6"/>
  <c r="BC48" i="6"/>
  <c r="AM48" i="6"/>
  <c r="AL48" i="6"/>
  <c r="AK48" i="6"/>
  <c r="CC47" i="6"/>
  <c r="CB47" i="6"/>
  <c r="CA47" i="6"/>
  <c r="BE47" i="6"/>
  <c r="BD47" i="6"/>
  <c r="BC47" i="6"/>
  <c r="AM47" i="6"/>
  <c r="AL47" i="6"/>
  <c r="AK47" i="6"/>
  <c r="CC46" i="6"/>
  <c r="CB46" i="6"/>
  <c r="CA46" i="6"/>
  <c r="BE46" i="6"/>
  <c r="BD46" i="6"/>
  <c r="BC46" i="6"/>
  <c r="AM46" i="6"/>
  <c r="AL46" i="6"/>
  <c r="AK46" i="6"/>
  <c r="CC45" i="6"/>
  <c r="CB45" i="6"/>
  <c r="CA45" i="6"/>
  <c r="BE45" i="6"/>
  <c r="BD45" i="6"/>
  <c r="BC45" i="6"/>
  <c r="AM45" i="6"/>
  <c r="AL45" i="6"/>
  <c r="AK45" i="6"/>
  <c r="CC44" i="6"/>
  <c r="CB44" i="6"/>
  <c r="CA44" i="6"/>
  <c r="BE44" i="6"/>
  <c r="BD44" i="6"/>
  <c r="BC44" i="6"/>
  <c r="AM44" i="6"/>
  <c r="AL44" i="6"/>
  <c r="AK44" i="6"/>
  <c r="CC43" i="6"/>
  <c r="CB43" i="6"/>
  <c r="CA43" i="6"/>
  <c r="BE43" i="6"/>
  <c r="BD43" i="6"/>
  <c r="BC43" i="6"/>
  <c r="AM43" i="6"/>
  <c r="AL43" i="6"/>
  <c r="AK43" i="6"/>
  <c r="CC42" i="6"/>
  <c r="CB42" i="6"/>
  <c r="CA42" i="6"/>
  <c r="BE42" i="6"/>
  <c r="BD42" i="6"/>
  <c r="BC42" i="6"/>
  <c r="AM42" i="6"/>
  <c r="AL42" i="6"/>
  <c r="AK42" i="6"/>
  <c r="CC41" i="6"/>
  <c r="CB41" i="6"/>
  <c r="CA41" i="6"/>
  <c r="BE41" i="6"/>
  <c r="BD41" i="6"/>
  <c r="BC41" i="6"/>
  <c r="AM41" i="6"/>
  <c r="AL41" i="6"/>
  <c r="AK41" i="6"/>
  <c r="CC40" i="6"/>
  <c r="CB40" i="6"/>
  <c r="CA40" i="6"/>
  <c r="BE40" i="6"/>
  <c r="BD40" i="6"/>
  <c r="BC40" i="6"/>
  <c r="AM40" i="6"/>
  <c r="AL40" i="6"/>
  <c r="AK40" i="6"/>
  <c r="CC39" i="6"/>
  <c r="CB39" i="6"/>
  <c r="CA39" i="6"/>
  <c r="BE39" i="6"/>
  <c r="BD39" i="6"/>
  <c r="BC39" i="6"/>
  <c r="AM39" i="6"/>
  <c r="AL39" i="6"/>
  <c r="AK39" i="6"/>
  <c r="CC38" i="6"/>
  <c r="CB38" i="6"/>
  <c r="CA38" i="6"/>
  <c r="BE38" i="6"/>
  <c r="BD38" i="6"/>
  <c r="BC38" i="6"/>
  <c r="AM38" i="6"/>
  <c r="AL38" i="6"/>
  <c r="AK38" i="6"/>
  <c r="CC37" i="6"/>
  <c r="CB37" i="6"/>
  <c r="CA37" i="6"/>
  <c r="BE37" i="6"/>
  <c r="BD37" i="6"/>
  <c r="BC37" i="6"/>
  <c r="AM37" i="6"/>
  <c r="AL37" i="6"/>
  <c r="AK37" i="6"/>
  <c r="CC36" i="6"/>
  <c r="CB36" i="6"/>
  <c r="CA36" i="6"/>
  <c r="BE36" i="6"/>
  <c r="BD36" i="6"/>
  <c r="BC36" i="6"/>
  <c r="AM36" i="6"/>
  <c r="AL36" i="6"/>
  <c r="AK36" i="6"/>
  <c r="CC35" i="6"/>
  <c r="CB35" i="6"/>
  <c r="CA35" i="6"/>
  <c r="BE35" i="6"/>
  <c r="BD35" i="6"/>
  <c r="BC35" i="6"/>
  <c r="AM35" i="6"/>
  <c r="AL35" i="6"/>
  <c r="AK35" i="6"/>
  <c r="CC34" i="6"/>
  <c r="CB34" i="6"/>
  <c r="CA34" i="6"/>
  <c r="BE34" i="6"/>
  <c r="BD34" i="6"/>
  <c r="BC34" i="6"/>
  <c r="AM34" i="6"/>
  <c r="AL34" i="6"/>
  <c r="AK34" i="6"/>
  <c r="CC33" i="6"/>
  <c r="CB33" i="6"/>
  <c r="CA33" i="6"/>
  <c r="BE33" i="6"/>
  <c r="BD33" i="6"/>
  <c r="BC33" i="6"/>
  <c r="AM33" i="6"/>
  <c r="AL33" i="6"/>
  <c r="AK33" i="6"/>
  <c r="CC32" i="6"/>
  <c r="CB32" i="6"/>
  <c r="CA32" i="6"/>
  <c r="BE32" i="6"/>
  <c r="BD32" i="6"/>
  <c r="BC32" i="6"/>
  <c r="AM32" i="6"/>
  <c r="AL32" i="6"/>
  <c r="AK32" i="6"/>
  <c r="CC31" i="6"/>
  <c r="CB31" i="6"/>
  <c r="CA31" i="6"/>
  <c r="BE31" i="6"/>
  <c r="BD31" i="6"/>
  <c r="BC31" i="6"/>
  <c r="AM31" i="6"/>
  <c r="AL31" i="6"/>
  <c r="AK31" i="6"/>
  <c r="CC30" i="6"/>
  <c r="CB30" i="6"/>
  <c r="CA30" i="6"/>
  <c r="BE30" i="6"/>
  <c r="BD30" i="6"/>
  <c r="BC30" i="6"/>
  <c r="AM30" i="6"/>
  <c r="AL30" i="6"/>
  <c r="AK30" i="6"/>
  <c r="CC29" i="6"/>
  <c r="CB29" i="6"/>
  <c r="CA29" i="6"/>
  <c r="BE29" i="6"/>
  <c r="BD29" i="6"/>
  <c r="BC29" i="6"/>
  <c r="AM29" i="6"/>
  <c r="AL29" i="6"/>
  <c r="AK29" i="6"/>
  <c r="CC28" i="6"/>
  <c r="CB28" i="6"/>
  <c r="CA28" i="6"/>
  <c r="BE28" i="6"/>
  <c r="BD28" i="6"/>
  <c r="BC28" i="6"/>
  <c r="AM28" i="6"/>
  <c r="AL28" i="6"/>
  <c r="AK28" i="6"/>
  <c r="CC27" i="6"/>
  <c r="CB27" i="6"/>
  <c r="CA27" i="6"/>
  <c r="BE27" i="6"/>
  <c r="BD27" i="6"/>
  <c r="BC27" i="6"/>
  <c r="AM27" i="6"/>
  <c r="AL27" i="6"/>
  <c r="AK27" i="6"/>
  <c r="CC26" i="6"/>
  <c r="CB26" i="6"/>
  <c r="CA26" i="6"/>
  <c r="BE26" i="6"/>
  <c r="BD26" i="6"/>
  <c r="BC26" i="6"/>
  <c r="AM26" i="6"/>
  <c r="AL26" i="6"/>
  <c r="AK26" i="6"/>
  <c r="CC25" i="6"/>
  <c r="CB25" i="6"/>
  <c r="CA25" i="6"/>
  <c r="BE25" i="6"/>
  <c r="BD25" i="6"/>
  <c r="BC25" i="6"/>
  <c r="AM25" i="6"/>
  <c r="AL25" i="6"/>
  <c r="AK25" i="6"/>
  <c r="CC24" i="6"/>
  <c r="CB24" i="6"/>
  <c r="CA24" i="6"/>
  <c r="BE24" i="6"/>
  <c r="BD24" i="6"/>
  <c r="BC24" i="6"/>
  <c r="AM24" i="6"/>
  <c r="AL24" i="6"/>
  <c r="AK24" i="6"/>
  <c r="CC23" i="6"/>
  <c r="CB23" i="6"/>
  <c r="CA23" i="6"/>
  <c r="BE23" i="6"/>
  <c r="BD23" i="6"/>
  <c r="BC23" i="6"/>
  <c r="AM23" i="6"/>
  <c r="AL23" i="6"/>
  <c r="AK23" i="6"/>
  <c r="CC22" i="6"/>
  <c r="CB22" i="6"/>
  <c r="CA22" i="6"/>
  <c r="BE22" i="6"/>
  <c r="BD22" i="6"/>
  <c r="BC22" i="6"/>
  <c r="AM22" i="6"/>
  <c r="AL22" i="6"/>
  <c r="AK22" i="6"/>
  <c r="CC21" i="6"/>
  <c r="CB21" i="6"/>
  <c r="CA21" i="6"/>
  <c r="BE21" i="6"/>
  <c r="BD21" i="6"/>
  <c r="BC21" i="6"/>
  <c r="AM21" i="6"/>
  <c r="AL21" i="6"/>
  <c r="AK21" i="6"/>
  <c r="F278" i="4" l="1"/>
  <c r="W233" i="4" s="1"/>
  <c r="H285" i="7"/>
  <c r="F273" i="8"/>
  <c r="W228" i="8" s="1"/>
  <c r="H279" i="4"/>
  <c r="Y234" i="4" s="1"/>
  <c r="H274" i="7"/>
  <c r="Y229" i="7" s="1"/>
  <c r="G282" i="4"/>
  <c r="G281" i="7"/>
  <c r="X236" i="7" s="1"/>
  <c r="H283" i="8"/>
  <c r="Y238" i="8" s="1"/>
  <c r="G272" i="4"/>
  <c r="X227" i="4" s="1"/>
  <c r="F279" i="4"/>
  <c r="W234" i="4" s="1"/>
  <c r="H282" i="4"/>
  <c r="G279" i="7"/>
  <c r="X234" i="7" s="1"/>
  <c r="H279" i="8"/>
  <c r="Y234" i="8" s="1"/>
  <c r="BG22" i="6"/>
  <c r="CG842" i="6"/>
  <c r="CF842" i="6"/>
  <c r="CF841" i="6"/>
  <c r="CG841" i="6"/>
  <c r="BH24" i="6"/>
  <c r="BG41" i="6"/>
  <c r="BG49" i="6"/>
  <c r="BH104" i="6"/>
  <c r="BG119" i="6"/>
  <c r="BG121" i="6"/>
  <c r="AP195" i="6"/>
  <c r="AP208" i="6"/>
  <c r="BH187" i="6"/>
  <c r="BG165" i="6"/>
  <c r="BH188" i="6"/>
  <c r="BH21" i="6"/>
  <c r="BH61" i="6"/>
  <c r="AP160" i="6"/>
  <c r="BH113" i="6"/>
  <c r="BG176" i="6"/>
  <c r="BG44" i="6"/>
  <c r="BG180" i="6"/>
  <c r="BG34" i="6"/>
  <c r="AP109" i="6"/>
  <c r="BH114" i="6"/>
  <c r="BH162" i="6"/>
  <c r="AP165" i="6"/>
  <c r="AP181" i="6"/>
  <c r="BH186" i="6"/>
  <c r="AP188" i="6"/>
  <c r="BH193" i="6"/>
  <c r="BG131" i="6"/>
  <c r="BG157" i="6"/>
  <c r="CG839" i="6"/>
  <c r="CF839" i="6"/>
  <c r="AP121" i="6"/>
  <c r="BH143" i="6"/>
  <c r="BH183" i="6"/>
  <c r="AP186" i="6"/>
  <c r="BH57" i="6"/>
  <c r="AP76" i="6"/>
  <c r="AP124" i="6"/>
  <c r="BH128" i="6"/>
  <c r="BH152" i="6"/>
  <c r="AP194" i="6"/>
  <c r="CF840" i="6"/>
  <c r="CG840" i="6"/>
  <c r="AO132" i="6"/>
  <c r="BG145" i="6"/>
  <c r="BG153" i="6"/>
  <c r="AO156" i="6"/>
  <c r="AO164" i="6"/>
  <c r="AO204" i="6"/>
  <c r="AO77" i="6"/>
  <c r="AO109" i="6"/>
  <c r="BG114" i="6"/>
  <c r="AP125" i="6"/>
  <c r="BH139" i="6"/>
  <c r="CG838" i="6"/>
  <c r="CF838" i="6"/>
  <c r="BG35" i="6"/>
  <c r="AO62" i="6"/>
  <c r="BG123" i="6"/>
  <c r="BG125" i="6"/>
  <c r="CF836" i="6"/>
  <c r="CG836" i="6"/>
  <c r="BH22" i="6"/>
  <c r="AP25" i="6"/>
  <c r="BG31" i="6"/>
  <c r="AP41" i="6"/>
  <c r="AP49" i="6"/>
  <c r="AP57" i="6"/>
  <c r="BH78" i="6"/>
  <c r="BH86" i="6"/>
  <c r="BH181" i="6"/>
  <c r="AP199" i="6"/>
  <c r="BG126" i="6"/>
  <c r="BG134" i="6"/>
  <c r="BG150" i="6"/>
  <c r="CF834" i="6"/>
  <c r="CG834" i="6"/>
  <c r="BH198" i="6"/>
  <c r="CF837" i="6"/>
  <c r="CG837" i="6"/>
  <c r="BG62" i="6"/>
  <c r="AO29" i="6"/>
  <c r="AP92" i="6"/>
  <c r="AO101" i="6"/>
  <c r="AO133" i="6"/>
  <c r="AO165" i="6"/>
  <c r="BG142" i="6"/>
  <c r="AO200" i="6"/>
  <c r="AO94" i="6"/>
  <c r="AP117" i="6"/>
  <c r="CF835" i="6"/>
  <c r="CG835" i="6"/>
  <c r="CG171" i="6"/>
  <c r="BG189" i="6"/>
  <c r="AP22" i="6"/>
  <c r="AO71" i="6"/>
  <c r="AP78" i="6"/>
  <c r="AO79" i="6"/>
  <c r="AP94" i="6"/>
  <c r="BG140" i="6"/>
  <c r="AP71" i="6"/>
  <c r="BH76" i="6"/>
  <c r="BH100" i="6"/>
  <c r="BH108" i="6"/>
  <c r="BH116" i="6"/>
  <c r="BH124" i="6"/>
  <c r="BH132" i="6"/>
  <c r="BH156" i="6"/>
  <c r="BH195" i="6"/>
  <c r="BH94" i="6"/>
  <c r="AP97" i="6"/>
  <c r="BH102" i="6"/>
  <c r="AP105" i="6"/>
  <c r="BG70" i="6"/>
  <c r="AO185" i="6"/>
  <c r="AO202" i="6"/>
  <c r="BG23" i="6"/>
  <c r="BH144" i="6"/>
  <c r="AO186" i="6"/>
  <c r="BG88" i="6"/>
  <c r="AO91" i="6"/>
  <c r="BH74" i="6"/>
  <c r="AP157" i="6"/>
  <c r="AO117" i="6"/>
  <c r="BG101" i="6"/>
  <c r="AP158" i="6"/>
  <c r="BH164" i="6"/>
  <c r="BG52" i="6"/>
  <c r="AO55" i="6"/>
  <c r="BG76" i="6"/>
  <c r="BG94" i="6"/>
  <c r="AO167" i="6"/>
  <c r="G279" i="4"/>
  <c r="X234" i="4" s="1"/>
  <c r="H278" i="9"/>
  <c r="Y233" i="9" s="1"/>
  <c r="H276" i="9"/>
  <c r="Y231" i="9" s="1"/>
  <c r="G278" i="4"/>
  <c r="X233" i="4" s="1"/>
  <c r="H270" i="4"/>
  <c r="Y225" i="4" s="1"/>
  <c r="F283" i="4"/>
  <c r="W238" i="4" s="1"/>
  <c r="H281" i="8"/>
  <c r="Y236" i="8" s="1"/>
  <c r="BH40" i="6"/>
  <c r="BH48" i="6"/>
  <c r="BH56" i="6"/>
  <c r="BH72" i="6"/>
  <c r="BH95" i="6"/>
  <c r="AP113" i="6"/>
  <c r="AP129" i="6"/>
  <c r="AP137" i="6"/>
  <c r="AO168" i="6"/>
  <c r="AO184" i="6"/>
  <c r="AO207" i="6"/>
  <c r="BG174" i="6"/>
  <c r="AO194" i="6"/>
  <c r="AP21" i="6"/>
  <c r="BG27" i="6"/>
  <c r="AO30" i="6"/>
  <c r="BG65" i="6"/>
  <c r="AO68" i="6"/>
  <c r="AO76" i="6"/>
  <c r="BG151" i="6"/>
  <c r="AO210" i="6"/>
  <c r="AO22" i="6"/>
  <c r="AP23" i="6"/>
  <c r="AP38" i="6"/>
  <c r="BG58" i="6"/>
  <c r="AO61" i="6"/>
  <c r="AP62" i="6"/>
  <c r="AO84" i="6"/>
  <c r="AO92" i="6"/>
  <c r="AO100" i="6"/>
  <c r="AO116" i="6"/>
  <c r="AO131" i="6"/>
  <c r="CG61" i="6"/>
  <c r="AP149" i="6"/>
  <c r="AO172" i="6"/>
  <c r="BG185" i="6"/>
  <c r="BH28" i="6"/>
  <c r="AP31" i="6"/>
  <c r="BH179" i="6"/>
  <c r="AO48" i="6"/>
  <c r="AP96" i="6"/>
  <c r="BG139" i="6"/>
  <c r="BH30" i="6"/>
  <c r="BG38" i="6"/>
  <c r="BG46" i="6"/>
  <c r="AO175" i="6"/>
  <c r="AO43" i="6"/>
  <c r="BG54" i="6"/>
  <c r="BH55" i="6"/>
  <c r="BH62" i="6"/>
  <c r="AP64" i="6"/>
  <c r="BG83" i="6"/>
  <c r="AP87" i="6"/>
  <c r="BH92" i="6"/>
  <c r="BH107" i="6"/>
  <c r="BH129" i="6"/>
  <c r="BG137" i="6"/>
  <c r="AP141" i="6"/>
  <c r="AO142" i="6"/>
  <c r="BG159" i="6"/>
  <c r="BH160" i="6"/>
  <c r="BG167" i="6"/>
  <c r="BH168" i="6"/>
  <c r="AO180" i="6"/>
  <c r="BH184" i="6"/>
  <c r="AP187" i="6"/>
  <c r="BG192" i="6"/>
  <c r="BG197" i="6"/>
  <c r="BG32" i="6"/>
  <c r="AP95" i="6"/>
  <c r="AP126" i="6"/>
  <c r="AP134" i="6"/>
  <c r="BH169" i="6"/>
  <c r="AO72" i="6"/>
  <c r="BG191" i="6"/>
  <c r="AO24" i="6"/>
  <c r="BH27" i="6"/>
  <c r="AO31" i="6"/>
  <c r="AO44" i="6"/>
  <c r="BH50" i="6"/>
  <c r="AO54" i="6"/>
  <c r="BG63" i="6"/>
  <c r="AO66" i="6"/>
  <c r="BH79" i="6"/>
  <c r="AO127" i="6"/>
  <c r="AO129" i="6"/>
  <c r="BH140" i="6"/>
  <c r="AO143" i="6"/>
  <c r="BG178" i="6"/>
  <c r="AO183" i="6"/>
  <c r="AO188" i="6"/>
  <c r="BG193" i="6"/>
  <c r="BG39" i="6"/>
  <c r="AP58" i="6"/>
  <c r="AP24" i="6"/>
  <c r="BG42" i="6"/>
  <c r="AP54" i="6"/>
  <c r="BH65" i="6"/>
  <c r="AO69" i="6"/>
  <c r="BG110" i="6"/>
  <c r="BG117" i="6"/>
  <c r="AO120" i="6"/>
  <c r="BG155" i="6"/>
  <c r="AO166" i="6"/>
  <c r="BG171" i="6"/>
  <c r="BH172" i="6"/>
  <c r="AO182" i="6"/>
  <c r="AO189" i="6"/>
  <c r="BG138" i="6"/>
  <c r="BG37" i="6"/>
  <c r="AP69" i="6"/>
  <c r="BG75" i="6"/>
  <c r="AO93" i="6"/>
  <c r="AP176" i="6"/>
  <c r="AO203" i="6"/>
  <c r="AO147" i="6"/>
  <c r="BG184" i="6"/>
  <c r="BG21" i="6"/>
  <c r="BH37" i="6"/>
  <c r="BH53" i="6"/>
  <c r="AO63" i="6"/>
  <c r="BH82" i="6"/>
  <c r="BH120" i="6"/>
  <c r="AP138" i="6"/>
  <c r="AP153" i="6"/>
  <c r="BH157" i="6"/>
  <c r="AP169" i="6"/>
  <c r="AP177" i="6"/>
  <c r="BG188" i="6"/>
  <c r="AP192" i="6"/>
  <c r="AP207" i="6"/>
  <c r="CG187" i="6"/>
  <c r="CG28" i="6"/>
  <c r="CF832" i="6"/>
  <c r="CG832" i="6"/>
  <c r="BG24" i="6"/>
  <c r="AO36" i="6"/>
  <c r="BH54" i="6"/>
  <c r="AP56" i="6"/>
  <c r="AP73" i="6"/>
  <c r="BG77" i="6"/>
  <c r="BH83" i="6"/>
  <c r="BH90" i="6"/>
  <c r="BH101" i="6"/>
  <c r="BH115" i="6"/>
  <c r="CG119" i="6"/>
  <c r="AP122" i="6"/>
  <c r="BG127" i="6"/>
  <c r="BH133" i="6"/>
  <c r="AP136" i="6"/>
  <c r="AP148" i="6"/>
  <c r="AO158" i="6"/>
  <c r="CG161" i="6"/>
  <c r="AP170" i="6"/>
  <c r="BG175" i="6"/>
  <c r="BH176" i="6"/>
  <c r="AP178" i="6"/>
  <c r="AO179" i="6"/>
  <c r="AP184" i="6"/>
  <c r="BG186" i="6"/>
  <c r="BH190" i="6"/>
  <c r="BH191" i="6"/>
  <c r="AO192" i="6"/>
  <c r="BG195" i="6"/>
  <c r="AO208" i="6"/>
  <c r="CG22" i="6"/>
  <c r="BG59" i="6"/>
  <c r="AO67" i="6"/>
  <c r="AO85" i="6"/>
  <c r="BG108" i="6"/>
  <c r="AO110" i="6"/>
  <c r="BG133" i="6"/>
  <c r="AO136" i="6"/>
  <c r="AO159" i="6"/>
  <c r="CG160" i="6"/>
  <c r="BG163" i="6"/>
  <c r="AO178" i="6"/>
  <c r="BG196" i="6"/>
  <c r="CG382" i="6"/>
  <c r="CF387" i="6"/>
  <c r="CF542" i="6"/>
  <c r="CG598" i="6"/>
  <c r="CG630" i="6"/>
  <c r="CG694" i="6"/>
  <c r="CF831" i="6"/>
  <c r="BG47" i="6"/>
  <c r="BG64" i="6"/>
  <c r="BG71" i="6"/>
  <c r="BG30" i="6"/>
  <c r="BH71" i="6"/>
  <c r="CG88" i="6"/>
  <c r="BG91" i="6"/>
  <c r="BG102" i="6"/>
  <c r="AO104" i="6"/>
  <c r="AO106" i="6"/>
  <c r="BH109" i="6"/>
  <c r="AP118" i="6"/>
  <c r="BG169" i="6"/>
  <c r="CG186" i="6"/>
  <c r="BH192" i="6"/>
  <c r="BG199" i="6"/>
  <c r="AO206" i="6"/>
  <c r="CF833" i="6"/>
  <c r="CG833" i="6"/>
  <c r="CF53" i="6"/>
  <c r="BH26" i="6"/>
  <c r="CF41" i="6"/>
  <c r="BH49" i="6"/>
  <c r="BG55" i="6"/>
  <c r="BG61" i="6"/>
  <c r="CG77" i="6"/>
  <c r="BG78" i="6"/>
  <c r="BG84" i="6"/>
  <c r="AO87" i="6"/>
  <c r="AP88" i="6"/>
  <c r="BG92" i="6"/>
  <c r="BH93" i="6"/>
  <c r="BH96" i="6"/>
  <c r="AP99" i="6"/>
  <c r="BH103" i="6"/>
  <c r="AP106" i="6"/>
  <c r="AO107" i="6"/>
  <c r="BH110" i="6"/>
  <c r="BH117" i="6"/>
  <c r="AO118" i="6"/>
  <c r="BG122" i="6"/>
  <c r="AP130" i="6"/>
  <c r="BG135" i="6"/>
  <c r="BH136" i="6"/>
  <c r="BH141" i="6"/>
  <c r="BG147" i="6"/>
  <c r="BH148" i="6"/>
  <c r="AO154" i="6"/>
  <c r="BG158" i="6"/>
  <c r="BG160" i="6"/>
  <c r="AP161" i="6"/>
  <c r="AO162" i="6"/>
  <c r="BH165" i="6"/>
  <c r="BG170" i="6"/>
  <c r="BH171" i="6"/>
  <c r="BG172" i="6"/>
  <c r="AP173" i="6"/>
  <c r="BH177" i="6"/>
  <c r="BG183" i="6"/>
  <c r="BG187" i="6"/>
  <c r="AP189" i="6"/>
  <c r="BH199" i="6"/>
  <c r="AP201" i="6"/>
  <c r="AP206" i="6"/>
  <c r="CG612" i="6"/>
  <c r="CG628" i="6"/>
  <c r="CG756" i="6"/>
  <c r="AO37" i="6"/>
  <c r="AO56" i="6"/>
  <c r="AO103" i="6"/>
  <c r="BH25" i="6"/>
  <c r="AO23" i="6"/>
  <c r="AO28" i="6"/>
  <c r="AO32" i="6"/>
  <c r="BG36" i="6"/>
  <c r="AP29" i="6"/>
  <c r="AP30" i="6"/>
  <c r="BH31" i="6"/>
  <c r="AO33" i="6"/>
  <c r="BH38" i="6"/>
  <c r="AP39" i="6"/>
  <c r="AP40" i="6"/>
  <c r="BG43" i="6"/>
  <c r="BH44" i="6"/>
  <c r="AO45" i="6"/>
  <c r="AP46" i="6"/>
  <c r="AP63" i="6"/>
  <c r="BG67" i="6"/>
  <c r="BG79" i="6"/>
  <c r="AO81" i="6"/>
  <c r="AO88" i="6"/>
  <c r="CF276" i="6"/>
  <c r="CG303" i="6"/>
  <c r="CG743" i="6"/>
  <c r="AO21" i="6"/>
  <c r="BG29" i="6"/>
  <c r="BG33" i="6"/>
  <c r="AO40" i="6"/>
  <c r="BG45" i="6"/>
  <c r="AO60" i="6"/>
  <c r="CG67" i="6"/>
  <c r="BG68" i="6"/>
  <c r="BH75" i="6"/>
  <c r="AP83" i="6"/>
  <c r="BG86" i="6"/>
  <c r="AO95" i="6"/>
  <c r="BH98" i="6"/>
  <c r="AP101" i="6"/>
  <c r="AP108" i="6"/>
  <c r="AO121" i="6"/>
  <c r="AP128" i="6"/>
  <c r="BG129" i="6"/>
  <c r="AP133" i="6"/>
  <c r="AP145" i="6"/>
  <c r="AO146" i="6"/>
  <c r="BG161" i="6"/>
  <c r="AP162" i="6"/>
  <c r="AO177" i="6"/>
  <c r="CF189" i="6"/>
  <c r="AO195" i="6"/>
  <c r="AP196" i="6"/>
  <c r="BH200" i="6"/>
  <c r="CG740" i="6"/>
  <c r="CF45" i="6"/>
  <c r="BH29" i="6"/>
  <c r="CF37" i="6"/>
  <c r="BH39" i="6"/>
  <c r="BH45" i="6"/>
  <c r="BG51" i="6"/>
  <c r="BG53" i="6"/>
  <c r="AO59" i="6"/>
  <c r="AP60" i="6"/>
  <c r="AO64" i="6"/>
  <c r="BH70" i="6"/>
  <c r="AO78" i="6"/>
  <c r="BG87" i="6"/>
  <c r="BG100" i="6"/>
  <c r="BH106" i="6"/>
  <c r="AO128" i="6"/>
  <c r="BG130" i="6"/>
  <c r="BH131" i="6"/>
  <c r="CF136" i="6"/>
  <c r="AO140" i="6"/>
  <c r="BG149" i="6"/>
  <c r="AO152" i="6"/>
  <c r="AO153" i="6"/>
  <c r="BG154" i="6"/>
  <c r="BH155" i="6"/>
  <c r="AO163" i="6"/>
  <c r="AP164" i="6"/>
  <c r="BG166" i="6"/>
  <c r="BH167" i="6"/>
  <c r="BH173" i="6"/>
  <c r="BH174" i="6"/>
  <c r="AO176" i="6"/>
  <c r="BH180" i="6"/>
  <c r="AP191" i="6"/>
  <c r="BH194" i="6"/>
  <c r="BG200" i="6"/>
  <c r="AP204" i="6"/>
  <c r="AO205" i="6"/>
  <c r="AO209" i="6"/>
  <c r="CG726" i="6"/>
  <c r="G277" i="7"/>
  <c r="X232" i="7" s="1"/>
  <c r="H280" i="9"/>
  <c r="Y235" i="9" s="1"/>
  <c r="F274" i="8"/>
  <c r="W229" i="8" s="1"/>
  <c r="F270" i="4"/>
  <c r="W225" i="4" s="1"/>
  <c r="G270" i="4"/>
  <c r="X225" i="4" s="1"/>
  <c r="H278" i="4"/>
  <c r="Y233" i="4" s="1"/>
  <c r="H281" i="4"/>
  <c r="Y236" i="4" s="1"/>
  <c r="H284" i="4"/>
  <c r="Y239" i="4" s="1"/>
  <c r="G278" i="7"/>
  <c r="X233" i="7" s="1"/>
  <c r="G273" i="4"/>
  <c r="X228" i="4" s="1"/>
  <c r="F282" i="4"/>
  <c r="W237" i="4" s="1"/>
  <c r="F281" i="4"/>
  <c r="W236" i="4" s="1"/>
  <c r="G283" i="9"/>
  <c r="X238" i="9" s="1"/>
  <c r="G282" i="9"/>
  <c r="AO122" i="6"/>
  <c r="AP150" i="6"/>
  <c r="AP27" i="6"/>
  <c r="AP34" i="6"/>
  <c r="AO35" i="6"/>
  <c r="AP47" i="6"/>
  <c r="CF49" i="6"/>
  <c r="AO52" i="6"/>
  <c r="AP53" i="6"/>
  <c r="AO70" i="6"/>
  <c r="AO73" i="6"/>
  <c r="AP79" i="6"/>
  <c r="AP93" i="6"/>
  <c r="AO102" i="6"/>
  <c r="AO105" i="6"/>
  <c r="AO123" i="6"/>
  <c r="AO125" i="6"/>
  <c r="AO150" i="6"/>
  <c r="AO160" i="6"/>
  <c r="AO161" i="6"/>
  <c r="AP174" i="6"/>
  <c r="AO193" i="6"/>
  <c r="AP210" i="6"/>
  <c r="CF308" i="6"/>
  <c r="CF372" i="6"/>
  <c r="AP42" i="6"/>
  <c r="AP182" i="6"/>
  <c r="AP28" i="6"/>
  <c r="AO47" i="6"/>
  <c r="AO57" i="6"/>
  <c r="AP61" i="6"/>
  <c r="AP70" i="6"/>
  <c r="AP75" i="6"/>
  <c r="AP84" i="6"/>
  <c r="AO96" i="6"/>
  <c r="AP102" i="6"/>
  <c r="CF103" i="6"/>
  <c r="AO115" i="6"/>
  <c r="AP116" i="6"/>
  <c r="AO119" i="6"/>
  <c r="AP120" i="6"/>
  <c r="AO124" i="6"/>
  <c r="AP142" i="6"/>
  <c r="AP146" i="6"/>
  <c r="AO151" i="6"/>
  <c r="AP152" i="6"/>
  <c r="AO155" i="6"/>
  <c r="AP156" i="6"/>
  <c r="AO157" i="6"/>
  <c r="AO174" i="6"/>
  <c r="AP179" i="6"/>
  <c r="AP183" i="6"/>
  <c r="AP193" i="6"/>
  <c r="AO196" i="6"/>
  <c r="AP205" i="6"/>
  <c r="AP72" i="6"/>
  <c r="AP154" i="6"/>
  <c r="CF569" i="6"/>
  <c r="CF75" i="6"/>
  <c r="CF152" i="6"/>
  <c r="CF213" i="6"/>
  <c r="CF221" i="6"/>
  <c r="CF229" i="6"/>
  <c r="CF237" i="6"/>
  <c r="CF245" i="6"/>
  <c r="CF253" i="6"/>
  <c r="AP104" i="6"/>
  <c r="AP32" i="6"/>
  <c r="AP37" i="6"/>
  <c r="AP45" i="6"/>
  <c r="AP48" i="6"/>
  <c r="CF48" i="6"/>
  <c r="AP65" i="6"/>
  <c r="AP85" i="6"/>
  <c r="AO97" i="6"/>
  <c r="AP103" i="6"/>
  <c r="AO108" i="6"/>
  <c r="AO111" i="6"/>
  <c r="AO134" i="6"/>
  <c r="AO138" i="6"/>
  <c r="AP144" i="6"/>
  <c r="AO149" i="6"/>
  <c r="AP166" i="6"/>
  <c r="AO170" i="6"/>
  <c r="AP171" i="6"/>
  <c r="AP180" i="6"/>
  <c r="AP203" i="6"/>
  <c r="CF33" i="6"/>
  <c r="CF46" i="6"/>
  <c r="AO49" i="6"/>
  <c r="AO65" i="6"/>
  <c r="AO80" i="6"/>
  <c r="AO86" i="6"/>
  <c r="AO89" i="6"/>
  <c r="AO112" i="6"/>
  <c r="AO113" i="6"/>
  <c r="AO135" i="6"/>
  <c r="AO139" i="6"/>
  <c r="AP140" i="6"/>
  <c r="AO144" i="6"/>
  <c r="AO145" i="6"/>
  <c r="CF144" i="6"/>
  <c r="AO148" i="6"/>
  <c r="AO171" i="6"/>
  <c r="AP172" i="6"/>
  <c r="AO173" i="6"/>
  <c r="AO187" i="6"/>
  <c r="AP200" i="6"/>
  <c r="AP202" i="6"/>
  <c r="CF823" i="6"/>
  <c r="AP26" i="6"/>
  <c r="AO25" i="6"/>
  <c r="AP33" i="6"/>
  <c r="AO38" i="6"/>
  <c r="AO41" i="6"/>
  <c r="AO46" i="6"/>
  <c r="AP50" i="6"/>
  <c r="AO51" i="6"/>
  <c r="AP55" i="6"/>
  <c r="AP59" i="6"/>
  <c r="AP67" i="6"/>
  <c r="AP77" i="6"/>
  <c r="AP80" i="6"/>
  <c r="AP86" i="6"/>
  <c r="AP91" i="6"/>
  <c r="AP100" i="6"/>
  <c r="AP112" i="6"/>
  <c r="AO126" i="6"/>
  <c r="AO130" i="6"/>
  <c r="AO137" i="6"/>
  <c r="AO141" i="6"/>
  <c r="AP163" i="6"/>
  <c r="AP168" i="6"/>
  <c r="AO169" i="6"/>
  <c r="CF178" i="6"/>
  <c r="AP185" i="6"/>
  <c r="CF188" i="6"/>
  <c r="AO201" i="6"/>
  <c r="AP209" i="6"/>
  <c r="CF579" i="6"/>
  <c r="CF603" i="6"/>
  <c r="CF699" i="6"/>
  <c r="CF731" i="6"/>
  <c r="CG36" i="6"/>
  <c r="CF52" i="6"/>
  <c r="CF67" i="6"/>
  <c r="CG71" i="6"/>
  <c r="CF85" i="6"/>
  <c r="CG91" i="6"/>
  <c r="CF124" i="6"/>
  <c r="CG125" i="6"/>
  <c r="CF128" i="6"/>
  <c r="CF132" i="6"/>
  <c r="CG133" i="6"/>
  <c r="CG137" i="6"/>
  <c r="CF140" i="6"/>
  <c r="CG141" i="6"/>
  <c r="CF148" i="6"/>
  <c r="CG149" i="6"/>
  <c r="CF156" i="6"/>
  <c r="CG157" i="6"/>
  <c r="CF165" i="6"/>
  <c r="CG170" i="6"/>
  <c r="CG183" i="6"/>
  <c r="CG386" i="6"/>
  <c r="CF393" i="6"/>
  <c r="CG446" i="6"/>
  <c r="CG465" i="6"/>
  <c r="CF555" i="6"/>
  <c r="CF577" i="6"/>
  <c r="CG615" i="6"/>
  <c r="CF24" i="6"/>
  <c r="CF34" i="6"/>
  <c r="CG29" i="6"/>
  <c r="CG78" i="6"/>
  <c r="CG103" i="6"/>
  <c r="CF120" i="6"/>
  <c r="CG121" i="6"/>
  <c r="CF125" i="6"/>
  <c r="CG129" i="6"/>
  <c r="CF133" i="6"/>
  <c r="CF141" i="6"/>
  <c r="CG145" i="6"/>
  <c r="CF149" i="6"/>
  <c r="CG153" i="6"/>
  <c r="CF157" i="6"/>
  <c r="CG162" i="6"/>
  <c r="CF168" i="6"/>
  <c r="CF171" i="6"/>
  <c r="CF191" i="6"/>
  <c r="CG192" i="6"/>
  <c r="CF195" i="6"/>
  <c r="CF219" i="6"/>
  <c r="CF396" i="6"/>
  <c r="CF401" i="6"/>
  <c r="CF404" i="6"/>
  <c r="CF409" i="6"/>
  <c r="CF412" i="6"/>
  <c r="CF420" i="6"/>
  <c r="CG454" i="6"/>
  <c r="CF553" i="6"/>
  <c r="CG44" i="6"/>
  <c r="CF40" i="6"/>
  <c r="CF29" i="6"/>
  <c r="CF36" i="6"/>
  <c r="CF44" i="6"/>
  <c r="CG48" i="6"/>
  <c r="CG60" i="6"/>
  <c r="CG74" i="6"/>
  <c r="CF99" i="6"/>
  <c r="CF112" i="6"/>
  <c r="CF118" i="6"/>
  <c r="CF126" i="6"/>
  <c r="CF134" i="6"/>
  <c r="CG138" i="6"/>
  <c r="CF142" i="6"/>
  <c r="CF145" i="6"/>
  <c r="CF150" i="6"/>
  <c r="CF153" i="6"/>
  <c r="CF158" i="6"/>
  <c r="CF160" i="6"/>
  <c r="CF163" i="6"/>
  <c r="CG180" i="6"/>
  <c r="CG195" i="6"/>
  <c r="CF262" i="6"/>
  <c r="CG463" i="6"/>
  <c r="CF587" i="6"/>
  <c r="CG631" i="6"/>
  <c r="CG23" i="6"/>
  <c r="CG25" i="6"/>
  <c r="CG26" i="6"/>
  <c r="CG40" i="6"/>
  <c r="CF70" i="6"/>
  <c r="CF90" i="6"/>
  <c r="CF115" i="6"/>
  <c r="CG122" i="6"/>
  <c r="CG127" i="6"/>
  <c r="CG130" i="6"/>
  <c r="CG135" i="6"/>
  <c r="CF139" i="6"/>
  <c r="CG143" i="6"/>
  <c r="CG146" i="6"/>
  <c r="CG151" i="6"/>
  <c r="CG154" i="6"/>
  <c r="CG172" i="6"/>
  <c r="CG176" i="6"/>
  <c r="CG177" i="6"/>
  <c r="CF180" i="6"/>
  <c r="CG184" i="6"/>
  <c r="CF268" i="6"/>
  <c r="CF294" i="6"/>
  <c r="CG393" i="6"/>
  <c r="CG436" i="6"/>
  <c r="CG444" i="6"/>
  <c r="CF763" i="6"/>
  <c r="CG831" i="6"/>
  <c r="CF31" i="6"/>
  <c r="CF28" i="6"/>
  <c r="CG31" i="6"/>
  <c r="CG21" i="6"/>
  <c r="CF32" i="6"/>
  <c r="CG53" i="6"/>
  <c r="CG93" i="6"/>
  <c r="CF96" i="6"/>
  <c r="CF123" i="6"/>
  <c r="CF131" i="6"/>
  <c r="CF147" i="6"/>
  <c r="CF155" i="6"/>
  <c r="CG164" i="6"/>
  <c r="CF184" i="6"/>
  <c r="CF284" i="6"/>
  <c r="CF288" i="6"/>
  <c r="CF300" i="6"/>
  <c r="CF340" i="6"/>
  <c r="CG412" i="6"/>
  <c r="CG420" i="6"/>
  <c r="CG428" i="6"/>
  <c r="CG452" i="6"/>
  <c r="CG508" i="6"/>
  <c r="CF21" i="6"/>
  <c r="CG24" i="6"/>
  <c r="CF22" i="6"/>
  <c r="CF23" i="6"/>
  <c r="CF26" i="6"/>
  <c r="CG32" i="6"/>
  <c r="CF61" i="6"/>
  <c r="CF79" i="6"/>
  <c r="CF102" i="6"/>
  <c r="CG124" i="6"/>
  <c r="CG132" i="6"/>
  <c r="CG140" i="6"/>
  <c r="CG148" i="6"/>
  <c r="CG156" i="6"/>
  <c r="CG163" i="6"/>
  <c r="CG168" i="6"/>
  <c r="CF526" i="6"/>
  <c r="CF538" i="6"/>
  <c r="CF635" i="6"/>
  <c r="CG708" i="6"/>
  <c r="CF38" i="6"/>
  <c r="CG30" i="6"/>
  <c r="CF30" i="6"/>
  <c r="CG37" i="6"/>
  <c r="CG45" i="6"/>
  <c r="CF54" i="6"/>
  <c r="CG64" i="6"/>
  <c r="CF83" i="6"/>
  <c r="CF98" i="6"/>
  <c r="CF107" i="6"/>
  <c r="CG169" i="6"/>
  <c r="CF173" i="6"/>
  <c r="CF199" i="6"/>
  <c r="CF316" i="6"/>
  <c r="CF320" i="6"/>
  <c r="CF332" i="6"/>
  <c r="CF364" i="6"/>
  <c r="CF374" i="6"/>
  <c r="CF386" i="6"/>
  <c r="CG459" i="6"/>
  <c r="CG585" i="6"/>
  <c r="CG619" i="6"/>
  <c r="CF817" i="6"/>
  <c r="CG817" i="6"/>
  <c r="BG28" i="6"/>
  <c r="BG99" i="6"/>
  <c r="BG132" i="6"/>
  <c r="BG164" i="6"/>
  <c r="BG168" i="6"/>
  <c r="BH32" i="6"/>
  <c r="BH47" i="6"/>
  <c r="BH52" i="6"/>
  <c r="BH58" i="6"/>
  <c r="BH68" i="6"/>
  <c r="BH84" i="6"/>
  <c r="BH99" i="6"/>
  <c r="BG106" i="6"/>
  <c r="BG109" i="6"/>
  <c r="BH135" i="6"/>
  <c r="BG136" i="6"/>
  <c r="BG141" i="6"/>
  <c r="BH145" i="6"/>
  <c r="BH149" i="6"/>
  <c r="BH175" i="6"/>
  <c r="BH178" i="6"/>
  <c r="BH33" i="6"/>
  <c r="BH63" i="6"/>
  <c r="BG69" i="6"/>
  <c r="BH77" i="6"/>
  <c r="BG85" i="6"/>
  <c r="BH87" i="6"/>
  <c r="BG116" i="6"/>
  <c r="BH121" i="6"/>
  <c r="BH125" i="6"/>
  <c r="BG144" i="6"/>
  <c r="BH153" i="6"/>
  <c r="BH182" i="6"/>
  <c r="BG194" i="6"/>
  <c r="BH41" i="6"/>
  <c r="BH59" i="6"/>
  <c r="BH69" i="6"/>
  <c r="BG72" i="6"/>
  <c r="BG80" i="6"/>
  <c r="BH85" i="6"/>
  <c r="BG93" i="6"/>
  <c r="BG95" i="6"/>
  <c r="BG103" i="6"/>
  <c r="BG107" i="6"/>
  <c r="BG115" i="6"/>
  <c r="BG118" i="6"/>
  <c r="BH119" i="6"/>
  <c r="BG143" i="6"/>
  <c r="BG146" i="6"/>
  <c r="BH147" i="6"/>
  <c r="BG148" i="6"/>
  <c r="BH161" i="6"/>
  <c r="BG179" i="6"/>
  <c r="BG182" i="6"/>
  <c r="BH185" i="6"/>
  <c r="BH23" i="6"/>
  <c r="BH111" i="6"/>
  <c r="BG120" i="6"/>
  <c r="BH151" i="6"/>
  <c r="BG152" i="6"/>
  <c r="BG112" i="6"/>
  <c r="BH123" i="6"/>
  <c r="BG124" i="6"/>
  <c r="BG156" i="6"/>
  <c r="BG181" i="6"/>
  <c r="BH36" i="6"/>
  <c r="BH46" i="6"/>
  <c r="BH60" i="6"/>
  <c r="BH66" i="6"/>
  <c r="BG90" i="6"/>
  <c r="BH91" i="6"/>
  <c r="BG96" i="6"/>
  <c r="BG104" i="6"/>
  <c r="BH112" i="6"/>
  <c r="BH127" i="6"/>
  <c r="BG128" i="6"/>
  <c r="BH137" i="6"/>
  <c r="BH159" i="6"/>
  <c r="BG162" i="6"/>
  <c r="BH163" i="6"/>
  <c r="BH166" i="6"/>
  <c r="BH170" i="6"/>
  <c r="BG173" i="6"/>
  <c r="BG177" i="6"/>
  <c r="W240" i="4"/>
  <c r="X240" i="4"/>
  <c r="W238" i="9"/>
  <c r="CF462" i="6"/>
  <c r="CF470" i="6"/>
  <c r="CF478" i="6"/>
  <c r="CF454" i="6"/>
  <c r="CF25" i="6"/>
  <c r="BG26" i="6"/>
  <c r="AO27" i="6"/>
  <c r="AO34" i="6"/>
  <c r="AP35" i="6"/>
  <c r="BG40" i="6"/>
  <c r="AO42" i="6"/>
  <c r="AP43" i="6"/>
  <c r="BG48" i="6"/>
  <c r="AO50" i="6"/>
  <c r="AP51" i="6"/>
  <c r="BG56" i="6"/>
  <c r="BG57" i="6"/>
  <c r="CF64" i="6"/>
  <c r="CG76" i="6"/>
  <c r="BG82" i="6"/>
  <c r="AO83" i="6"/>
  <c r="CG89" i="6"/>
  <c r="CF89" i="6"/>
  <c r="CG94" i="6"/>
  <c r="CG109" i="6"/>
  <c r="BH89" i="6"/>
  <c r="BG89" i="6"/>
  <c r="AP90" i="6"/>
  <c r="AO90" i="6"/>
  <c r="X237" i="9"/>
  <c r="AP36" i="6"/>
  <c r="CF39" i="6"/>
  <c r="CF42" i="6"/>
  <c r="AP44" i="6"/>
  <c r="CF47" i="6"/>
  <c r="CF50" i="6"/>
  <c r="AP52" i="6"/>
  <c r="CF55" i="6"/>
  <c r="BG66" i="6"/>
  <c r="CF72" i="6"/>
  <c r="CF78" i="6"/>
  <c r="CG79" i="6"/>
  <c r="BH80" i="6"/>
  <c r="AP81" i="6"/>
  <c r="CG82" i="6"/>
  <c r="CG85" i="6"/>
  <c r="CF87" i="6"/>
  <c r="CF93" i="6"/>
  <c r="CG96" i="6"/>
  <c r="BH97" i="6"/>
  <c r="BG97" i="6"/>
  <c r="AP98" i="6"/>
  <c r="AO98" i="6"/>
  <c r="CG99" i="6"/>
  <c r="CF104" i="6"/>
  <c r="CF106" i="6"/>
  <c r="CF119" i="6"/>
  <c r="CF116" i="6"/>
  <c r="CG118" i="6"/>
  <c r="AP114" i="6"/>
  <c r="AO114" i="6"/>
  <c r="CF35" i="6"/>
  <c r="CG38" i="6"/>
  <c r="CF43" i="6"/>
  <c r="CG46" i="6"/>
  <c r="CF51" i="6"/>
  <c r="CG54" i="6"/>
  <c r="CF56" i="6"/>
  <c r="CG57" i="6"/>
  <c r="CG58" i="6"/>
  <c r="CG59" i="6"/>
  <c r="CG66" i="6"/>
  <c r="CG70" i="6"/>
  <c r="CF74" i="6"/>
  <c r="CG84" i="6"/>
  <c r="CF91" i="6"/>
  <c r="CG97" i="6"/>
  <c r="CF97" i="6"/>
  <c r="CG102" i="6"/>
  <c r="CF27" i="6"/>
  <c r="BG25" i="6"/>
  <c r="AO26" i="6"/>
  <c r="CG27" i="6"/>
  <c r="BH34" i="6"/>
  <c r="CG35" i="6"/>
  <c r="AO39" i="6"/>
  <c r="BH42" i="6"/>
  <c r="CG43" i="6"/>
  <c r="CG51" i="6"/>
  <c r="CF62" i="6"/>
  <c r="CF63" i="6"/>
  <c r="CF69" i="6"/>
  <c r="CG72" i="6"/>
  <c r="BH73" i="6"/>
  <c r="BG73" i="6"/>
  <c r="AP74" i="6"/>
  <c r="AO74" i="6"/>
  <c r="CG75" i="6"/>
  <c r="CF80" i="6"/>
  <c r="CF86" i="6"/>
  <c r="CG87" i="6"/>
  <c r="BH88" i="6"/>
  <c r="AP89" i="6"/>
  <c r="CG90" i="6"/>
  <c r="CF95" i="6"/>
  <c r="CF101" i="6"/>
  <c r="CG104" i="6"/>
  <c r="BH105" i="6"/>
  <c r="BG105" i="6"/>
  <c r="CG106" i="6"/>
  <c r="CG107" i="6"/>
  <c r="CF111" i="6"/>
  <c r="CG33" i="6"/>
  <c r="BH35" i="6"/>
  <c r="CG39" i="6"/>
  <c r="CG41" i="6"/>
  <c r="BH43" i="6"/>
  <c r="CG47" i="6"/>
  <c r="CG49" i="6"/>
  <c r="BH51" i="6"/>
  <c r="CG55" i="6"/>
  <c r="AO58" i="6"/>
  <c r="BH67" i="6"/>
  <c r="CG73" i="6"/>
  <c r="CF73" i="6"/>
  <c r="CF82" i="6"/>
  <c r="CG92" i="6"/>
  <c r="BG98" i="6"/>
  <c r="AO99" i="6"/>
  <c r="CG105" i="6"/>
  <c r="CF105" i="6"/>
  <c r="CG52" i="6"/>
  <c r="CG56" i="6"/>
  <c r="CF57" i="6"/>
  <c r="CF58" i="6"/>
  <c r="CF59" i="6"/>
  <c r="CF60" i="6"/>
  <c r="CG63" i="6"/>
  <c r="CG65" i="6"/>
  <c r="CF65" i="6"/>
  <c r="CF66" i="6"/>
  <c r="CG68" i="6"/>
  <c r="CF68" i="6"/>
  <c r="CG69" i="6"/>
  <c r="CF71" i="6"/>
  <c r="CF77" i="6"/>
  <c r="CG80" i="6"/>
  <c r="BH81" i="6"/>
  <c r="BG81" i="6"/>
  <c r="AP82" i="6"/>
  <c r="AO82" i="6"/>
  <c r="CG83" i="6"/>
  <c r="CF88" i="6"/>
  <c r="CF94" i="6"/>
  <c r="CG95" i="6"/>
  <c r="CG98" i="6"/>
  <c r="CG101" i="6"/>
  <c r="CG34" i="6"/>
  <c r="CG42" i="6"/>
  <c r="CG50" i="6"/>
  <c r="CG62" i="6"/>
  <c r="BH64" i="6"/>
  <c r="AP66" i="6"/>
  <c r="AP68" i="6"/>
  <c r="BG74" i="6"/>
  <c r="AO75" i="6"/>
  <c r="CG81" i="6"/>
  <c r="CF81" i="6"/>
  <c r="CG86" i="6"/>
  <c r="CG100" i="6"/>
  <c r="CG117" i="6"/>
  <c r="CG111" i="6"/>
  <c r="CG115" i="6"/>
  <c r="CG108" i="6"/>
  <c r="BG111" i="6"/>
  <c r="AP115" i="6"/>
  <c r="BH122" i="6"/>
  <c r="AP123" i="6"/>
  <c r="CG123" i="6"/>
  <c r="BH126" i="6"/>
  <c r="AP127" i="6"/>
  <c r="BH130" i="6"/>
  <c r="AP131" i="6"/>
  <c r="CG131" i="6"/>
  <c r="BH134" i="6"/>
  <c r="AP135" i="6"/>
  <c r="BH138" i="6"/>
  <c r="AP139" i="6"/>
  <c r="CG139" i="6"/>
  <c r="BH142" i="6"/>
  <c r="AP143" i="6"/>
  <c r="BH146" i="6"/>
  <c r="AP147" i="6"/>
  <c r="CG147" i="6"/>
  <c r="BH150" i="6"/>
  <c r="AP151" i="6"/>
  <c r="BH154" i="6"/>
  <c r="AP155" i="6"/>
  <c r="CG155" i="6"/>
  <c r="BH158" i="6"/>
  <c r="AP159" i="6"/>
  <c r="CG165" i="6"/>
  <c r="AP167" i="6"/>
  <c r="CG173" i="6"/>
  <c r="AP175" i="6"/>
  <c r="CG178" i="6"/>
  <c r="CG217" i="6"/>
  <c r="CG225" i="6"/>
  <c r="CG233" i="6"/>
  <c r="CG241" i="6"/>
  <c r="CG249" i="6"/>
  <c r="CG257" i="6"/>
  <c r="CF298" i="6"/>
  <c r="CG299" i="6"/>
  <c r="CF299" i="6"/>
  <c r="CF292" i="6"/>
  <c r="CG287" i="6"/>
  <c r="CG342" i="6"/>
  <c r="CG343" i="6"/>
  <c r="CF467" i="6"/>
  <c r="CF76" i="6"/>
  <c r="CF84" i="6"/>
  <c r="CF92" i="6"/>
  <c r="CF100" i="6"/>
  <c r="CG114" i="6"/>
  <c r="CF114" i="6"/>
  <c r="CG335" i="6"/>
  <c r="CF110" i="6"/>
  <c r="BG113" i="6"/>
  <c r="CG213" i="6"/>
  <c r="CG215" i="6"/>
  <c r="CF215" i="6"/>
  <c r="CG212" i="6"/>
  <c r="CG209" i="6"/>
  <c r="CG208" i="6"/>
  <c r="CG207" i="6"/>
  <c r="CG206" i="6"/>
  <c r="CG205" i="6"/>
  <c r="CG204" i="6"/>
  <c r="CG203" i="6"/>
  <c r="CF214" i="6"/>
  <c r="CG201" i="6"/>
  <c r="CG185" i="6"/>
  <c r="CG200" i="6"/>
  <c r="CG210" i="6"/>
  <c r="CF200" i="6"/>
  <c r="CG194" i="6"/>
  <c r="CG193" i="6"/>
  <c r="CF192" i="6"/>
  <c r="CF183" i="6"/>
  <c r="CF182" i="6"/>
  <c r="CF181" i="6"/>
  <c r="CG211" i="6"/>
  <c r="CG202" i="6"/>
  <c r="CG221" i="6"/>
  <c r="CG223" i="6"/>
  <c r="CF223" i="6"/>
  <c r="CG220" i="6"/>
  <c r="CF222" i="6"/>
  <c r="CG219" i="6"/>
  <c r="CG229" i="6"/>
  <c r="CG231" i="6"/>
  <c r="CF231" i="6"/>
  <c r="CG228" i="6"/>
  <c r="CF230" i="6"/>
  <c r="CG227" i="6"/>
  <c r="CG237" i="6"/>
  <c r="CG239" i="6"/>
  <c r="CF239" i="6"/>
  <c r="CG236" i="6"/>
  <c r="CF238" i="6"/>
  <c r="CG235" i="6"/>
  <c r="CG245" i="6"/>
  <c r="CG247" i="6"/>
  <c r="CF247" i="6"/>
  <c r="CG244" i="6"/>
  <c r="CF246" i="6"/>
  <c r="CG243" i="6"/>
  <c r="CG253" i="6"/>
  <c r="CG255" i="6"/>
  <c r="CF255" i="6"/>
  <c r="CG252" i="6"/>
  <c r="CF254" i="6"/>
  <c r="CG251" i="6"/>
  <c r="CF330" i="6"/>
  <c r="CG331" i="6"/>
  <c r="CF331" i="6"/>
  <c r="CF324" i="6"/>
  <c r="CG319" i="6"/>
  <c r="CG374" i="6"/>
  <c r="CG375" i="6"/>
  <c r="CF108" i="6"/>
  <c r="AP110" i="6"/>
  <c r="AP111" i="6"/>
  <c r="CG113" i="6"/>
  <c r="CG116" i="6"/>
  <c r="CF117" i="6"/>
  <c r="CG120" i="6"/>
  <c r="CG128" i="6"/>
  <c r="CG136" i="6"/>
  <c r="CG144" i="6"/>
  <c r="CG152" i="6"/>
  <c r="CF166" i="6"/>
  <c r="CF174" i="6"/>
  <c r="CF176" i="6"/>
  <c r="CF197" i="6"/>
  <c r="CF326" i="6"/>
  <c r="CG367" i="6"/>
  <c r="AO197" i="6"/>
  <c r="AP197" i="6"/>
  <c r="CG277" i="6"/>
  <c r="CG279" i="6"/>
  <c r="CG363" i="6"/>
  <c r="CF363" i="6"/>
  <c r="CF356" i="6"/>
  <c r="CG351" i="6"/>
  <c r="AP107" i="6"/>
  <c r="CF109" i="6"/>
  <c r="CG110" i="6"/>
  <c r="CG112" i="6"/>
  <c r="BH118" i="6"/>
  <c r="CG126" i="6"/>
  <c r="CF127" i="6"/>
  <c r="CG134" i="6"/>
  <c r="CF135" i="6"/>
  <c r="CG142" i="6"/>
  <c r="CF143" i="6"/>
  <c r="CG150" i="6"/>
  <c r="CF151" i="6"/>
  <c r="CG158" i="6"/>
  <c r="CG159" i="6"/>
  <c r="CF159" i="6"/>
  <c r="CF161" i="6"/>
  <c r="CG166" i="6"/>
  <c r="CG167" i="6"/>
  <c r="CF164" i="6"/>
  <c r="CF167" i="6"/>
  <c r="CF169" i="6"/>
  <c r="CG174" i="6"/>
  <c r="CG175" i="6"/>
  <c r="CF172" i="6"/>
  <c r="CF175" i="6"/>
  <c r="CF177" i="6"/>
  <c r="CG271" i="6"/>
  <c r="CF358" i="6"/>
  <c r="CG517" i="6"/>
  <c r="CF517" i="6"/>
  <c r="CG516" i="6"/>
  <c r="CF494" i="6"/>
  <c r="CF513" i="6"/>
  <c r="CG505" i="6"/>
  <c r="CF486" i="6"/>
  <c r="CG473" i="6"/>
  <c r="AP119" i="6"/>
  <c r="CF227" i="6"/>
  <c r="CF235" i="6"/>
  <c r="CF243" i="6"/>
  <c r="CF251" i="6"/>
  <c r="CF266" i="6"/>
  <c r="CG267" i="6"/>
  <c r="CF267" i="6"/>
  <c r="CF260" i="6"/>
  <c r="CG309" i="6"/>
  <c r="CG311" i="6"/>
  <c r="CF348" i="6"/>
  <c r="CG353" i="6"/>
  <c r="CG181" i="6"/>
  <c r="CG182" i="6"/>
  <c r="CF193" i="6"/>
  <c r="CF203" i="6"/>
  <c r="CG260" i="6"/>
  <c r="CF277" i="6"/>
  <c r="CG278" i="6"/>
  <c r="CG282" i="6"/>
  <c r="CF287" i="6"/>
  <c r="CG292" i="6"/>
  <c r="CG296" i="6"/>
  <c r="CF309" i="6"/>
  <c r="CG310" i="6"/>
  <c r="CG314" i="6"/>
  <c r="CF319" i="6"/>
  <c r="CG336" i="6"/>
  <c r="CF341" i="6"/>
  <c r="CG346" i="6"/>
  <c r="CG348" i="6"/>
  <c r="CF351" i="6"/>
  <c r="CG365" i="6"/>
  <c r="CG368" i="6"/>
  <c r="CF373" i="6"/>
  <c r="CG378" i="6"/>
  <c r="CF428" i="6"/>
  <c r="CF436" i="6"/>
  <c r="CF444" i="6"/>
  <c r="CF483" i="6"/>
  <c r="CG491" i="6"/>
  <c r="CF502" i="6"/>
  <c r="CG524" i="6"/>
  <c r="CG553" i="6"/>
  <c r="CG575" i="6"/>
  <c r="CF122" i="6"/>
  <c r="CF130" i="6"/>
  <c r="CF138" i="6"/>
  <c r="CF146" i="6"/>
  <c r="CF154" i="6"/>
  <c r="CF162" i="6"/>
  <c r="CF170" i="6"/>
  <c r="AO181" i="6"/>
  <c r="BH189" i="6"/>
  <c r="BG190" i="6"/>
  <c r="CG191" i="6"/>
  <c r="CF194" i="6"/>
  <c r="BG198" i="6"/>
  <c r="CG199" i="6"/>
  <c r="CF204" i="6"/>
  <c r="CF264" i="6"/>
  <c r="CF270" i="6"/>
  <c r="CF274" i="6"/>
  <c r="CG275" i="6"/>
  <c r="CF275" i="6"/>
  <c r="CG285" i="6"/>
  <c r="CF296" i="6"/>
  <c r="CF302" i="6"/>
  <c r="CF306" i="6"/>
  <c r="CG307" i="6"/>
  <c r="CF307" i="6"/>
  <c r="CG317" i="6"/>
  <c r="CF328" i="6"/>
  <c r="CF334" i="6"/>
  <c r="CG339" i="6"/>
  <c r="CF339" i="6"/>
  <c r="CG350" i="6"/>
  <c r="CG361" i="6"/>
  <c r="CF366" i="6"/>
  <c r="CG371" i="6"/>
  <c r="CF371" i="6"/>
  <c r="CF381" i="6"/>
  <c r="CG381" i="6"/>
  <c r="CG470" i="6"/>
  <c r="CG478" i="6"/>
  <c r="CF499" i="6"/>
  <c r="CF518" i="6"/>
  <c r="CF529" i="6"/>
  <c r="CG558" i="6"/>
  <c r="CG555" i="6"/>
  <c r="CG557" i="6"/>
  <c r="CF179" i="6"/>
  <c r="CG190" i="6"/>
  <c r="BH197" i="6"/>
  <c r="CG198" i="6"/>
  <c r="CF205" i="6"/>
  <c r="CF212" i="6"/>
  <c r="CG258" i="6"/>
  <c r="CF263" i="6"/>
  <c r="CG268" i="6"/>
  <c r="CG272" i="6"/>
  <c r="CF285" i="6"/>
  <c r="CG286" i="6"/>
  <c r="CG290" i="6"/>
  <c r="CF295" i="6"/>
  <c r="CG300" i="6"/>
  <c r="CG304" i="6"/>
  <c r="CF317" i="6"/>
  <c r="CG318" i="6"/>
  <c r="CG322" i="6"/>
  <c r="CG324" i="6"/>
  <c r="CF327" i="6"/>
  <c r="CG341" i="6"/>
  <c r="CG344" i="6"/>
  <c r="CF349" i="6"/>
  <c r="CG354" i="6"/>
  <c r="CG356" i="6"/>
  <c r="CF359" i="6"/>
  <c r="CG373" i="6"/>
  <c r="CG376" i="6"/>
  <c r="CG388" i="6"/>
  <c r="CF402" i="6"/>
  <c r="CG401" i="6"/>
  <c r="CG402" i="6"/>
  <c r="CF410" i="6"/>
  <c r="CG409" i="6"/>
  <c r="CG410" i="6"/>
  <c r="CF418" i="6"/>
  <c r="CG417" i="6"/>
  <c r="CF417" i="6"/>
  <c r="CG418" i="6"/>
  <c r="CF426" i="6"/>
  <c r="CG425" i="6"/>
  <c r="CF425" i="6"/>
  <c r="CG426" i="6"/>
  <c r="CF434" i="6"/>
  <c r="CG433" i="6"/>
  <c r="CF433" i="6"/>
  <c r="CG434" i="6"/>
  <c r="CF442" i="6"/>
  <c r="CG441" i="6"/>
  <c r="CF441" i="6"/>
  <c r="CG442" i="6"/>
  <c r="CF449" i="6"/>
  <c r="CF476" i="6"/>
  <c r="CG486" i="6"/>
  <c r="CG497" i="6"/>
  <c r="CF185" i="6"/>
  <c r="CF206" i="6"/>
  <c r="CG214" i="6"/>
  <c r="CG216" i="6"/>
  <c r="CF220" i="6"/>
  <c r="CG222" i="6"/>
  <c r="CG224" i="6"/>
  <c r="CG226" i="6"/>
  <c r="CF228" i="6"/>
  <c r="CG232" i="6"/>
  <c r="CG234" i="6"/>
  <c r="CF236" i="6"/>
  <c r="CG240" i="6"/>
  <c r="CG242" i="6"/>
  <c r="CF244" i="6"/>
  <c r="CG246" i="6"/>
  <c r="CG248" i="6"/>
  <c r="CG250" i="6"/>
  <c r="CF252" i="6"/>
  <c r="CG256" i="6"/>
  <c r="CG261" i="6"/>
  <c r="CF272" i="6"/>
  <c r="CF278" i="6"/>
  <c r="CF282" i="6"/>
  <c r="CG283" i="6"/>
  <c r="CF283" i="6"/>
  <c r="CG293" i="6"/>
  <c r="CF304" i="6"/>
  <c r="CF310" i="6"/>
  <c r="CF314" i="6"/>
  <c r="CG315" i="6"/>
  <c r="CF315" i="6"/>
  <c r="CG325" i="6"/>
  <c r="CF336" i="6"/>
  <c r="CF342" i="6"/>
  <c r="CG347" i="6"/>
  <c r="CF347" i="6"/>
  <c r="CG358" i="6"/>
  <c r="CG369" i="6"/>
  <c r="CG379" i="6"/>
  <c r="CF379" i="6"/>
  <c r="CF465" i="6"/>
  <c r="CG502" i="6"/>
  <c r="CG513" i="6"/>
  <c r="CG688" i="6"/>
  <c r="CF688" i="6"/>
  <c r="CF686" i="6"/>
  <c r="CF673" i="6"/>
  <c r="CG684" i="6"/>
  <c r="CF675" i="6"/>
  <c r="CG686" i="6"/>
  <c r="CF681" i="6"/>
  <c r="CG644" i="6"/>
  <c r="CG646" i="6"/>
  <c r="CG676" i="6"/>
  <c r="CF683" i="6"/>
  <c r="CG678" i="6"/>
  <c r="CG660" i="6"/>
  <c r="CF816" i="6"/>
  <c r="CG815" i="6"/>
  <c r="CF815" i="6"/>
  <c r="CG816" i="6"/>
  <c r="CF814" i="6"/>
  <c r="CF809" i="6"/>
  <c r="CG772" i="6"/>
  <c r="CG774" i="6"/>
  <c r="CG804" i="6"/>
  <c r="CF811" i="6"/>
  <c r="CG806" i="6"/>
  <c r="CG788" i="6"/>
  <c r="CF113" i="6"/>
  <c r="CF121" i="6"/>
  <c r="CF129" i="6"/>
  <c r="CF137" i="6"/>
  <c r="CF187" i="6"/>
  <c r="CG188" i="6"/>
  <c r="CG189" i="6"/>
  <c r="AO191" i="6"/>
  <c r="CG197" i="6"/>
  <c r="AP198" i="6"/>
  <c r="AO199" i="6"/>
  <c r="CF201" i="6"/>
  <c r="CF207" i="6"/>
  <c r="CF216" i="6"/>
  <c r="CF218" i="6"/>
  <c r="CF224" i="6"/>
  <c r="CF226" i="6"/>
  <c r="CF232" i="6"/>
  <c r="CF234" i="6"/>
  <c r="CF240" i="6"/>
  <c r="CF242" i="6"/>
  <c r="CF248" i="6"/>
  <c r="CF250" i="6"/>
  <c r="CF261" i="6"/>
  <c r="CG262" i="6"/>
  <c r="CG266" i="6"/>
  <c r="CF271" i="6"/>
  <c r="CG276" i="6"/>
  <c r="CG280" i="6"/>
  <c r="CF293" i="6"/>
  <c r="CG294" i="6"/>
  <c r="CG298" i="6"/>
  <c r="CF303" i="6"/>
  <c r="CG308" i="6"/>
  <c r="CG312" i="6"/>
  <c r="CG320" i="6"/>
  <c r="CF325" i="6"/>
  <c r="CG326" i="6"/>
  <c r="CG330" i="6"/>
  <c r="CG332" i="6"/>
  <c r="CF335" i="6"/>
  <c r="CG349" i="6"/>
  <c r="CG352" i="6"/>
  <c r="CF357" i="6"/>
  <c r="CG362" i="6"/>
  <c r="CG364" i="6"/>
  <c r="CF367" i="6"/>
  <c r="CF382" i="6"/>
  <c r="CF391" i="6"/>
  <c r="CG400" i="6"/>
  <c r="CF400" i="6"/>
  <c r="CF399" i="6"/>
  <c r="CG398" i="6"/>
  <c r="CG396" i="6"/>
  <c r="CG394" i="6"/>
  <c r="CG408" i="6"/>
  <c r="CF408" i="6"/>
  <c r="CF407" i="6"/>
  <c r="CG406" i="6"/>
  <c r="CG404" i="6"/>
  <c r="CG416" i="6"/>
  <c r="CF416" i="6"/>
  <c r="CF415" i="6"/>
  <c r="CG414" i="6"/>
  <c r="CG424" i="6"/>
  <c r="CF424" i="6"/>
  <c r="CF423" i="6"/>
  <c r="CG422" i="6"/>
  <c r="CG432" i="6"/>
  <c r="CF432" i="6"/>
  <c r="CF431" i="6"/>
  <c r="CG430" i="6"/>
  <c r="CG440" i="6"/>
  <c r="CF440" i="6"/>
  <c r="CF439" i="6"/>
  <c r="CG438" i="6"/>
  <c r="CF438" i="6"/>
  <c r="CG461" i="6"/>
  <c r="CF461" i="6"/>
  <c r="CG460" i="6"/>
  <c r="CG449" i="6"/>
  <c r="CG457" i="6"/>
  <c r="CF459" i="6"/>
  <c r="CF457" i="6"/>
  <c r="CG468" i="6"/>
  <c r="CF481" i="6"/>
  <c r="CG495" i="6"/>
  <c r="CF508" i="6"/>
  <c r="CG521" i="6"/>
  <c r="CG179" i="6"/>
  <c r="CF186" i="6"/>
  <c r="AP190" i="6"/>
  <c r="AO190" i="6"/>
  <c r="CF190" i="6"/>
  <c r="BH196" i="6"/>
  <c r="AO198" i="6"/>
  <c r="CF198" i="6"/>
  <c r="CF208" i="6"/>
  <c r="CF209" i="6"/>
  <c r="CF211" i="6"/>
  <c r="CG218" i="6"/>
  <c r="CG230" i="6"/>
  <c r="CG238" i="6"/>
  <c r="CG254" i="6"/>
  <c r="CF258" i="6"/>
  <c r="CF256" i="6"/>
  <c r="CG259" i="6"/>
  <c r="CF259" i="6"/>
  <c r="CG263" i="6"/>
  <c r="CG269" i="6"/>
  <c r="CF280" i="6"/>
  <c r="CF286" i="6"/>
  <c r="CF290" i="6"/>
  <c r="CG291" i="6"/>
  <c r="CF291" i="6"/>
  <c r="CG295" i="6"/>
  <c r="CG301" i="6"/>
  <c r="CF312" i="6"/>
  <c r="CF318" i="6"/>
  <c r="CF322" i="6"/>
  <c r="CG323" i="6"/>
  <c r="CF323" i="6"/>
  <c r="CG327" i="6"/>
  <c r="CG333" i="6"/>
  <c r="CG345" i="6"/>
  <c r="CF350" i="6"/>
  <c r="CG355" i="6"/>
  <c r="CF355" i="6"/>
  <c r="CG359" i="6"/>
  <c r="CG366" i="6"/>
  <c r="CG377" i="6"/>
  <c r="CF446" i="6"/>
  <c r="CG476" i="6"/>
  <c r="CG484" i="6"/>
  <c r="CF497" i="6"/>
  <c r="CF524" i="6"/>
  <c r="CG540" i="6"/>
  <c r="CG545" i="6"/>
  <c r="CG547" i="6"/>
  <c r="CG196" i="6"/>
  <c r="CF196" i="6"/>
  <c r="CF202" i="6"/>
  <c r="CF210" i="6"/>
  <c r="CG264" i="6"/>
  <c r="CF269" i="6"/>
  <c r="CG270" i="6"/>
  <c r="CG274" i="6"/>
  <c r="CF279" i="6"/>
  <c r="CG284" i="6"/>
  <c r="CG288" i="6"/>
  <c r="CF301" i="6"/>
  <c r="CG302" i="6"/>
  <c r="CG306" i="6"/>
  <c r="CF311" i="6"/>
  <c r="CG316" i="6"/>
  <c r="CG328" i="6"/>
  <c r="CF333" i="6"/>
  <c r="CG334" i="6"/>
  <c r="CG338" i="6"/>
  <c r="CG340" i="6"/>
  <c r="CF343" i="6"/>
  <c r="CG357" i="6"/>
  <c r="CG360" i="6"/>
  <c r="CF365" i="6"/>
  <c r="CG370" i="6"/>
  <c r="CG372" i="6"/>
  <c r="CF375" i="6"/>
  <c r="CG385" i="6"/>
  <c r="CF383" i="6"/>
  <c r="CF385" i="6"/>
  <c r="CG390" i="6"/>
  <c r="CF398" i="6"/>
  <c r="CF406" i="6"/>
  <c r="CF414" i="6"/>
  <c r="CF422" i="6"/>
  <c r="CF430" i="6"/>
  <c r="CF451" i="6"/>
  <c r="CG493" i="6"/>
  <c r="CF493" i="6"/>
  <c r="CG492" i="6"/>
  <c r="CG481" i="6"/>
  <c r="CG489" i="6"/>
  <c r="CF491" i="6"/>
  <c r="CF489" i="6"/>
  <c r="CG500" i="6"/>
  <c r="CF521" i="6"/>
  <c r="CG534" i="6"/>
  <c r="CG662" i="6"/>
  <c r="CF667" i="6"/>
  <c r="CG790" i="6"/>
  <c r="CF795" i="6"/>
  <c r="CF217" i="6"/>
  <c r="CF225" i="6"/>
  <c r="CF233" i="6"/>
  <c r="CF241" i="6"/>
  <c r="CF249" i="6"/>
  <c r="CF257" i="6"/>
  <c r="CF265" i="6"/>
  <c r="CF273" i="6"/>
  <c r="CF281" i="6"/>
  <c r="CF289" i="6"/>
  <c r="CF297" i="6"/>
  <c r="CF305" i="6"/>
  <c r="CF313" i="6"/>
  <c r="CF321" i="6"/>
  <c r="CF329" i="6"/>
  <c r="CF337" i="6"/>
  <c r="CF345" i="6"/>
  <c r="CF353" i="6"/>
  <c r="CF361" i="6"/>
  <c r="CF369" i="6"/>
  <c r="CF377" i="6"/>
  <c r="CG383" i="6"/>
  <c r="CF390" i="6"/>
  <c r="CF471" i="6"/>
  <c r="CG472" i="6"/>
  <c r="CF472" i="6"/>
  <c r="CG474" i="6"/>
  <c r="CF474" i="6"/>
  <c r="CF503" i="6"/>
  <c r="CG504" i="6"/>
  <c r="CF504" i="6"/>
  <c r="CG506" i="6"/>
  <c r="CF506" i="6"/>
  <c r="CG510" i="6"/>
  <c r="CG515" i="6"/>
  <c r="CG526" i="6"/>
  <c r="CF548" i="6"/>
  <c r="CG550" i="6"/>
  <c r="CG564" i="6"/>
  <c r="CG608" i="6"/>
  <c r="CF608" i="6"/>
  <c r="CF606" i="6"/>
  <c r="CG604" i="6"/>
  <c r="CG606" i="6"/>
  <c r="CF601" i="6"/>
  <c r="CG663" i="6"/>
  <c r="CG710" i="6"/>
  <c r="CF715" i="6"/>
  <c r="CG736" i="6"/>
  <c r="CF736" i="6"/>
  <c r="CF734" i="6"/>
  <c r="CF721" i="6"/>
  <c r="CG732" i="6"/>
  <c r="CF723" i="6"/>
  <c r="CG734" i="6"/>
  <c r="CF729" i="6"/>
  <c r="CF771" i="6"/>
  <c r="CG796" i="6"/>
  <c r="CG265" i="6"/>
  <c r="CG273" i="6"/>
  <c r="CG281" i="6"/>
  <c r="CG289" i="6"/>
  <c r="CG297" i="6"/>
  <c r="CG305" i="6"/>
  <c r="CG313" i="6"/>
  <c r="CG321" i="6"/>
  <c r="CG329" i="6"/>
  <c r="CG337" i="6"/>
  <c r="CG387" i="6"/>
  <c r="CF389" i="6"/>
  <c r="CF394" i="6"/>
  <c r="CG451" i="6"/>
  <c r="CG453" i="6"/>
  <c r="CF453" i="6"/>
  <c r="CG455" i="6"/>
  <c r="CF468" i="6"/>
  <c r="CG483" i="6"/>
  <c r="CG485" i="6"/>
  <c r="CF485" i="6"/>
  <c r="CG487" i="6"/>
  <c r="CF500" i="6"/>
  <c r="CF510" i="6"/>
  <c r="CF515" i="6"/>
  <c r="CF519" i="6"/>
  <c r="CG520" i="6"/>
  <c r="CF520" i="6"/>
  <c r="CG522" i="6"/>
  <c r="CF531" i="6"/>
  <c r="CF534" i="6"/>
  <c r="CF547" i="6"/>
  <c r="CF550" i="6"/>
  <c r="CF588" i="6"/>
  <c r="CG590" i="6"/>
  <c r="CG656" i="6"/>
  <c r="CF656" i="6"/>
  <c r="CF654" i="6"/>
  <c r="CF641" i="6"/>
  <c r="CG652" i="6"/>
  <c r="CF643" i="6"/>
  <c r="CG654" i="6"/>
  <c r="CF649" i="6"/>
  <c r="CG711" i="6"/>
  <c r="CG758" i="6"/>
  <c r="CG783" i="6"/>
  <c r="CF783" i="6"/>
  <c r="CG784" i="6"/>
  <c r="CF784" i="6"/>
  <c r="CF782" i="6"/>
  <c r="CF769" i="6"/>
  <c r="CG782" i="6"/>
  <c r="CF777" i="6"/>
  <c r="CG391" i="6"/>
  <c r="CF463" i="6"/>
  <c r="CG464" i="6"/>
  <c r="CF464" i="6"/>
  <c r="CG466" i="6"/>
  <c r="CF466" i="6"/>
  <c r="CF495" i="6"/>
  <c r="CG496" i="6"/>
  <c r="CF496" i="6"/>
  <c r="CG498" i="6"/>
  <c r="CF498" i="6"/>
  <c r="CG511" i="6"/>
  <c r="CG527" i="6"/>
  <c r="CG531" i="6"/>
  <c r="CG603" i="6"/>
  <c r="CG704" i="6"/>
  <c r="CF704" i="6"/>
  <c r="CF702" i="6"/>
  <c r="CF689" i="6"/>
  <c r="CG700" i="6"/>
  <c r="CF691" i="6"/>
  <c r="CG702" i="6"/>
  <c r="CF697" i="6"/>
  <c r="CF344" i="6"/>
  <c r="CF352" i="6"/>
  <c r="CF360" i="6"/>
  <c r="CF368" i="6"/>
  <c r="CF376" i="6"/>
  <c r="CF380" i="6"/>
  <c r="CG395" i="6"/>
  <c r="CG397" i="6"/>
  <c r="CF397" i="6"/>
  <c r="CG399" i="6"/>
  <c r="CG403" i="6"/>
  <c r="CG405" i="6"/>
  <c r="CF405" i="6"/>
  <c r="CG407" i="6"/>
  <c r="CG411" i="6"/>
  <c r="CG413" i="6"/>
  <c r="CF413" i="6"/>
  <c r="CG415" i="6"/>
  <c r="CG419" i="6"/>
  <c r="CG421" i="6"/>
  <c r="CF421" i="6"/>
  <c r="CG423" i="6"/>
  <c r="CG427" i="6"/>
  <c r="CG429" i="6"/>
  <c r="CF429" i="6"/>
  <c r="CG431" i="6"/>
  <c r="CG435" i="6"/>
  <c r="CG437" i="6"/>
  <c r="CF437" i="6"/>
  <c r="CG439" i="6"/>
  <c r="CG443" i="6"/>
  <c r="CG445" i="6"/>
  <c r="CF445" i="6"/>
  <c r="CG447" i="6"/>
  <c r="CF460" i="6"/>
  <c r="CG475" i="6"/>
  <c r="CG477" i="6"/>
  <c r="CF477" i="6"/>
  <c r="CG479" i="6"/>
  <c r="CF492" i="6"/>
  <c r="CG507" i="6"/>
  <c r="CG509" i="6"/>
  <c r="CF509" i="6"/>
  <c r="CF516" i="6"/>
  <c r="CG525" i="6"/>
  <c r="CF525" i="6"/>
  <c r="CG537" i="6"/>
  <c r="CF537" i="6"/>
  <c r="CF539" i="6"/>
  <c r="CF546" i="6"/>
  <c r="CG548" i="6"/>
  <c r="CG554" i="6"/>
  <c r="CF554" i="6"/>
  <c r="CF562" i="6"/>
  <c r="CF563" i="6"/>
  <c r="CG580" i="6"/>
  <c r="CG586" i="6"/>
  <c r="CF586" i="6"/>
  <c r="CF585" i="6"/>
  <c r="CG624" i="6"/>
  <c r="CF624" i="6"/>
  <c r="CF622" i="6"/>
  <c r="CF609" i="6"/>
  <c r="CG620" i="6"/>
  <c r="CF611" i="6"/>
  <c r="CG622" i="6"/>
  <c r="CF617" i="6"/>
  <c r="CG679" i="6"/>
  <c r="CG751" i="6"/>
  <c r="CF751" i="6"/>
  <c r="CG752" i="6"/>
  <c r="CF752" i="6"/>
  <c r="CF750" i="6"/>
  <c r="CF737" i="6"/>
  <c r="CG748" i="6"/>
  <c r="CF739" i="6"/>
  <c r="CG750" i="6"/>
  <c r="CF745" i="6"/>
  <c r="CF787" i="6"/>
  <c r="CG812" i="6"/>
  <c r="CG384" i="6"/>
  <c r="CF384" i="6"/>
  <c r="CG389" i="6"/>
  <c r="CF455" i="6"/>
  <c r="CG456" i="6"/>
  <c r="CF456" i="6"/>
  <c r="CG458" i="6"/>
  <c r="CF458" i="6"/>
  <c r="CF487" i="6"/>
  <c r="CG488" i="6"/>
  <c r="CF488" i="6"/>
  <c r="CG490" i="6"/>
  <c r="CF490" i="6"/>
  <c r="CG518" i="6"/>
  <c r="CG529" i="6"/>
  <c r="CG552" i="6"/>
  <c r="CF552" i="6"/>
  <c r="CG563" i="6"/>
  <c r="CG561" i="6"/>
  <c r="CF570" i="6"/>
  <c r="CF566" i="6"/>
  <c r="CF571" i="6"/>
  <c r="CG584" i="6"/>
  <c r="CF584" i="6"/>
  <c r="CF574" i="6"/>
  <c r="CG582" i="6"/>
  <c r="CF582" i="6"/>
  <c r="CG588" i="6"/>
  <c r="CG596" i="6"/>
  <c r="CG599" i="6"/>
  <c r="CF651" i="6"/>
  <c r="CG672" i="6"/>
  <c r="CF672" i="6"/>
  <c r="CF670" i="6"/>
  <c r="CF657" i="6"/>
  <c r="CG668" i="6"/>
  <c r="CF659" i="6"/>
  <c r="CG670" i="6"/>
  <c r="CF665" i="6"/>
  <c r="CG724" i="6"/>
  <c r="CG727" i="6"/>
  <c r="CF779" i="6"/>
  <c r="CG799" i="6"/>
  <c r="CF799" i="6"/>
  <c r="CG800" i="6"/>
  <c r="CF800" i="6"/>
  <c r="CF798" i="6"/>
  <c r="CF785" i="6"/>
  <c r="CF793" i="6"/>
  <c r="CF338" i="6"/>
  <c r="CF346" i="6"/>
  <c r="CF354" i="6"/>
  <c r="CF362" i="6"/>
  <c r="CF370" i="6"/>
  <c r="CF378" i="6"/>
  <c r="CF388" i="6"/>
  <c r="CF452" i="6"/>
  <c r="CG467" i="6"/>
  <c r="CG469" i="6"/>
  <c r="CF469" i="6"/>
  <c r="CG471" i="6"/>
  <c r="CF484" i="6"/>
  <c r="CG499" i="6"/>
  <c r="CG501" i="6"/>
  <c r="CF501" i="6"/>
  <c r="CG503" i="6"/>
  <c r="CF511" i="6"/>
  <c r="CG512" i="6"/>
  <c r="CF512" i="6"/>
  <c r="CG514" i="6"/>
  <c r="CF523" i="6"/>
  <c r="CF527" i="6"/>
  <c r="CG528" i="6"/>
  <c r="CF528" i="6"/>
  <c r="CG530" i="6"/>
  <c r="CG535" i="6"/>
  <c r="CF535" i="6"/>
  <c r="CG566" i="6"/>
  <c r="CG571" i="6"/>
  <c r="CG569" i="6"/>
  <c r="CG565" i="6"/>
  <c r="CG647" i="6"/>
  <c r="CG720" i="6"/>
  <c r="CF720" i="6"/>
  <c r="CF718" i="6"/>
  <c r="CF705" i="6"/>
  <c r="CG716" i="6"/>
  <c r="CF707" i="6"/>
  <c r="CG718" i="6"/>
  <c r="CF713" i="6"/>
  <c r="CG775" i="6"/>
  <c r="CG780" i="6"/>
  <c r="CG380" i="6"/>
  <c r="CG392" i="6"/>
  <c r="CF392" i="6"/>
  <c r="CF395" i="6"/>
  <c r="CF403" i="6"/>
  <c r="CF411" i="6"/>
  <c r="CF419" i="6"/>
  <c r="CF427" i="6"/>
  <c r="CF435" i="6"/>
  <c r="CF443" i="6"/>
  <c r="CF447" i="6"/>
  <c r="CG448" i="6"/>
  <c r="CF448" i="6"/>
  <c r="CG450" i="6"/>
  <c r="CF450" i="6"/>
  <c r="CG462" i="6"/>
  <c r="CF473" i="6"/>
  <c r="CF475" i="6"/>
  <c r="CF479" i="6"/>
  <c r="CG480" i="6"/>
  <c r="CF480" i="6"/>
  <c r="CG482" i="6"/>
  <c r="CF482" i="6"/>
  <c r="CG494" i="6"/>
  <c r="CF505" i="6"/>
  <c r="CF507" i="6"/>
  <c r="CG519" i="6"/>
  <c r="CG523" i="6"/>
  <c r="CF533" i="6"/>
  <c r="CG533" i="6"/>
  <c r="CG542" i="6"/>
  <c r="CF544" i="6"/>
  <c r="CG556" i="6"/>
  <c r="CF561" i="6"/>
  <c r="CG567" i="6"/>
  <c r="CG574" i="6"/>
  <c r="CG579" i="6"/>
  <c r="CG572" i="6"/>
  <c r="CG577" i="6"/>
  <c r="CG573" i="6"/>
  <c r="CF590" i="6"/>
  <c r="CG614" i="6"/>
  <c r="CF619" i="6"/>
  <c r="CF639" i="6"/>
  <c r="CG640" i="6"/>
  <c r="CF640" i="6"/>
  <c r="CF638" i="6"/>
  <c r="CF625" i="6"/>
  <c r="CG636" i="6"/>
  <c r="CF627" i="6"/>
  <c r="CG638" i="6"/>
  <c r="CF633" i="6"/>
  <c r="CG692" i="6"/>
  <c r="CG695" i="6"/>
  <c r="CG742" i="6"/>
  <c r="CF747" i="6"/>
  <c r="CG767" i="6"/>
  <c r="CF767" i="6"/>
  <c r="CG768" i="6"/>
  <c r="CF768" i="6"/>
  <c r="CF766" i="6"/>
  <c r="CF753" i="6"/>
  <c r="CG764" i="6"/>
  <c r="CF755" i="6"/>
  <c r="CG766" i="6"/>
  <c r="CF761" i="6"/>
  <c r="CF801" i="6"/>
  <c r="CG826" i="6"/>
  <c r="CG823" i="6"/>
  <c r="CF541" i="6"/>
  <c r="CF556" i="6"/>
  <c r="CG560" i="6"/>
  <c r="CF580" i="6"/>
  <c r="CG597" i="6"/>
  <c r="CF597" i="6"/>
  <c r="CF604" i="6"/>
  <c r="CG613" i="6"/>
  <c r="CF620" i="6"/>
  <c r="CG627" i="6"/>
  <c r="CG629" i="6"/>
  <c r="CF636" i="6"/>
  <c r="CG643" i="6"/>
  <c r="CG645" i="6"/>
  <c r="CF652" i="6"/>
  <c r="CG659" i="6"/>
  <c r="CG661" i="6"/>
  <c r="CF663" i="6"/>
  <c r="CF668" i="6"/>
  <c r="CG675" i="6"/>
  <c r="CG677" i="6"/>
  <c r="CF679" i="6"/>
  <c r="CF684" i="6"/>
  <c r="CG691" i="6"/>
  <c r="CG693" i="6"/>
  <c r="CF695" i="6"/>
  <c r="CF700" i="6"/>
  <c r="CG707" i="6"/>
  <c r="CG709" i="6"/>
  <c r="CF711" i="6"/>
  <c r="CF716" i="6"/>
  <c r="CG723" i="6"/>
  <c r="CG725" i="6"/>
  <c r="CF727" i="6"/>
  <c r="CF732" i="6"/>
  <c r="CG739" i="6"/>
  <c r="CG741" i="6"/>
  <c r="CF743" i="6"/>
  <c r="CF748" i="6"/>
  <c r="CG755" i="6"/>
  <c r="CG757" i="6"/>
  <c r="CF764" i="6"/>
  <c r="CG771" i="6"/>
  <c r="CG773" i="6"/>
  <c r="CF780" i="6"/>
  <c r="CG787" i="6"/>
  <c r="CG789" i="6"/>
  <c r="CF796" i="6"/>
  <c r="CG803" i="6"/>
  <c r="CG805" i="6"/>
  <c r="CF812" i="6"/>
  <c r="CG824" i="6"/>
  <c r="F277" i="4"/>
  <c r="W232" i="4" s="1"/>
  <c r="F275" i="4"/>
  <c r="W230" i="4" s="1"/>
  <c r="G276" i="7"/>
  <c r="X231" i="7" s="1"/>
  <c r="G275" i="7"/>
  <c r="X230" i="7" s="1"/>
  <c r="G271" i="7"/>
  <c r="X226" i="7" s="1"/>
  <c r="G273" i="7"/>
  <c r="X228" i="7" s="1"/>
  <c r="CG543" i="6"/>
  <c r="CF543" i="6"/>
  <c r="CG562" i="6"/>
  <c r="CF564" i="6"/>
  <c r="CG568" i="6"/>
  <c r="CF568" i="6"/>
  <c r="CG570" i="6"/>
  <c r="CF572" i="6"/>
  <c r="CG576" i="6"/>
  <c r="CF576" i="6"/>
  <c r="CG578" i="6"/>
  <c r="CF578" i="6"/>
  <c r="CG602" i="6"/>
  <c r="CF602" i="6"/>
  <c r="CG601" i="6"/>
  <c r="CG618" i="6"/>
  <c r="CF618" i="6"/>
  <c r="CG617" i="6"/>
  <c r="CG634" i="6"/>
  <c r="CF634" i="6"/>
  <c r="CG633" i="6"/>
  <c r="CG650" i="6"/>
  <c r="CF650" i="6"/>
  <c r="CG649" i="6"/>
  <c r="CG666" i="6"/>
  <c r="CF666" i="6"/>
  <c r="CG665" i="6"/>
  <c r="CG682" i="6"/>
  <c r="CF682" i="6"/>
  <c r="CG681" i="6"/>
  <c r="CG698" i="6"/>
  <c r="CF698" i="6"/>
  <c r="CG697" i="6"/>
  <c r="CG714" i="6"/>
  <c r="CF714" i="6"/>
  <c r="CG713" i="6"/>
  <c r="CG730" i="6"/>
  <c r="CF730" i="6"/>
  <c r="CG729" i="6"/>
  <c r="CG746" i="6"/>
  <c r="CF746" i="6"/>
  <c r="CG745" i="6"/>
  <c r="CG762" i="6"/>
  <c r="CF762" i="6"/>
  <c r="CG761" i="6"/>
  <c r="CG778" i="6"/>
  <c r="CF778" i="6"/>
  <c r="CG777" i="6"/>
  <c r="CG794" i="6"/>
  <c r="CF794" i="6"/>
  <c r="CG793" i="6"/>
  <c r="CG810" i="6"/>
  <c r="CF810" i="6"/>
  <c r="CG809" i="6"/>
  <c r="CG822" i="6"/>
  <c r="CF822" i="6"/>
  <c r="CG821" i="6"/>
  <c r="CF532" i="6"/>
  <c r="CG536" i="6"/>
  <c r="CF549" i="6"/>
  <c r="CG589" i="6"/>
  <c r="CF589" i="6"/>
  <c r="CG591" i="6"/>
  <c r="CG595" i="6"/>
  <c r="CG600" i="6"/>
  <c r="CF600" i="6"/>
  <c r="CF598" i="6"/>
  <c r="CG611" i="6"/>
  <c r="CG616" i="6"/>
  <c r="CF616" i="6"/>
  <c r="CF614" i="6"/>
  <c r="CF631" i="6"/>
  <c r="CG632" i="6"/>
  <c r="CF632" i="6"/>
  <c r="CF630" i="6"/>
  <c r="CF647" i="6"/>
  <c r="CG648" i="6"/>
  <c r="CF648" i="6"/>
  <c r="CF646" i="6"/>
  <c r="CG664" i="6"/>
  <c r="CF664" i="6"/>
  <c r="CF662" i="6"/>
  <c r="CG680" i="6"/>
  <c r="CF680" i="6"/>
  <c r="CF678" i="6"/>
  <c r="CG696" i="6"/>
  <c r="CF696" i="6"/>
  <c r="CF694" i="6"/>
  <c r="CG712" i="6"/>
  <c r="CF712" i="6"/>
  <c r="CF710" i="6"/>
  <c r="CG728" i="6"/>
  <c r="CF728" i="6"/>
  <c r="CF726" i="6"/>
  <c r="CG744" i="6"/>
  <c r="CF744" i="6"/>
  <c r="CF742" i="6"/>
  <c r="CG759" i="6"/>
  <c r="CF759" i="6"/>
  <c r="CG760" i="6"/>
  <c r="CF760" i="6"/>
  <c r="CF758" i="6"/>
  <c r="CF775" i="6"/>
  <c r="CG776" i="6"/>
  <c r="CF776" i="6"/>
  <c r="CF774" i="6"/>
  <c r="CG791" i="6"/>
  <c r="CF791" i="6"/>
  <c r="CG792" i="6"/>
  <c r="CF792" i="6"/>
  <c r="CF790" i="6"/>
  <c r="CG798" i="6"/>
  <c r="CG807" i="6"/>
  <c r="CF807" i="6"/>
  <c r="CG808" i="6"/>
  <c r="CF808" i="6"/>
  <c r="CF806" i="6"/>
  <c r="CG814" i="6"/>
  <c r="CG830" i="6"/>
  <c r="CF830" i="6"/>
  <c r="CG829" i="6"/>
  <c r="CF514" i="6"/>
  <c r="CF522" i="6"/>
  <c r="CF530" i="6"/>
  <c r="CG538" i="6"/>
  <c r="CG539" i="6"/>
  <c r="CG541" i="6"/>
  <c r="CF545" i="6"/>
  <c r="CG551" i="6"/>
  <c r="CF551" i="6"/>
  <c r="CF558" i="6"/>
  <c r="CF560" i="6"/>
  <c r="CF593" i="6"/>
  <c r="CF595" i="6"/>
  <c r="CG607" i="6"/>
  <c r="CG623" i="6"/>
  <c r="CG639" i="6"/>
  <c r="CG655" i="6"/>
  <c r="CG671" i="6"/>
  <c r="CG687" i="6"/>
  <c r="CG703" i="6"/>
  <c r="CG719" i="6"/>
  <c r="CG735" i="6"/>
  <c r="CF803" i="6"/>
  <c r="CG820" i="6"/>
  <c r="CF820" i="6"/>
  <c r="CF819" i="6"/>
  <c r="CF540" i="6"/>
  <c r="CG544" i="6"/>
  <c r="CF557" i="6"/>
  <c r="CG581" i="6"/>
  <c r="CF581" i="6"/>
  <c r="CG583" i="6"/>
  <c r="CG587" i="6"/>
  <c r="CG593" i="6"/>
  <c r="CF596" i="6"/>
  <c r="CG605" i="6"/>
  <c r="CF612" i="6"/>
  <c r="CG621" i="6"/>
  <c r="CF628" i="6"/>
  <c r="CG635" i="6"/>
  <c r="CG637" i="6"/>
  <c r="CF644" i="6"/>
  <c r="CG651" i="6"/>
  <c r="CG653" i="6"/>
  <c r="CF655" i="6"/>
  <c r="CF660" i="6"/>
  <c r="CG667" i="6"/>
  <c r="CG669" i="6"/>
  <c r="CF671" i="6"/>
  <c r="CF676" i="6"/>
  <c r="CG683" i="6"/>
  <c r="CG685" i="6"/>
  <c r="CF687" i="6"/>
  <c r="CF692" i="6"/>
  <c r="CG699" i="6"/>
  <c r="CG701" i="6"/>
  <c r="CF703" i="6"/>
  <c r="CF708" i="6"/>
  <c r="CG715" i="6"/>
  <c r="CG717" i="6"/>
  <c r="CF719" i="6"/>
  <c r="CF724" i="6"/>
  <c r="CG731" i="6"/>
  <c r="CG733" i="6"/>
  <c r="CF735" i="6"/>
  <c r="CF740" i="6"/>
  <c r="CG747" i="6"/>
  <c r="CG749" i="6"/>
  <c r="CF756" i="6"/>
  <c r="CG763" i="6"/>
  <c r="CG765" i="6"/>
  <c r="CF772" i="6"/>
  <c r="CG779" i="6"/>
  <c r="CG781" i="6"/>
  <c r="CF788" i="6"/>
  <c r="CG795" i="6"/>
  <c r="CG797" i="6"/>
  <c r="CF804" i="6"/>
  <c r="CG811" i="6"/>
  <c r="CG813" i="6"/>
  <c r="CG828" i="6"/>
  <c r="CG532" i="6"/>
  <c r="CF536" i="6"/>
  <c r="CG546" i="6"/>
  <c r="CG549" i="6"/>
  <c r="CG559" i="6"/>
  <c r="CF559" i="6"/>
  <c r="CF565" i="6"/>
  <c r="CF573" i="6"/>
  <c r="CG592" i="6"/>
  <c r="CF592" i="6"/>
  <c r="CG594" i="6"/>
  <c r="CF594" i="6"/>
  <c r="CG610" i="6"/>
  <c r="CF610" i="6"/>
  <c r="CG609" i="6"/>
  <c r="CG626" i="6"/>
  <c r="CF626" i="6"/>
  <c r="CG625" i="6"/>
  <c r="CG642" i="6"/>
  <c r="CF642" i="6"/>
  <c r="CG641" i="6"/>
  <c r="CG658" i="6"/>
  <c r="CF658" i="6"/>
  <c r="CG657" i="6"/>
  <c r="CG674" i="6"/>
  <c r="CF674" i="6"/>
  <c r="CG673" i="6"/>
  <c r="CG690" i="6"/>
  <c r="CF690" i="6"/>
  <c r="CG689" i="6"/>
  <c r="CG706" i="6"/>
  <c r="CF706" i="6"/>
  <c r="CG705" i="6"/>
  <c r="CG722" i="6"/>
  <c r="CF722" i="6"/>
  <c r="CG721" i="6"/>
  <c r="CG738" i="6"/>
  <c r="CF738" i="6"/>
  <c r="CG737" i="6"/>
  <c r="CG754" i="6"/>
  <c r="CF754" i="6"/>
  <c r="CG753" i="6"/>
  <c r="CG770" i="6"/>
  <c r="CF770" i="6"/>
  <c r="CG769" i="6"/>
  <c r="CG786" i="6"/>
  <c r="CF786" i="6"/>
  <c r="CG785" i="6"/>
  <c r="CG802" i="6"/>
  <c r="CF802" i="6"/>
  <c r="CG801" i="6"/>
  <c r="CG818" i="6"/>
  <c r="CF828" i="6"/>
  <c r="X237" i="4"/>
  <c r="Y237" i="4"/>
  <c r="Y240" i="7"/>
  <c r="CF826" i="6"/>
  <c r="CF605" i="6"/>
  <c r="CF613" i="6"/>
  <c r="CF621" i="6"/>
  <c r="CF629" i="6"/>
  <c r="CF637" i="6"/>
  <c r="CF645" i="6"/>
  <c r="CF653" i="6"/>
  <c r="CF661" i="6"/>
  <c r="CF669" i="6"/>
  <c r="CF677" i="6"/>
  <c r="CF685" i="6"/>
  <c r="CF693" i="6"/>
  <c r="CF701" i="6"/>
  <c r="CF709" i="6"/>
  <c r="CF717" i="6"/>
  <c r="CF725" i="6"/>
  <c r="CF733" i="6"/>
  <c r="CF741" i="6"/>
  <c r="CF749" i="6"/>
  <c r="CF757" i="6"/>
  <c r="CF765" i="6"/>
  <c r="CF773" i="6"/>
  <c r="CF781" i="6"/>
  <c r="CF789" i="6"/>
  <c r="CF797" i="6"/>
  <c r="CF805" i="6"/>
  <c r="CF813" i="6"/>
  <c r="CF818" i="6"/>
  <c r="CF829" i="6"/>
  <c r="CG825" i="6"/>
  <c r="CF825" i="6"/>
  <c r="CG827" i="6"/>
  <c r="CF827" i="6"/>
  <c r="CF567" i="6"/>
  <c r="CF575" i="6"/>
  <c r="CF583" i="6"/>
  <c r="CF591" i="6"/>
  <c r="CF599" i="6"/>
  <c r="CF607" i="6"/>
  <c r="CF615" i="6"/>
  <c r="CF623" i="6"/>
  <c r="CG819" i="6"/>
  <c r="CF821" i="6"/>
  <c r="CF824" i="6"/>
  <c r="G280" i="9"/>
  <c r="X235" i="9" s="1"/>
  <c r="G279" i="9"/>
  <c r="X234" i="9" s="1"/>
  <c r="G283" i="8"/>
  <c r="X238" i="8" s="1"/>
  <c r="G282" i="8"/>
  <c r="X237" i="8" s="1"/>
  <c r="G281" i="8"/>
  <c r="X236" i="8" s="1"/>
  <c r="F283" i="8"/>
  <c r="W238" i="8" s="1"/>
  <c r="F282" i="8"/>
  <c r="W237" i="8" s="1"/>
  <c r="F280" i="8"/>
  <c r="W235" i="8" s="1"/>
  <c r="F281" i="8"/>
  <c r="W236" i="8" s="1"/>
  <c r="F279" i="8"/>
  <c r="W234" i="8" s="1"/>
  <c r="H283" i="7"/>
  <c r="Y238" i="7" s="1"/>
  <c r="F276" i="4"/>
  <c r="W231" i="4" s="1"/>
  <c r="G277" i="4"/>
  <c r="X232" i="4" s="1"/>
  <c r="G276" i="4"/>
  <c r="X231" i="4" s="1"/>
  <c r="G284" i="4"/>
  <c r="X239" i="4" s="1"/>
  <c r="Y240" i="4"/>
  <c r="F285" i="7"/>
  <c r="W240" i="7" s="1"/>
  <c r="F280" i="7"/>
  <c r="W235" i="7" s="1"/>
  <c r="F284" i="7"/>
  <c r="W239" i="7" s="1"/>
  <c r="F282" i="7"/>
  <c r="W237" i="7" s="1"/>
  <c r="H274" i="4"/>
  <c r="Y229" i="4" s="1"/>
  <c r="H277" i="4"/>
  <c r="Y232" i="4" s="1"/>
  <c r="H275" i="4"/>
  <c r="Y230" i="4" s="1"/>
  <c r="H276" i="4"/>
  <c r="Y231" i="4" s="1"/>
  <c r="G285" i="7"/>
  <c r="X240" i="7" s="1"/>
  <c r="G283" i="7"/>
  <c r="X238" i="7" s="1"/>
  <c r="F283" i="7"/>
  <c r="W238" i="7" s="1"/>
  <c r="G275" i="4"/>
  <c r="X230" i="4" s="1"/>
  <c r="H283" i="4"/>
  <c r="Y238" i="4" s="1"/>
  <c r="G278" i="8"/>
  <c r="X233" i="8" s="1"/>
  <c r="F274" i="4"/>
  <c r="W229" i="4" s="1"/>
  <c r="F272" i="4"/>
  <c r="W227" i="4" s="1"/>
  <c r="F273" i="4"/>
  <c r="W228" i="4" s="1"/>
  <c r="G281" i="4"/>
  <c r="X236" i="4" s="1"/>
  <c r="G283" i="4"/>
  <c r="X238" i="4" s="1"/>
  <c r="H276" i="8"/>
  <c r="Y231" i="8" s="1"/>
  <c r="H270" i="8"/>
  <c r="Y225" i="8" s="1"/>
  <c r="H274" i="8"/>
  <c r="Y229" i="8" s="1"/>
  <c r="H277" i="8"/>
  <c r="Y232" i="8" s="1"/>
  <c r="H271" i="8"/>
  <c r="Y226" i="8" s="1"/>
  <c r="H278" i="8"/>
  <c r="Y233" i="8" s="1"/>
  <c r="H275" i="8"/>
  <c r="Y230" i="8" s="1"/>
  <c r="H273" i="8"/>
  <c r="Y228" i="8" s="1"/>
  <c r="H272" i="8"/>
  <c r="Y227" i="8" s="1"/>
  <c r="G278" i="9"/>
  <c r="X233" i="9" s="1"/>
  <c r="G276" i="9"/>
  <c r="X231" i="9" s="1"/>
  <c r="G274" i="9"/>
  <c r="X229" i="9" s="1"/>
  <c r="G272" i="9"/>
  <c r="X227" i="9" s="1"/>
  <c r="G275" i="9"/>
  <c r="X230" i="9" s="1"/>
  <c r="G270" i="9"/>
  <c r="X225" i="9" s="1"/>
  <c r="G277" i="9"/>
  <c r="X232" i="9" s="1"/>
  <c r="G273" i="9"/>
  <c r="X228" i="9" s="1"/>
  <c r="G271" i="9"/>
  <c r="X226" i="9" s="1"/>
  <c r="H282" i="7"/>
  <c r="Y237" i="7" s="1"/>
  <c r="G280" i="4"/>
  <c r="X235" i="4" s="1"/>
  <c r="G280" i="8"/>
  <c r="X235" i="8" s="1"/>
  <c r="G276" i="8"/>
  <c r="X231" i="8" s="1"/>
  <c r="H280" i="4"/>
  <c r="Y235" i="4" s="1"/>
  <c r="F284" i="4"/>
  <c r="W239" i="4" s="1"/>
  <c r="H276" i="7"/>
  <c r="Y231" i="7" s="1"/>
  <c r="H278" i="7"/>
  <c r="Y233" i="7" s="1"/>
  <c r="F277" i="8"/>
  <c r="W232" i="8" s="1"/>
  <c r="G280" i="7"/>
  <c r="X235" i="7" s="1"/>
  <c r="H272" i="4"/>
  <c r="Y227" i="4" s="1"/>
  <c r="G274" i="4"/>
  <c r="X229" i="4" s="1"/>
  <c r="F280" i="4"/>
  <c r="W235" i="4" s="1"/>
  <c r="H277" i="7"/>
  <c r="Y232" i="7" s="1"/>
  <c r="F278" i="8"/>
  <c r="W233" i="8" s="1"/>
  <c r="G274" i="7"/>
  <c r="X229" i="7" s="1"/>
  <c r="G284" i="7"/>
  <c r="X239" i="7" s="1"/>
  <c r="G279" i="8"/>
  <c r="X234" i="8" s="1"/>
  <c r="G275" i="8"/>
  <c r="X230" i="8" s="1"/>
  <c r="G277" i="8"/>
  <c r="X232" i="8" s="1"/>
  <c r="G274" i="8"/>
  <c r="X229" i="8" s="1"/>
  <c r="G272" i="8"/>
  <c r="X227" i="8" s="1"/>
  <c r="W237" i="9"/>
  <c r="H270" i="7"/>
  <c r="Y225" i="7" s="1"/>
  <c r="H275" i="7"/>
  <c r="Y230" i="7" s="1"/>
  <c r="H273" i="7"/>
  <c r="Y228" i="7" s="1"/>
  <c r="H271" i="7"/>
  <c r="Y226" i="7" s="1"/>
  <c r="H272" i="7"/>
  <c r="Y227" i="7" s="1"/>
  <c r="H279" i="7"/>
  <c r="Y234" i="7" s="1"/>
  <c r="H280" i="7"/>
  <c r="Y235" i="7" s="1"/>
  <c r="H284" i="7"/>
  <c r="Y239" i="7" s="1"/>
  <c r="H281" i="7"/>
  <c r="Y236" i="7" s="1"/>
  <c r="H274" i="9"/>
  <c r="Y229" i="9" s="1"/>
  <c r="H272" i="9"/>
  <c r="Y227" i="9" s="1"/>
  <c r="H270" i="9"/>
  <c r="Y225" i="9" s="1"/>
  <c r="H277" i="9"/>
  <c r="Y232" i="9" s="1"/>
  <c r="H275" i="9"/>
  <c r="Y230" i="9" s="1"/>
  <c r="H273" i="9"/>
  <c r="Y228" i="9" s="1"/>
  <c r="H279" i="9"/>
  <c r="Y234" i="9" s="1"/>
  <c r="H283" i="9"/>
  <c r="Y238" i="9" s="1"/>
  <c r="G282" i="7"/>
  <c r="X237" i="7" s="1"/>
  <c r="F271" i="8"/>
  <c r="W226" i="8" s="1"/>
  <c r="G281" i="9"/>
  <c r="X236" i="9" s="1"/>
  <c r="G270" i="7"/>
  <c r="X225" i="7" s="1"/>
  <c r="H282" i="8"/>
  <c r="Y237" i="8" s="1"/>
  <c r="H280" i="8"/>
  <c r="Y235" i="8" s="1"/>
  <c r="H281" i="9"/>
  <c r="Y236" i="9" s="1"/>
  <c r="H282" i="9"/>
  <c r="Y237" i="9" s="1"/>
  <c r="G272" i="7"/>
  <c r="X227" i="7" s="1"/>
  <c r="F275" i="8"/>
  <c r="W230" i="8" s="1"/>
  <c r="F276" i="8"/>
  <c r="W231" i="8" s="1"/>
  <c r="F270" i="8"/>
  <c r="W225" i="8" s="1"/>
  <c r="G271" i="8"/>
  <c r="X226" i="8" s="1"/>
  <c r="G273" i="8"/>
  <c r="X228" i="8" s="1"/>
  <c r="CC20" i="6"/>
  <c r="CB20" i="6"/>
  <c r="CA20" i="6"/>
  <c r="BE20" i="6"/>
  <c r="BD20" i="6"/>
  <c r="BC20" i="6"/>
  <c r="AM20" i="6"/>
  <c r="AL20" i="6"/>
  <c r="AK20" i="6"/>
  <c r="CC19" i="6"/>
  <c r="CB19" i="6"/>
  <c r="CA19" i="6"/>
  <c r="BE19" i="6"/>
  <c r="BD19" i="6"/>
  <c r="BC19" i="6"/>
  <c r="AM19" i="6"/>
  <c r="AL19" i="6"/>
  <c r="AK19" i="6"/>
  <c r="CC18" i="6"/>
  <c r="CB18" i="6"/>
  <c r="CA18" i="6"/>
  <c r="BE18" i="6"/>
  <c r="BD18" i="6"/>
  <c r="BC18" i="6"/>
  <c r="AM18" i="6"/>
  <c r="AL18" i="6"/>
  <c r="AK18" i="6"/>
  <c r="CC17" i="6"/>
  <c r="CB17" i="6"/>
  <c r="CA17" i="6"/>
  <c r="BE17" i="6"/>
  <c r="BD17" i="6"/>
  <c r="BC17" i="6"/>
  <c r="AM17" i="6"/>
  <c r="AL17" i="6"/>
  <c r="AK17" i="6"/>
  <c r="T17" i="6"/>
  <c r="T16" i="6" s="1"/>
  <c r="R17" i="6"/>
  <c r="R16" i="6" s="1"/>
  <c r="P17" i="6"/>
  <c r="P16" i="6" s="1"/>
  <c r="N17" i="6"/>
  <c r="N16" i="6" s="1"/>
  <c r="L17" i="6"/>
  <c r="L16" i="6" s="1"/>
  <c r="J17" i="6"/>
  <c r="J16" i="6" s="1"/>
  <c r="H17" i="6"/>
  <c r="H16" i="6" s="1"/>
  <c r="F17" i="6"/>
  <c r="F16" i="6" s="1"/>
  <c r="CC16" i="6"/>
  <c r="CB16" i="6"/>
  <c r="CA16" i="6"/>
  <c r="BE16" i="6"/>
  <c r="BD16" i="6"/>
  <c r="BC16" i="6"/>
  <c r="AM16" i="6"/>
  <c r="AL16" i="6"/>
  <c r="AK16" i="6"/>
  <c r="CC15" i="6"/>
  <c r="CB15" i="6"/>
  <c r="CA15" i="6"/>
  <c r="BE15" i="6"/>
  <c r="BD15" i="6"/>
  <c r="BC15" i="6"/>
  <c r="AM15" i="6"/>
  <c r="AL15" i="6"/>
  <c r="AK15" i="6"/>
  <c r="CC14" i="6"/>
  <c r="CB14" i="6"/>
  <c r="CA14" i="6"/>
  <c r="BE14" i="6"/>
  <c r="BD14" i="6"/>
  <c r="BC14" i="6"/>
  <c r="AM14" i="6"/>
  <c r="AL14" i="6"/>
  <c r="AK14" i="6"/>
  <c r="CC13" i="6"/>
  <c r="CB13" i="6"/>
  <c r="CA13" i="6"/>
  <c r="BE13" i="6"/>
  <c r="BD13" i="6"/>
  <c r="BC13" i="6"/>
  <c r="AM13" i="6"/>
  <c r="AL13" i="6"/>
  <c r="AK13" i="6"/>
  <c r="CC12" i="6"/>
  <c r="CB12" i="6"/>
  <c r="CA12" i="6"/>
  <c r="BE12" i="6"/>
  <c r="BD12" i="6"/>
  <c r="BC12" i="6"/>
  <c r="AM12" i="6"/>
  <c r="AL12" i="6"/>
  <c r="AK12" i="6"/>
  <c r="CC11" i="6"/>
  <c r="CB11" i="6"/>
  <c r="CA11" i="6"/>
  <c r="BE11" i="6"/>
  <c r="BD11" i="6"/>
  <c r="BC11" i="6"/>
  <c r="AM11" i="6"/>
  <c r="AL11" i="6"/>
  <c r="AK11" i="6"/>
  <c r="CC10" i="6"/>
  <c r="CB10" i="6"/>
  <c r="CA10" i="6"/>
  <c r="BE10" i="6"/>
  <c r="BD10" i="6"/>
  <c r="BC10" i="6"/>
  <c r="AM10" i="6"/>
  <c r="AL10" i="6"/>
  <c r="AK10" i="6"/>
  <c r="CC9" i="6"/>
  <c r="CB9" i="6"/>
  <c r="CA9" i="6"/>
  <c r="BE9" i="6"/>
  <c r="BD9" i="6"/>
  <c r="BC9" i="6"/>
  <c r="AM9" i="6"/>
  <c r="AL9" i="6"/>
  <c r="AP9" i="6" s="1"/>
  <c r="AK9" i="6"/>
  <c r="CC8" i="6"/>
  <c r="CB8" i="6"/>
  <c r="CA8" i="6"/>
  <c r="BE8" i="6"/>
  <c r="BD8" i="6"/>
  <c r="BC8" i="6"/>
  <c r="AM8" i="6"/>
  <c r="AL8" i="6"/>
  <c r="AK8" i="6"/>
  <c r="M21" i="6"/>
  <c r="O21" i="6"/>
  <c r="I21" i="6"/>
  <c r="G21" i="6"/>
  <c r="E21" i="6"/>
  <c r="S21" i="6"/>
  <c r="Q21" i="6"/>
  <c r="K21" i="6"/>
  <c r="BG20" i="6" l="1"/>
  <c r="CG20" i="6"/>
  <c r="BH8" i="6"/>
  <c r="AP11" i="6"/>
  <c r="BH10" i="6"/>
  <c r="AP13" i="6"/>
  <c r="BH18" i="6"/>
  <c r="AO16" i="6"/>
  <c r="AO11" i="6"/>
  <c r="BH17" i="6"/>
  <c r="BG14" i="6"/>
  <c r="AP14" i="6"/>
  <c r="AP15" i="6"/>
  <c r="AO17" i="6"/>
  <c r="AO19" i="6"/>
  <c r="BG10" i="6"/>
  <c r="AP12" i="6"/>
  <c r="BG17" i="6"/>
  <c r="AP19" i="6"/>
  <c r="AO8" i="6"/>
  <c r="AP20" i="6"/>
  <c r="BG11" i="6"/>
  <c r="BG8" i="6"/>
  <c r="BG9" i="6"/>
  <c r="BH13" i="6"/>
  <c r="AO15" i="6"/>
  <c r="BG15" i="6"/>
  <c r="AO13" i="6"/>
  <c r="BH9" i="6"/>
  <c r="BH14" i="6"/>
  <c r="AP16" i="6"/>
  <c r="BH20" i="6"/>
  <c r="AP18" i="6"/>
  <c r="AO14" i="6"/>
  <c r="CF16" i="6"/>
  <c r="AP10" i="6"/>
  <c r="AO9" i="6"/>
  <c r="CF14" i="6"/>
  <c r="CF11" i="6"/>
  <c r="AO12" i="6"/>
  <c r="CF13" i="6"/>
  <c r="AP17" i="6"/>
  <c r="AO18" i="6"/>
  <c r="AP8" i="6"/>
  <c r="CF8" i="6"/>
  <c r="CF17" i="6"/>
  <c r="CG11" i="6"/>
  <c r="CG16" i="6"/>
  <c r="CG9" i="6"/>
  <c r="CG15" i="6"/>
  <c r="CG10" i="6"/>
  <c r="CG12" i="6"/>
  <c r="CG14" i="6"/>
  <c r="CG13" i="6"/>
  <c r="CG19" i="6"/>
  <c r="BG13" i="6"/>
  <c r="BH16" i="6"/>
  <c r="BG16" i="6"/>
  <c r="BG19" i="6"/>
  <c r="BH11" i="6"/>
  <c r="BG18" i="6"/>
  <c r="BG12" i="6"/>
  <c r="BH12" i="6"/>
  <c r="BH15" i="6"/>
  <c r="H9" i="6"/>
  <c r="H13" i="6"/>
  <c r="H10" i="6"/>
  <c r="AO10" i="6"/>
  <c r="AO20" i="6"/>
  <c r="CF15" i="6"/>
  <c r="CG18" i="6"/>
  <c r="BH19" i="6"/>
  <c r="CF10" i="6"/>
  <c r="CF20" i="6"/>
  <c r="CF12" i="6"/>
  <c r="CF9" i="6"/>
  <c r="CG17" i="6"/>
  <c r="CF18" i="6"/>
  <c r="CG8" i="6"/>
  <c r="CF19" i="6"/>
  <c r="CC7" i="6"/>
  <c r="CB7" i="6"/>
  <c r="CA7" i="6"/>
  <c r="CG7" i="6" l="1"/>
  <c r="CF7" i="6"/>
  <c r="BE7" i="6"/>
  <c r="BD7" i="6"/>
  <c r="BC7" i="6"/>
  <c r="AM7" i="6"/>
  <c r="AL7" i="6"/>
  <c r="AK7" i="6"/>
  <c r="H7" i="6"/>
  <c r="H5" i="6"/>
  <c r="DF3" i="6"/>
  <c r="DF4" i="6" s="1"/>
  <c r="DF5" i="6" s="1"/>
  <c r="DF6" i="6" s="1"/>
  <c r="DF7" i="6" s="1"/>
  <c r="DF8" i="6" s="1"/>
  <c r="DF9" i="6" s="1"/>
  <c r="DF10" i="6" s="1"/>
  <c r="DF11" i="6" s="1"/>
  <c r="DF12" i="6" s="1"/>
  <c r="DF13" i="6" s="1"/>
  <c r="DF14" i="6" s="1"/>
  <c r="DF15" i="6" s="1"/>
  <c r="DF16" i="6" s="1"/>
  <c r="DF17" i="6" s="1"/>
  <c r="DF18" i="6" s="1"/>
  <c r="DF19" i="6" s="1"/>
  <c r="DF20" i="6" s="1"/>
  <c r="DF21" i="6" s="1"/>
  <c r="DF22" i="6" s="1"/>
  <c r="DF23" i="6" s="1"/>
  <c r="DF24" i="6" s="1"/>
  <c r="DF25" i="6" s="1"/>
  <c r="DF26" i="6" s="1"/>
  <c r="DF27" i="6" s="1"/>
  <c r="DF28" i="6" s="1"/>
  <c r="DF29" i="6" s="1"/>
  <c r="DF30" i="6" s="1"/>
  <c r="DF31" i="6" s="1"/>
  <c r="DF32" i="6" s="1"/>
  <c r="DF33" i="6" s="1"/>
  <c r="DF34" i="6" s="1"/>
  <c r="DF35" i="6" s="1"/>
  <c r="DF36" i="6" s="1"/>
  <c r="DF37" i="6" s="1"/>
  <c r="DF38" i="6" s="1"/>
  <c r="DF39" i="6" s="1"/>
  <c r="DF40" i="6" s="1"/>
  <c r="DF41" i="6" s="1"/>
  <c r="DF42" i="6" s="1"/>
  <c r="DF43" i="6" s="1"/>
  <c r="DF44" i="6" s="1"/>
  <c r="DF45" i="6" s="1"/>
  <c r="DF46" i="6" s="1"/>
  <c r="DF47" i="6" s="1"/>
  <c r="DF48" i="6" s="1"/>
  <c r="DF49" i="6" s="1"/>
  <c r="DF50" i="6" s="1"/>
  <c r="DF51" i="6" s="1"/>
  <c r="DF52" i="6" s="1"/>
  <c r="DF53" i="6" s="1"/>
  <c r="DF54" i="6" s="1"/>
  <c r="DF55" i="6" s="1"/>
  <c r="DF56" i="6" s="1"/>
  <c r="DF57" i="6" s="1"/>
  <c r="DF58" i="6" s="1"/>
  <c r="DF59" i="6" s="1"/>
  <c r="DF60" i="6" s="1"/>
  <c r="DF61" i="6" s="1"/>
  <c r="DF62" i="6" s="1"/>
  <c r="DF63" i="6" s="1"/>
  <c r="DF64" i="6" s="1"/>
  <c r="DF65" i="6" s="1"/>
  <c r="DF66" i="6" s="1"/>
  <c r="DF67" i="6" s="1"/>
  <c r="DF68" i="6" s="1"/>
  <c r="DF69" i="6" s="1"/>
  <c r="DF70" i="6" s="1"/>
  <c r="DF71" i="6" s="1"/>
  <c r="DF72" i="6" s="1"/>
  <c r="DF73" i="6" s="1"/>
  <c r="DF74" i="6" s="1"/>
  <c r="DF75" i="6" s="1"/>
  <c r="DF76" i="6" s="1"/>
  <c r="DF77" i="6" s="1"/>
  <c r="DF78" i="6" s="1"/>
  <c r="DF79" i="6" s="1"/>
  <c r="DF80" i="6" s="1"/>
  <c r="DF81" i="6" s="1"/>
  <c r="DF82" i="6" s="1"/>
  <c r="DF83" i="6" s="1"/>
  <c r="DF84" i="6" s="1"/>
  <c r="DF85" i="6" s="1"/>
  <c r="DF86" i="6" s="1"/>
  <c r="DF87" i="6" s="1"/>
  <c r="DF88" i="6" s="1"/>
  <c r="DF89" i="6" s="1"/>
  <c r="DF90" i="6" s="1"/>
  <c r="DF91" i="6" s="1"/>
  <c r="DF92" i="6" s="1"/>
  <c r="DF93" i="6" s="1"/>
  <c r="DF94" i="6" s="1"/>
  <c r="DF95" i="6" s="1"/>
  <c r="DF96" i="6" s="1"/>
  <c r="DF97" i="6" s="1"/>
  <c r="DF98" i="6" s="1"/>
  <c r="DF99" i="6" s="1"/>
  <c r="DF100" i="6" s="1"/>
  <c r="DF101" i="6" s="1"/>
  <c r="DF102" i="6" s="1"/>
  <c r="DF103" i="6" s="1"/>
  <c r="DF104" i="6" s="1"/>
  <c r="DF105" i="6" s="1"/>
  <c r="DF106" i="6" s="1"/>
  <c r="DF107" i="6" s="1"/>
  <c r="DF108" i="6" s="1"/>
  <c r="DF109" i="6" s="1"/>
  <c r="DF110" i="6" s="1"/>
  <c r="DF111" i="6" s="1"/>
  <c r="DF112" i="6" s="1"/>
  <c r="DF113" i="6" s="1"/>
  <c r="DF114" i="6" s="1"/>
  <c r="DF115" i="6" s="1"/>
  <c r="DF116" i="6" s="1"/>
  <c r="DF117" i="6" s="1"/>
  <c r="DF118" i="6" s="1"/>
  <c r="DF119" i="6" s="1"/>
  <c r="DF120" i="6" s="1"/>
  <c r="DF121" i="6" s="1"/>
  <c r="DF122" i="6" s="1"/>
  <c r="DF123" i="6" s="1"/>
  <c r="DF124" i="6" s="1"/>
  <c r="DF125" i="6" s="1"/>
  <c r="DF126" i="6" s="1"/>
  <c r="DF127" i="6" s="1"/>
  <c r="DF128" i="6" s="1"/>
  <c r="DF129" i="6" s="1"/>
  <c r="DF130" i="6" s="1"/>
  <c r="DF131" i="6" s="1"/>
  <c r="DF132" i="6" s="1"/>
  <c r="DF133" i="6" s="1"/>
  <c r="DF134" i="6" s="1"/>
  <c r="DF135" i="6" s="1"/>
  <c r="DF136" i="6" s="1"/>
  <c r="DF137" i="6" s="1"/>
  <c r="DF138" i="6" s="1"/>
  <c r="DF139" i="6" s="1"/>
  <c r="DF140" i="6" s="1"/>
  <c r="DF141" i="6" s="1"/>
  <c r="DF142" i="6" s="1"/>
  <c r="DF143" i="6" s="1"/>
  <c r="DF144" i="6" s="1"/>
  <c r="DF145" i="6" s="1"/>
  <c r="DF146" i="6" s="1"/>
  <c r="DF147" i="6" s="1"/>
  <c r="DF148" i="6" s="1"/>
  <c r="DF149" i="6" s="1"/>
  <c r="DF150" i="6" s="1"/>
  <c r="DF151" i="6" s="1"/>
  <c r="DF152" i="6" s="1"/>
  <c r="DF153" i="6" s="1"/>
  <c r="DF154" i="6" s="1"/>
  <c r="DF155" i="6" s="1"/>
  <c r="DF156" i="6" s="1"/>
  <c r="DF157" i="6" s="1"/>
  <c r="DF158" i="6" s="1"/>
  <c r="DF159" i="6" s="1"/>
  <c r="DF160" i="6" s="1"/>
  <c r="DF161" i="6" s="1"/>
  <c r="DF162" i="6" s="1"/>
  <c r="DF163" i="6" s="1"/>
  <c r="DF164" i="6" s="1"/>
  <c r="DF165" i="6" s="1"/>
  <c r="DF166" i="6" s="1"/>
  <c r="DF167" i="6" s="1"/>
  <c r="DF168" i="6" s="1"/>
  <c r="DF169" i="6" s="1"/>
  <c r="DF170" i="6" s="1"/>
  <c r="DF171" i="6" s="1"/>
  <c r="DF172" i="6" s="1"/>
  <c r="DF173" i="6" s="1"/>
  <c r="DF174" i="6" s="1"/>
  <c r="DF175" i="6" s="1"/>
  <c r="DF176" i="6" s="1"/>
  <c r="DF177" i="6" s="1"/>
  <c r="DF178" i="6" s="1"/>
  <c r="DF179" i="6" s="1"/>
  <c r="DF180" i="6" s="1"/>
  <c r="DF181" i="6" s="1"/>
  <c r="DF182" i="6" s="1"/>
  <c r="DF183" i="6" s="1"/>
  <c r="DF184" i="6" s="1"/>
  <c r="DF185" i="6" s="1"/>
  <c r="DF186" i="6" s="1"/>
  <c r="DF187" i="6" s="1"/>
  <c r="DF188" i="6" s="1"/>
  <c r="DF189" i="6" s="1"/>
  <c r="DF190" i="6" s="1"/>
  <c r="DF191" i="6" s="1"/>
  <c r="DF192" i="6" s="1"/>
  <c r="DF193" i="6" s="1"/>
  <c r="DF194" i="6" s="1"/>
  <c r="DF195" i="6" s="1"/>
  <c r="DF196" i="6" s="1"/>
  <c r="DF197" i="6" s="1"/>
  <c r="DF198" i="6" s="1"/>
  <c r="DF199" i="6" s="1"/>
  <c r="DF200" i="6" s="1"/>
  <c r="DF201" i="6" s="1"/>
  <c r="DF202" i="6" s="1"/>
  <c r="DF203" i="6" s="1"/>
  <c r="DF204" i="6" s="1"/>
  <c r="DF205" i="6" s="1"/>
  <c r="DF206" i="6" s="1"/>
  <c r="DF207" i="6" s="1"/>
  <c r="DF208" i="6" s="1"/>
  <c r="DF209" i="6" s="1"/>
  <c r="DF210" i="6" s="1"/>
  <c r="DF211" i="6" s="1"/>
  <c r="DF212" i="6" s="1"/>
  <c r="DF213" i="6" s="1"/>
  <c r="DF214" i="6" s="1"/>
  <c r="DF215" i="6" s="1"/>
  <c r="DF216" i="6" s="1"/>
  <c r="DF217" i="6" s="1"/>
  <c r="DF218" i="6" s="1"/>
  <c r="DF219" i="6" s="1"/>
  <c r="DF220" i="6" s="1"/>
  <c r="DF221" i="6" s="1"/>
  <c r="DF222" i="6" s="1"/>
  <c r="DF223" i="6" s="1"/>
  <c r="DF224" i="6" s="1"/>
  <c r="DF225" i="6" s="1"/>
  <c r="DF226" i="6" s="1"/>
  <c r="DF227" i="6" s="1"/>
  <c r="DF228" i="6" s="1"/>
  <c r="DF229" i="6" s="1"/>
  <c r="DF230" i="6" s="1"/>
  <c r="DF231" i="6" s="1"/>
  <c r="DF232" i="6" s="1"/>
  <c r="DF233" i="6" s="1"/>
  <c r="DF234" i="6" s="1"/>
  <c r="DF235" i="6" s="1"/>
  <c r="DF236" i="6" s="1"/>
  <c r="DF237" i="6" s="1"/>
  <c r="DF238" i="6" s="1"/>
  <c r="DF239" i="6" s="1"/>
  <c r="DF240" i="6" s="1"/>
  <c r="DF241" i="6" s="1"/>
  <c r="DF242" i="6" s="1"/>
  <c r="DF243" i="6" s="1"/>
  <c r="DF244" i="6" s="1"/>
  <c r="DF245" i="6" s="1"/>
  <c r="DF246" i="6" s="1"/>
  <c r="DF247" i="6" s="1"/>
  <c r="DF248" i="6" s="1"/>
  <c r="DF249" i="6" s="1"/>
  <c r="DF250" i="6" s="1"/>
  <c r="DF251" i="6" s="1"/>
  <c r="DF252" i="6" s="1"/>
  <c r="DF253" i="6" s="1"/>
  <c r="DF254" i="6" s="1"/>
  <c r="DF255" i="6" s="1"/>
  <c r="DF256" i="6" s="1"/>
  <c r="DE3" i="6"/>
  <c r="DD3" i="6"/>
  <c r="DD4" i="6" s="1"/>
  <c r="DD5" i="6" s="1"/>
  <c r="DD6" i="6" s="1"/>
  <c r="DD7" i="6" s="1"/>
  <c r="DD8" i="6" s="1"/>
  <c r="DD9" i="6" s="1"/>
  <c r="DD10" i="6" s="1"/>
  <c r="DD11" i="6" s="1"/>
  <c r="DD12" i="6" s="1"/>
  <c r="DD13" i="6" s="1"/>
  <c r="DD14" i="6" s="1"/>
  <c r="DD15" i="6" s="1"/>
  <c r="DD16" i="6" s="1"/>
  <c r="DD17" i="6" s="1"/>
  <c r="DD18" i="6" s="1"/>
  <c r="DD19" i="6" s="1"/>
  <c r="DD20" i="6" s="1"/>
  <c r="DD21" i="6" s="1"/>
  <c r="DD22" i="6" s="1"/>
  <c r="DD23" i="6" s="1"/>
  <c r="DD24" i="6" s="1"/>
  <c r="DD25" i="6" s="1"/>
  <c r="DD26" i="6" s="1"/>
  <c r="DD27" i="6" s="1"/>
  <c r="DD28" i="6" s="1"/>
  <c r="DD29" i="6" s="1"/>
  <c r="DD30" i="6" s="1"/>
  <c r="DD31" i="6" s="1"/>
  <c r="DD32" i="6" s="1"/>
  <c r="DD33" i="6" s="1"/>
  <c r="DD34" i="6" s="1"/>
  <c r="DD35" i="6" s="1"/>
  <c r="DD36" i="6" s="1"/>
  <c r="DD37" i="6" s="1"/>
  <c r="DD38" i="6" s="1"/>
  <c r="DD39" i="6" s="1"/>
  <c r="DD40" i="6" s="1"/>
  <c r="DD41" i="6" s="1"/>
  <c r="DD42" i="6" s="1"/>
  <c r="DD43" i="6" s="1"/>
  <c r="DD44" i="6" s="1"/>
  <c r="DD45" i="6" s="1"/>
  <c r="DD46" i="6" s="1"/>
  <c r="DD47" i="6" s="1"/>
  <c r="DD48" i="6" s="1"/>
  <c r="DD49" i="6" s="1"/>
  <c r="DD50" i="6" s="1"/>
  <c r="DD51" i="6" s="1"/>
  <c r="DD52" i="6" s="1"/>
  <c r="DD53" i="6" s="1"/>
  <c r="DD54" i="6" s="1"/>
  <c r="DD55" i="6" s="1"/>
  <c r="DD56" i="6" s="1"/>
  <c r="DD57" i="6" s="1"/>
  <c r="DD58" i="6" s="1"/>
  <c r="DD59" i="6" s="1"/>
  <c r="DD60" i="6" s="1"/>
  <c r="DD61" i="6" s="1"/>
  <c r="DD62" i="6" s="1"/>
  <c r="DD63" i="6" s="1"/>
  <c r="DD64" i="6" s="1"/>
  <c r="DD65" i="6" s="1"/>
  <c r="DD66" i="6" s="1"/>
  <c r="DD67" i="6" s="1"/>
  <c r="DD68" i="6" s="1"/>
  <c r="DD69" i="6" s="1"/>
  <c r="DD70" i="6" s="1"/>
  <c r="DD71" i="6" s="1"/>
  <c r="DD72" i="6" s="1"/>
  <c r="DD73" i="6" s="1"/>
  <c r="DD74" i="6" s="1"/>
  <c r="DD75" i="6" s="1"/>
  <c r="DD76" i="6" s="1"/>
  <c r="DD77" i="6" s="1"/>
  <c r="DD78" i="6" s="1"/>
  <c r="DD79" i="6" s="1"/>
  <c r="DD80" i="6" s="1"/>
  <c r="DD81" i="6" s="1"/>
  <c r="DD82" i="6" s="1"/>
  <c r="DD83" i="6" s="1"/>
  <c r="DD84" i="6" s="1"/>
  <c r="DD85" i="6" s="1"/>
  <c r="DD86" i="6" s="1"/>
  <c r="DD87" i="6" s="1"/>
  <c r="DD88" i="6" s="1"/>
  <c r="DD89" i="6" s="1"/>
  <c r="DD90" i="6" s="1"/>
  <c r="DD91" i="6" s="1"/>
  <c r="DD92" i="6" s="1"/>
  <c r="DD93" i="6" s="1"/>
  <c r="DD94" i="6" s="1"/>
  <c r="DD95" i="6" s="1"/>
  <c r="DD96" i="6" s="1"/>
  <c r="DD97" i="6" s="1"/>
  <c r="DD98" i="6" s="1"/>
  <c r="DD99" i="6" s="1"/>
  <c r="DD100" i="6" s="1"/>
  <c r="DD101" i="6" s="1"/>
  <c r="DD102" i="6" s="1"/>
  <c r="DD103" i="6" s="1"/>
  <c r="DD104" i="6" s="1"/>
  <c r="DD105" i="6" s="1"/>
  <c r="DD106" i="6" s="1"/>
  <c r="DD107" i="6" s="1"/>
  <c r="DD108" i="6" s="1"/>
  <c r="DD109" i="6" s="1"/>
  <c r="DD110" i="6" s="1"/>
  <c r="DD111" i="6" s="1"/>
  <c r="DD112" i="6" s="1"/>
  <c r="DD113" i="6" s="1"/>
  <c r="DD114" i="6" s="1"/>
  <c r="DD115" i="6" s="1"/>
  <c r="DD116" i="6" s="1"/>
  <c r="DD117" i="6" s="1"/>
  <c r="DD118" i="6" s="1"/>
  <c r="DD119" i="6" s="1"/>
  <c r="DD120" i="6" s="1"/>
  <c r="DD121" i="6" s="1"/>
  <c r="DD122" i="6" s="1"/>
  <c r="DD123" i="6" s="1"/>
  <c r="DD124" i="6" s="1"/>
  <c r="DD125" i="6" s="1"/>
  <c r="DD126" i="6" s="1"/>
  <c r="DD127" i="6" s="1"/>
  <c r="DD128" i="6" s="1"/>
  <c r="DD129" i="6" s="1"/>
  <c r="DD130" i="6" s="1"/>
  <c r="DD131" i="6" s="1"/>
  <c r="DD132" i="6" s="1"/>
  <c r="DD133" i="6" s="1"/>
  <c r="DD134" i="6" s="1"/>
  <c r="DD135" i="6" s="1"/>
  <c r="DD136" i="6" s="1"/>
  <c r="DD137" i="6" s="1"/>
  <c r="DD138" i="6" s="1"/>
  <c r="DD139" i="6" s="1"/>
  <c r="DD140" i="6" s="1"/>
  <c r="DD141" i="6" s="1"/>
  <c r="DD142" i="6" s="1"/>
  <c r="DD143" i="6" s="1"/>
  <c r="DD144" i="6" s="1"/>
  <c r="DD145" i="6" s="1"/>
  <c r="DD146" i="6" s="1"/>
  <c r="DD147" i="6" s="1"/>
  <c r="DD148" i="6" s="1"/>
  <c r="DD149" i="6" s="1"/>
  <c r="DD150" i="6" s="1"/>
  <c r="DD151" i="6" s="1"/>
  <c r="DD152" i="6" s="1"/>
  <c r="DD153" i="6" s="1"/>
  <c r="DD154" i="6" s="1"/>
  <c r="DD155" i="6" s="1"/>
  <c r="DD156" i="6" s="1"/>
  <c r="DD157" i="6" s="1"/>
  <c r="DD158" i="6" s="1"/>
  <c r="DD159" i="6" s="1"/>
  <c r="DD160" i="6" s="1"/>
  <c r="DD161" i="6" s="1"/>
  <c r="DD162" i="6" s="1"/>
  <c r="DD163" i="6" s="1"/>
  <c r="DD164" i="6" s="1"/>
  <c r="DD165" i="6" s="1"/>
  <c r="DD166" i="6" s="1"/>
  <c r="DD167" i="6" s="1"/>
  <c r="DD168" i="6" s="1"/>
  <c r="DD169" i="6" s="1"/>
  <c r="DD170" i="6" s="1"/>
  <c r="DD171" i="6" s="1"/>
  <c r="DD172" i="6" s="1"/>
  <c r="DD173" i="6" s="1"/>
  <c r="DD174" i="6" s="1"/>
  <c r="DD175" i="6" s="1"/>
  <c r="DD176" i="6" s="1"/>
  <c r="DD177" i="6" s="1"/>
  <c r="DD178" i="6" s="1"/>
  <c r="DD179" i="6" s="1"/>
  <c r="DD180" i="6" s="1"/>
  <c r="DD181" i="6" s="1"/>
  <c r="DD182" i="6" s="1"/>
  <c r="DD183" i="6" s="1"/>
  <c r="DD184" i="6" s="1"/>
  <c r="DD185" i="6" s="1"/>
  <c r="DD186" i="6" s="1"/>
  <c r="DD187" i="6" s="1"/>
  <c r="DD188" i="6" s="1"/>
  <c r="DD189" i="6" s="1"/>
  <c r="DD190" i="6" s="1"/>
  <c r="DD191" i="6" s="1"/>
  <c r="DD192" i="6" s="1"/>
  <c r="DD193" i="6" s="1"/>
  <c r="DD194" i="6" s="1"/>
  <c r="DD195" i="6" s="1"/>
  <c r="DD196" i="6" s="1"/>
  <c r="DD197" i="6" s="1"/>
  <c r="DD198" i="6" s="1"/>
  <c r="DD199" i="6" s="1"/>
  <c r="DD200" i="6" s="1"/>
  <c r="DD201" i="6" s="1"/>
  <c r="DD202" i="6" s="1"/>
  <c r="DD203" i="6" s="1"/>
  <c r="DD204" i="6" s="1"/>
  <c r="DD205" i="6" s="1"/>
  <c r="DD206" i="6" s="1"/>
  <c r="DD207" i="6" s="1"/>
  <c r="DD208" i="6" s="1"/>
  <c r="DD209" i="6" s="1"/>
  <c r="DD210" i="6" s="1"/>
  <c r="DD211" i="6" s="1"/>
  <c r="DD212" i="6" s="1"/>
  <c r="DD213" i="6" s="1"/>
  <c r="DD214" i="6" s="1"/>
  <c r="DD215" i="6" s="1"/>
  <c r="DD216" i="6" s="1"/>
  <c r="DD217" i="6" s="1"/>
  <c r="DD218" i="6" s="1"/>
  <c r="DD219" i="6" s="1"/>
  <c r="DD220" i="6" s="1"/>
  <c r="DD221" i="6" s="1"/>
  <c r="DD222" i="6" s="1"/>
  <c r="DD223" i="6" s="1"/>
  <c r="DD224" i="6" s="1"/>
  <c r="DD225" i="6" s="1"/>
  <c r="DD226" i="6" s="1"/>
  <c r="DD227" i="6" s="1"/>
  <c r="DD228" i="6" s="1"/>
  <c r="DD229" i="6" s="1"/>
  <c r="DD230" i="6" s="1"/>
  <c r="DD231" i="6" s="1"/>
  <c r="DD232" i="6" s="1"/>
  <c r="DD233" i="6" s="1"/>
  <c r="DD234" i="6" s="1"/>
  <c r="DD235" i="6" s="1"/>
  <c r="DD236" i="6" s="1"/>
  <c r="DD237" i="6" s="1"/>
  <c r="DD238" i="6" s="1"/>
  <c r="DD239" i="6" s="1"/>
  <c r="DD240" i="6" s="1"/>
  <c r="DD241" i="6" s="1"/>
  <c r="DD242" i="6" s="1"/>
  <c r="DD243" i="6" s="1"/>
  <c r="DD244" i="6" s="1"/>
  <c r="DD245" i="6" s="1"/>
  <c r="DD246" i="6" s="1"/>
  <c r="DD247" i="6" s="1"/>
  <c r="DD248" i="6" s="1"/>
  <c r="DD249" i="6" s="1"/>
  <c r="DD250" i="6" s="1"/>
  <c r="DD251" i="6" s="1"/>
  <c r="DD252" i="6" s="1"/>
  <c r="DD253" i="6" s="1"/>
  <c r="DD254" i="6" s="1"/>
  <c r="DD255" i="6" s="1"/>
  <c r="DD256" i="6" s="1"/>
  <c r="DC3" i="6"/>
  <c r="DC4" i="6" s="1"/>
  <c r="CZ3" i="6"/>
  <c r="CX3" i="6"/>
  <c r="CV3" i="6"/>
  <c r="CT3" i="6"/>
  <c r="BX3" i="6"/>
  <c r="BV3" i="6"/>
  <c r="BT3" i="6"/>
  <c r="AZ3" i="6"/>
  <c r="AX3" i="6"/>
  <c r="AV3" i="6"/>
  <c r="AT3" i="6"/>
  <c r="AH3" i="6"/>
  <c r="AF3" i="6"/>
  <c r="AD3" i="6"/>
  <c r="AB3" i="6"/>
  <c r="DI2" i="6"/>
  <c r="DH2" i="6"/>
  <c r="CX2" i="6"/>
  <c r="CV2" i="6"/>
  <c r="BX2" i="6"/>
  <c r="BV2" i="6"/>
  <c r="AX2" i="6"/>
  <c r="AV2" i="6"/>
  <c r="AZ2" i="6" s="1"/>
  <c r="AF2" i="6"/>
  <c r="AD2" i="6"/>
  <c r="H2" i="6"/>
  <c r="AH222" i="1"/>
  <c r="AA222" i="1"/>
  <c r="Z222" i="1"/>
  <c r="Y222" i="1"/>
  <c r="X222" i="1"/>
  <c r="W222" i="1"/>
  <c r="V222" i="1"/>
  <c r="U222" i="1"/>
  <c r="AA221" i="1"/>
  <c r="AH221" i="1" s="1"/>
  <c r="Z221" i="1"/>
  <c r="Y221" i="1"/>
  <c r="X221" i="1"/>
  <c r="W221" i="1"/>
  <c r="V221" i="1"/>
  <c r="U221" i="1"/>
  <c r="AH220" i="1"/>
  <c r="AA220" i="1"/>
  <c r="Z220" i="1"/>
  <c r="Y220" i="1"/>
  <c r="X220" i="1"/>
  <c r="W220" i="1"/>
  <c r="V220" i="1"/>
  <c r="U220" i="1"/>
  <c r="AA219" i="1"/>
  <c r="AH219" i="1" s="1"/>
  <c r="Z219" i="1"/>
  <c r="Y219" i="1"/>
  <c r="X219" i="1"/>
  <c r="W219" i="1"/>
  <c r="V219" i="1"/>
  <c r="U219" i="1"/>
  <c r="AA218" i="1"/>
  <c r="AH218" i="1" s="1"/>
  <c r="Z218" i="1"/>
  <c r="Y218" i="1"/>
  <c r="X218" i="1"/>
  <c r="W218" i="1"/>
  <c r="V218" i="1"/>
  <c r="U218" i="1"/>
  <c r="AH217" i="1"/>
  <c r="AA217" i="1"/>
  <c r="Z217" i="1"/>
  <c r="Y217" i="1"/>
  <c r="X217" i="1"/>
  <c r="W217" i="1"/>
  <c r="V217" i="1"/>
  <c r="U217" i="1"/>
  <c r="AH216" i="1"/>
  <c r="AA216" i="1"/>
  <c r="Z216" i="1"/>
  <c r="Y216" i="1"/>
  <c r="X216" i="1"/>
  <c r="W216" i="1"/>
  <c r="V216" i="1"/>
  <c r="U216" i="1"/>
  <c r="AA215" i="1"/>
  <c r="AH215" i="1" s="1"/>
  <c r="Z215" i="1"/>
  <c r="Y215" i="1"/>
  <c r="X215" i="1"/>
  <c r="W215" i="1"/>
  <c r="V215" i="1"/>
  <c r="U215" i="1"/>
  <c r="AH214" i="1"/>
  <c r="AA214" i="1"/>
  <c r="Z214" i="1"/>
  <c r="Y214" i="1"/>
  <c r="X214" i="1"/>
  <c r="W214" i="1"/>
  <c r="V214" i="1"/>
  <c r="U214" i="1"/>
  <c r="AA213" i="1"/>
  <c r="AH213" i="1" s="1"/>
  <c r="Z213" i="1"/>
  <c r="Y213" i="1"/>
  <c r="X213" i="1"/>
  <c r="W213" i="1"/>
  <c r="V213" i="1"/>
  <c r="U213" i="1"/>
  <c r="AH212" i="1"/>
  <c r="AA212" i="1"/>
  <c r="Z212" i="1"/>
  <c r="Y212" i="1"/>
  <c r="X212" i="1"/>
  <c r="W212" i="1"/>
  <c r="V212" i="1"/>
  <c r="U212" i="1"/>
  <c r="AA211" i="1"/>
  <c r="AH211" i="1" s="1"/>
  <c r="Z211" i="1"/>
  <c r="Y211" i="1"/>
  <c r="X211" i="1"/>
  <c r="W211" i="1"/>
  <c r="V211" i="1"/>
  <c r="U211" i="1"/>
  <c r="AA210" i="1"/>
  <c r="AH210" i="1" s="1"/>
  <c r="Z210" i="1"/>
  <c r="Y210" i="1"/>
  <c r="X210" i="1"/>
  <c r="W210" i="1"/>
  <c r="V210" i="1"/>
  <c r="U210" i="1"/>
  <c r="AH209" i="1"/>
  <c r="AA209" i="1"/>
  <c r="Z209" i="1"/>
  <c r="Y209" i="1"/>
  <c r="X209" i="1"/>
  <c r="W209" i="1"/>
  <c r="V209" i="1"/>
  <c r="U209" i="1"/>
  <c r="AH208" i="1"/>
  <c r="AA208" i="1"/>
  <c r="Z208" i="1"/>
  <c r="Y208" i="1"/>
  <c r="X208" i="1"/>
  <c r="W208" i="1"/>
  <c r="V208" i="1"/>
  <c r="U208" i="1"/>
  <c r="AA207" i="1"/>
  <c r="AH207" i="1" s="1"/>
  <c r="Z207" i="1"/>
  <c r="Y207" i="1"/>
  <c r="X207" i="1"/>
  <c r="W207" i="1"/>
  <c r="V207" i="1"/>
  <c r="U207" i="1"/>
  <c r="AH206" i="1"/>
  <c r="AA206" i="1"/>
  <c r="Z206" i="1"/>
  <c r="Y206" i="1"/>
  <c r="X206" i="1"/>
  <c r="W206" i="1"/>
  <c r="V206" i="1"/>
  <c r="U206" i="1"/>
  <c r="AA205" i="1"/>
  <c r="AH205" i="1" s="1"/>
  <c r="Z205" i="1"/>
  <c r="Y205" i="1"/>
  <c r="X205" i="1"/>
  <c r="W205" i="1"/>
  <c r="V205" i="1"/>
  <c r="U205" i="1"/>
  <c r="AA204" i="1"/>
  <c r="AH204" i="1" s="1"/>
  <c r="Z204" i="1"/>
  <c r="Y204" i="1"/>
  <c r="X204" i="1"/>
  <c r="W204" i="1"/>
  <c r="V204" i="1"/>
  <c r="U204" i="1"/>
  <c r="AA203" i="1"/>
  <c r="AH203" i="1" s="1"/>
  <c r="Z203" i="1"/>
  <c r="Y203" i="1"/>
  <c r="X203" i="1"/>
  <c r="W203" i="1"/>
  <c r="V203" i="1"/>
  <c r="U203" i="1"/>
  <c r="AH202" i="1"/>
  <c r="AA202" i="1"/>
  <c r="Z202" i="1"/>
  <c r="Y202" i="1"/>
  <c r="X202" i="1"/>
  <c r="W202" i="1"/>
  <c r="V202" i="1"/>
  <c r="U202" i="1"/>
  <c r="AH201" i="1"/>
  <c r="AA201" i="1"/>
  <c r="Z201" i="1"/>
  <c r="Y201" i="1"/>
  <c r="X201" i="1"/>
  <c r="W201" i="1"/>
  <c r="V201" i="1"/>
  <c r="U201" i="1"/>
  <c r="AH200" i="1"/>
  <c r="AA200" i="1"/>
  <c r="Z200" i="1"/>
  <c r="Y200" i="1"/>
  <c r="X200" i="1"/>
  <c r="W200" i="1"/>
  <c r="V200" i="1"/>
  <c r="U200" i="1"/>
  <c r="AA199" i="1"/>
  <c r="AH199" i="1" s="1"/>
  <c r="Z199" i="1"/>
  <c r="Y199" i="1"/>
  <c r="X199" i="1"/>
  <c r="W199" i="1"/>
  <c r="V199" i="1"/>
  <c r="U199" i="1"/>
  <c r="AH198" i="1"/>
  <c r="AA198" i="1"/>
  <c r="Z198" i="1"/>
  <c r="Y198" i="1"/>
  <c r="X198" i="1"/>
  <c r="W198" i="1"/>
  <c r="V198" i="1"/>
  <c r="U198" i="1"/>
  <c r="AA197" i="1"/>
  <c r="AH197" i="1" s="1"/>
  <c r="Z197" i="1"/>
  <c r="Y197" i="1"/>
  <c r="X197" i="1"/>
  <c r="W197" i="1"/>
  <c r="V197" i="1"/>
  <c r="U197" i="1"/>
  <c r="AA196" i="1"/>
  <c r="AH196" i="1" s="1"/>
  <c r="Z196" i="1"/>
  <c r="Y196" i="1"/>
  <c r="X196" i="1"/>
  <c r="W196" i="1"/>
  <c r="V196" i="1"/>
  <c r="U196" i="1"/>
  <c r="AA195" i="1"/>
  <c r="AH195" i="1" s="1"/>
  <c r="Z195" i="1"/>
  <c r="Y195" i="1"/>
  <c r="X195" i="1"/>
  <c r="W195" i="1"/>
  <c r="V195" i="1"/>
  <c r="U195" i="1"/>
  <c r="AH194" i="1"/>
  <c r="AA194" i="1"/>
  <c r="Z194" i="1"/>
  <c r="Y194" i="1"/>
  <c r="X194" i="1"/>
  <c r="W194" i="1"/>
  <c r="V194" i="1"/>
  <c r="U194" i="1"/>
  <c r="AH193" i="1"/>
  <c r="AA193" i="1"/>
  <c r="Z193" i="1"/>
  <c r="Y193" i="1"/>
  <c r="X193" i="1"/>
  <c r="W193" i="1"/>
  <c r="V193" i="1"/>
  <c r="U193" i="1"/>
  <c r="AH192" i="1"/>
  <c r="AA192" i="1"/>
  <c r="Z192" i="1"/>
  <c r="Y192" i="1"/>
  <c r="X192" i="1"/>
  <c r="W192" i="1"/>
  <c r="V192" i="1"/>
  <c r="U192" i="1"/>
  <c r="AA191" i="1"/>
  <c r="AH191" i="1" s="1"/>
  <c r="Z191" i="1"/>
  <c r="Y191" i="1"/>
  <c r="X191" i="1"/>
  <c r="W191" i="1"/>
  <c r="V191" i="1"/>
  <c r="U191" i="1"/>
  <c r="AH190" i="1"/>
  <c r="AA190" i="1"/>
  <c r="Z190" i="1"/>
  <c r="Y190" i="1"/>
  <c r="X190" i="1"/>
  <c r="W190" i="1"/>
  <c r="V190" i="1"/>
  <c r="U190" i="1"/>
  <c r="AA189" i="1"/>
  <c r="AH189" i="1" s="1"/>
  <c r="Z189" i="1"/>
  <c r="Y189" i="1"/>
  <c r="X189" i="1"/>
  <c r="W189" i="1"/>
  <c r="V189" i="1"/>
  <c r="U189" i="1"/>
  <c r="AA188" i="1"/>
  <c r="AH188" i="1" s="1"/>
  <c r="Z188" i="1"/>
  <c r="Y188" i="1"/>
  <c r="X188" i="1"/>
  <c r="W188" i="1"/>
  <c r="V188" i="1"/>
  <c r="U188" i="1"/>
  <c r="AA187" i="1"/>
  <c r="AH187" i="1" s="1"/>
  <c r="Z187" i="1"/>
  <c r="Y187" i="1"/>
  <c r="X187" i="1"/>
  <c r="W187" i="1"/>
  <c r="V187" i="1"/>
  <c r="U187" i="1"/>
  <c r="AH186" i="1"/>
  <c r="AA186" i="1"/>
  <c r="Z186" i="1"/>
  <c r="Y186" i="1"/>
  <c r="X186" i="1"/>
  <c r="W186" i="1"/>
  <c r="V186" i="1"/>
  <c r="U186" i="1"/>
  <c r="AH185" i="1"/>
  <c r="AA185" i="1"/>
  <c r="Z185" i="1"/>
  <c r="Y185" i="1"/>
  <c r="X185" i="1"/>
  <c r="W185" i="1"/>
  <c r="V185" i="1"/>
  <c r="U185" i="1"/>
  <c r="AH184" i="1"/>
  <c r="AA184" i="1"/>
  <c r="Z184" i="1"/>
  <c r="Y184" i="1"/>
  <c r="X184" i="1"/>
  <c r="W184" i="1"/>
  <c r="V184" i="1"/>
  <c r="U184" i="1"/>
  <c r="AA183" i="1"/>
  <c r="AH183" i="1" s="1"/>
  <c r="Z183" i="1"/>
  <c r="Y183" i="1"/>
  <c r="X183" i="1"/>
  <c r="W183" i="1"/>
  <c r="V183" i="1"/>
  <c r="U183" i="1"/>
  <c r="AH182" i="1"/>
  <c r="AA182" i="1"/>
  <c r="Z182" i="1"/>
  <c r="Y182" i="1"/>
  <c r="X182" i="1"/>
  <c r="W182" i="1"/>
  <c r="V182" i="1"/>
  <c r="U182" i="1"/>
  <c r="AA181" i="1"/>
  <c r="AH181" i="1" s="1"/>
  <c r="Z181" i="1"/>
  <c r="Y181" i="1"/>
  <c r="X181" i="1"/>
  <c r="W181" i="1"/>
  <c r="V181" i="1"/>
  <c r="U181" i="1"/>
  <c r="AA180" i="1"/>
  <c r="AH180" i="1" s="1"/>
  <c r="Z180" i="1"/>
  <c r="Y180" i="1"/>
  <c r="X180" i="1"/>
  <c r="W180" i="1"/>
  <c r="V180" i="1"/>
  <c r="U180" i="1"/>
  <c r="AA179" i="1"/>
  <c r="AH179" i="1" s="1"/>
  <c r="Z179" i="1"/>
  <c r="Y179" i="1"/>
  <c r="X179" i="1"/>
  <c r="W179" i="1"/>
  <c r="V179" i="1"/>
  <c r="U179" i="1"/>
  <c r="AH178" i="1"/>
  <c r="AA178" i="1"/>
  <c r="Z178" i="1"/>
  <c r="Y178" i="1"/>
  <c r="X178" i="1"/>
  <c r="W178" i="1"/>
  <c r="V178" i="1"/>
  <c r="U178" i="1"/>
  <c r="AH177" i="1"/>
  <c r="AA177" i="1"/>
  <c r="Z177" i="1"/>
  <c r="Y177" i="1"/>
  <c r="X177" i="1"/>
  <c r="W177" i="1"/>
  <c r="V177" i="1"/>
  <c r="U177" i="1"/>
  <c r="AH176" i="1"/>
  <c r="AA176" i="1"/>
  <c r="Z176" i="1"/>
  <c r="Y176" i="1"/>
  <c r="X176" i="1"/>
  <c r="W176" i="1"/>
  <c r="V176" i="1"/>
  <c r="U176" i="1"/>
  <c r="AA175" i="1"/>
  <c r="AH175" i="1" s="1"/>
  <c r="Z175" i="1"/>
  <c r="Y175" i="1"/>
  <c r="X175" i="1"/>
  <c r="W175" i="1"/>
  <c r="V175" i="1"/>
  <c r="U175" i="1"/>
  <c r="AH174" i="1"/>
  <c r="AA174" i="1"/>
  <c r="Z174" i="1"/>
  <c r="Y174" i="1"/>
  <c r="X174" i="1"/>
  <c r="W174" i="1"/>
  <c r="V174" i="1"/>
  <c r="U174" i="1"/>
  <c r="AA173" i="1"/>
  <c r="AH173" i="1" s="1"/>
  <c r="Z173" i="1"/>
  <c r="Y173" i="1"/>
  <c r="X173" i="1"/>
  <c r="W173" i="1"/>
  <c r="V173" i="1"/>
  <c r="U173" i="1"/>
  <c r="AA172" i="1"/>
  <c r="AH172" i="1" s="1"/>
  <c r="Z172" i="1"/>
  <c r="Y172" i="1"/>
  <c r="X172" i="1"/>
  <c r="W172" i="1"/>
  <c r="V172" i="1"/>
  <c r="U172" i="1"/>
  <c r="AA171" i="1"/>
  <c r="AH171" i="1" s="1"/>
  <c r="Z171" i="1"/>
  <c r="Y171" i="1"/>
  <c r="X171" i="1"/>
  <c r="W171" i="1"/>
  <c r="V171" i="1"/>
  <c r="U171" i="1"/>
  <c r="AH170" i="1"/>
  <c r="AA170" i="1"/>
  <c r="Z170" i="1"/>
  <c r="Y170" i="1"/>
  <c r="X170" i="1"/>
  <c r="W170" i="1"/>
  <c r="V170" i="1"/>
  <c r="U170" i="1"/>
  <c r="AH169" i="1"/>
  <c r="AA169" i="1"/>
  <c r="Z169" i="1"/>
  <c r="Y169" i="1"/>
  <c r="X169" i="1"/>
  <c r="W169" i="1"/>
  <c r="V169" i="1"/>
  <c r="U169" i="1"/>
  <c r="AH168" i="1"/>
  <c r="AA168" i="1"/>
  <c r="Z168" i="1"/>
  <c r="Y168" i="1"/>
  <c r="X168" i="1"/>
  <c r="W168" i="1"/>
  <c r="V168" i="1"/>
  <c r="U168" i="1"/>
  <c r="AA167" i="1"/>
  <c r="AH167" i="1" s="1"/>
  <c r="Z167" i="1"/>
  <c r="Y167" i="1"/>
  <c r="X167" i="1"/>
  <c r="W167" i="1"/>
  <c r="V167" i="1"/>
  <c r="U167" i="1"/>
  <c r="AH166" i="1"/>
  <c r="AA166" i="1"/>
  <c r="Z166" i="1"/>
  <c r="Y166" i="1"/>
  <c r="X166" i="1"/>
  <c r="W166" i="1"/>
  <c r="V166" i="1"/>
  <c r="U166" i="1"/>
  <c r="AA165" i="1"/>
  <c r="AH165" i="1" s="1"/>
  <c r="Z165" i="1"/>
  <c r="Y165" i="1"/>
  <c r="X165" i="1"/>
  <c r="W165" i="1"/>
  <c r="V165" i="1"/>
  <c r="U165" i="1"/>
  <c r="AA164" i="1"/>
  <c r="AH164" i="1" s="1"/>
  <c r="Z164" i="1"/>
  <c r="Y164" i="1"/>
  <c r="X164" i="1"/>
  <c r="W164" i="1"/>
  <c r="V164" i="1"/>
  <c r="U164" i="1"/>
  <c r="AA163" i="1"/>
  <c r="AH163" i="1" s="1"/>
  <c r="Z163" i="1"/>
  <c r="Y163" i="1"/>
  <c r="X163" i="1"/>
  <c r="W163" i="1"/>
  <c r="V163" i="1"/>
  <c r="U163" i="1"/>
  <c r="AH162" i="1"/>
  <c r="AA162" i="1"/>
  <c r="Z162" i="1"/>
  <c r="Y162" i="1"/>
  <c r="X162" i="1"/>
  <c r="W162" i="1"/>
  <c r="V162" i="1"/>
  <c r="U162" i="1"/>
  <c r="AA161" i="1"/>
  <c r="AH161" i="1" s="1"/>
  <c r="Z161" i="1"/>
  <c r="Y161" i="1"/>
  <c r="X161" i="1"/>
  <c r="W161" i="1"/>
  <c r="V161" i="1"/>
  <c r="U161" i="1"/>
  <c r="AH160" i="1"/>
  <c r="AA160" i="1"/>
  <c r="Z160" i="1"/>
  <c r="Y160" i="1"/>
  <c r="X160" i="1"/>
  <c r="W160" i="1"/>
  <c r="V160" i="1"/>
  <c r="U160" i="1"/>
  <c r="AA159" i="1"/>
  <c r="AH159" i="1" s="1"/>
  <c r="Z159" i="1"/>
  <c r="Y159" i="1"/>
  <c r="X159" i="1"/>
  <c r="W159" i="1"/>
  <c r="V159" i="1"/>
  <c r="U159" i="1"/>
  <c r="AA158" i="1"/>
  <c r="AH158" i="1" s="1"/>
  <c r="Z158" i="1"/>
  <c r="Y158" i="1"/>
  <c r="X158" i="1"/>
  <c r="W158" i="1"/>
  <c r="V158" i="1"/>
  <c r="U158" i="1"/>
  <c r="AA157" i="1"/>
  <c r="AH157" i="1" s="1"/>
  <c r="Z157" i="1"/>
  <c r="Y157" i="1"/>
  <c r="X157" i="1"/>
  <c r="W157" i="1"/>
  <c r="V157" i="1"/>
  <c r="U157" i="1"/>
  <c r="AA156" i="1"/>
  <c r="AH156" i="1" s="1"/>
  <c r="Z156" i="1"/>
  <c r="Y156" i="1"/>
  <c r="X156" i="1"/>
  <c r="W156" i="1"/>
  <c r="V156" i="1"/>
  <c r="U156" i="1"/>
  <c r="AA155" i="1"/>
  <c r="AH155" i="1" s="1"/>
  <c r="Z155" i="1"/>
  <c r="Y155" i="1"/>
  <c r="X155" i="1"/>
  <c r="W155" i="1"/>
  <c r="V155" i="1"/>
  <c r="U155" i="1"/>
  <c r="AH154" i="1"/>
  <c r="AA154" i="1"/>
  <c r="Z154" i="1"/>
  <c r="Y154" i="1"/>
  <c r="X154" i="1"/>
  <c r="W154" i="1"/>
  <c r="V154" i="1"/>
  <c r="U154" i="1"/>
  <c r="AA153" i="1"/>
  <c r="AH153" i="1" s="1"/>
  <c r="Z153" i="1"/>
  <c r="Y153" i="1"/>
  <c r="X153" i="1"/>
  <c r="W153" i="1"/>
  <c r="V153" i="1"/>
  <c r="U153" i="1"/>
  <c r="AH152" i="1"/>
  <c r="AA152" i="1"/>
  <c r="Z152" i="1"/>
  <c r="Y152" i="1"/>
  <c r="X152" i="1"/>
  <c r="W152" i="1"/>
  <c r="V152" i="1"/>
  <c r="U152" i="1"/>
  <c r="AH151" i="1"/>
  <c r="AA151" i="1"/>
  <c r="Z151" i="1"/>
  <c r="Y151" i="1"/>
  <c r="X151" i="1"/>
  <c r="W151" i="1"/>
  <c r="V151" i="1"/>
  <c r="U151" i="1"/>
  <c r="AH150" i="1"/>
  <c r="AA150" i="1"/>
  <c r="Z150" i="1"/>
  <c r="Y150" i="1"/>
  <c r="X150" i="1"/>
  <c r="W150" i="1"/>
  <c r="V150" i="1"/>
  <c r="U150" i="1"/>
  <c r="AA149" i="1"/>
  <c r="AH149" i="1" s="1"/>
  <c r="Z149" i="1"/>
  <c r="Y149" i="1"/>
  <c r="X149" i="1"/>
  <c r="W149" i="1"/>
  <c r="V149" i="1"/>
  <c r="U149" i="1"/>
  <c r="AA148" i="1"/>
  <c r="AH148" i="1" s="1"/>
  <c r="Z148" i="1"/>
  <c r="Y148" i="1"/>
  <c r="X148" i="1"/>
  <c r="W148" i="1"/>
  <c r="V148" i="1"/>
  <c r="U148" i="1"/>
  <c r="AA147" i="1"/>
  <c r="AH147" i="1" s="1"/>
  <c r="Z147" i="1"/>
  <c r="Y147" i="1"/>
  <c r="X147" i="1"/>
  <c r="W147" i="1"/>
  <c r="V147" i="1"/>
  <c r="U147" i="1"/>
  <c r="AA146" i="1"/>
  <c r="AH146" i="1" s="1"/>
  <c r="Z146" i="1"/>
  <c r="Y146" i="1"/>
  <c r="X146" i="1"/>
  <c r="W146" i="1"/>
  <c r="V146" i="1"/>
  <c r="U146" i="1"/>
  <c r="AA145" i="1"/>
  <c r="AH145" i="1" s="1"/>
  <c r="Z145" i="1"/>
  <c r="Y145" i="1"/>
  <c r="X145" i="1"/>
  <c r="W145" i="1"/>
  <c r="V145" i="1"/>
  <c r="U145" i="1"/>
  <c r="AA144" i="1"/>
  <c r="AH144" i="1" s="1"/>
  <c r="Z144" i="1"/>
  <c r="Y144" i="1"/>
  <c r="X144" i="1"/>
  <c r="W144" i="1"/>
  <c r="V144" i="1"/>
  <c r="U144" i="1"/>
  <c r="AH143" i="1"/>
  <c r="AA143" i="1"/>
  <c r="Z143" i="1"/>
  <c r="Y143" i="1"/>
  <c r="X143" i="1"/>
  <c r="W143" i="1"/>
  <c r="V143" i="1"/>
  <c r="U143" i="1"/>
  <c r="AH142" i="1"/>
  <c r="AA142" i="1"/>
  <c r="Z142" i="1"/>
  <c r="Y142" i="1"/>
  <c r="X142" i="1"/>
  <c r="W142" i="1"/>
  <c r="V142" i="1"/>
  <c r="U142" i="1"/>
  <c r="AA141" i="1"/>
  <c r="AH141" i="1" s="1"/>
  <c r="Z141" i="1"/>
  <c r="Y141" i="1"/>
  <c r="X141" i="1"/>
  <c r="W141" i="1"/>
  <c r="V141" i="1"/>
  <c r="U141" i="1"/>
  <c r="AA140" i="1"/>
  <c r="AH140" i="1" s="1"/>
  <c r="Z140" i="1"/>
  <c r="Y140" i="1"/>
  <c r="X140" i="1"/>
  <c r="W140" i="1"/>
  <c r="V140" i="1"/>
  <c r="U140" i="1"/>
  <c r="AH139" i="1"/>
  <c r="AA139" i="1"/>
  <c r="Z139" i="1"/>
  <c r="Y139" i="1"/>
  <c r="X139" i="1"/>
  <c r="W139" i="1"/>
  <c r="V139" i="1"/>
  <c r="U139" i="1"/>
  <c r="AA138" i="1"/>
  <c r="AH138" i="1" s="1"/>
  <c r="Z138" i="1"/>
  <c r="Y138" i="1"/>
  <c r="X138" i="1"/>
  <c r="W138" i="1"/>
  <c r="V138" i="1"/>
  <c r="U138" i="1"/>
  <c r="AA137" i="1"/>
  <c r="AH137" i="1" s="1"/>
  <c r="Z137" i="1"/>
  <c r="Y137" i="1"/>
  <c r="X137" i="1"/>
  <c r="W137" i="1"/>
  <c r="V137" i="1"/>
  <c r="U137" i="1"/>
  <c r="AA136" i="1"/>
  <c r="AH136" i="1" s="1"/>
  <c r="Z136" i="1"/>
  <c r="Y136" i="1"/>
  <c r="X136" i="1"/>
  <c r="W136" i="1"/>
  <c r="V136" i="1"/>
  <c r="U136" i="1"/>
  <c r="AH135" i="1"/>
  <c r="AA135" i="1"/>
  <c r="Z135" i="1"/>
  <c r="Y135" i="1"/>
  <c r="X135" i="1"/>
  <c r="W135" i="1"/>
  <c r="V135" i="1"/>
  <c r="U135" i="1"/>
  <c r="AH134" i="1"/>
  <c r="AA134" i="1"/>
  <c r="Z134" i="1"/>
  <c r="Y134" i="1"/>
  <c r="X134" i="1"/>
  <c r="W134" i="1"/>
  <c r="V134" i="1"/>
  <c r="U134" i="1"/>
  <c r="AA133" i="1"/>
  <c r="AH133" i="1" s="1"/>
  <c r="Z133" i="1"/>
  <c r="Y133" i="1"/>
  <c r="X133" i="1"/>
  <c r="W133" i="1"/>
  <c r="V133" i="1"/>
  <c r="U133" i="1"/>
  <c r="AA132" i="1"/>
  <c r="AH132" i="1" s="1"/>
  <c r="Z132" i="1"/>
  <c r="Y132" i="1"/>
  <c r="X132" i="1"/>
  <c r="W132" i="1"/>
  <c r="V132" i="1"/>
  <c r="U132" i="1"/>
  <c r="AH131" i="1"/>
  <c r="AA131" i="1"/>
  <c r="Z131" i="1"/>
  <c r="Y131" i="1"/>
  <c r="X131" i="1"/>
  <c r="W131" i="1"/>
  <c r="V131" i="1"/>
  <c r="U131" i="1"/>
  <c r="AA130" i="1"/>
  <c r="AH130" i="1" s="1"/>
  <c r="Z130" i="1"/>
  <c r="Y130" i="1"/>
  <c r="X130" i="1"/>
  <c r="W130" i="1"/>
  <c r="V130" i="1"/>
  <c r="U130" i="1"/>
  <c r="AA129" i="1"/>
  <c r="AH129" i="1" s="1"/>
  <c r="Z129" i="1"/>
  <c r="Y129" i="1"/>
  <c r="X129" i="1"/>
  <c r="W129" i="1"/>
  <c r="V129" i="1"/>
  <c r="U129" i="1"/>
  <c r="AH128" i="1"/>
  <c r="AA128" i="1"/>
  <c r="Z128" i="1"/>
  <c r="Y128" i="1"/>
  <c r="X128" i="1"/>
  <c r="W128" i="1"/>
  <c r="V128" i="1"/>
  <c r="U128" i="1"/>
  <c r="AH127" i="1"/>
  <c r="AA127" i="1"/>
  <c r="Z127" i="1"/>
  <c r="Y127" i="1"/>
  <c r="X127" i="1"/>
  <c r="W127" i="1"/>
  <c r="V127" i="1"/>
  <c r="U127" i="1"/>
  <c r="AH126" i="1"/>
  <c r="AA126" i="1"/>
  <c r="Z126" i="1"/>
  <c r="Y126" i="1"/>
  <c r="X126" i="1"/>
  <c r="W126" i="1"/>
  <c r="V126" i="1"/>
  <c r="U126" i="1"/>
  <c r="AA125" i="1"/>
  <c r="AH125" i="1" s="1"/>
  <c r="Z125" i="1"/>
  <c r="Y125" i="1"/>
  <c r="X125" i="1"/>
  <c r="W125" i="1"/>
  <c r="V125" i="1"/>
  <c r="U125" i="1"/>
  <c r="AA124" i="1"/>
  <c r="AH124" i="1" s="1"/>
  <c r="Z124" i="1"/>
  <c r="Y124" i="1"/>
  <c r="X124" i="1"/>
  <c r="W124" i="1"/>
  <c r="V124" i="1"/>
  <c r="U124" i="1"/>
  <c r="AH123" i="1"/>
  <c r="AA123" i="1"/>
  <c r="Z123" i="1"/>
  <c r="Y123" i="1"/>
  <c r="X123" i="1"/>
  <c r="W123" i="1"/>
  <c r="V123" i="1"/>
  <c r="U123" i="1"/>
  <c r="AA122" i="1"/>
  <c r="AH122" i="1" s="1"/>
  <c r="Z122" i="1"/>
  <c r="Y122" i="1"/>
  <c r="X122" i="1"/>
  <c r="W122" i="1"/>
  <c r="V122" i="1"/>
  <c r="U122" i="1"/>
  <c r="AA121" i="1"/>
  <c r="AH121" i="1" s="1"/>
  <c r="Z121" i="1"/>
  <c r="Y121" i="1"/>
  <c r="X121" i="1"/>
  <c r="W121" i="1"/>
  <c r="V121" i="1"/>
  <c r="U121" i="1"/>
  <c r="AH120" i="1"/>
  <c r="AA120" i="1"/>
  <c r="Z120" i="1"/>
  <c r="Y120" i="1"/>
  <c r="X120" i="1"/>
  <c r="W120" i="1"/>
  <c r="V120" i="1"/>
  <c r="U120" i="1"/>
  <c r="AH119" i="1"/>
  <c r="AA119" i="1"/>
  <c r="Z119" i="1"/>
  <c r="Y119" i="1"/>
  <c r="X119" i="1"/>
  <c r="W119" i="1"/>
  <c r="V119" i="1"/>
  <c r="U119" i="1"/>
  <c r="AH118" i="1"/>
  <c r="AA118" i="1"/>
  <c r="Z118" i="1"/>
  <c r="Y118" i="1"/>
  <c r="X118" i="1"/>
  <c r="W118" i="1"/>
  <c r="V118" i="1"/>
  <c r="U118" i="1"/>
  <c r="AA117" i="1"/>
  <c r="AH117" i="1" s="1"/>
  <c r="Z117" i="1"/>
  <c r="Y117" i="1"/>
  <c r="X117" i="1"/>
  <c r="W117" i="1"/>
  <c r="V117" i="1"/>
  <c r="U117" i="1"/>
  <c r="AA116" i="1"/>
  <c r="AH116" i="1" s="1"/>
  <c r="Z116" i="1"/>
  <c r="Y116" i="1"/>
  <c r="X116" i="1"/>
  <c r="W116" i="1"/>
  <c r="V116" i="1"/>
  <c r="U116" i="1"/>
  <c r="AA115" i="1"/>
  <c r="AH115" i="1" s="1"/>
  <c r="Z115" i="1"/>
  <c r="Y115" i="1"/>
  <c r="X115" i="1"/>
  <c r="W115" i="1"/>
  <c r="V115" i="1"/>
  <c r="U115" i="1"/>
  <c r="AA114" i="1"/>
  <c r="AH114" i="1" s="1"/>
  <c r="Z114" i="1"/>
  <c r="Y114" i="1"/>
  <c r="X114" i="1"/>
  <c r="W114" i="1"/>
  <c r="V114" i="1"/>
  <c r="U114" i="1"/>
  <c r="AA113" i="1"/>
  <c r="AH113" i="1" s="1"/>
  <c r="Z113" i="1"/>
  <c r="Y113" i="1"/>
  <c r="X113" i="1"/>
  <c r="W113" i="1"/>
  <c r="V113" i="1"/>
  <c r="U113" i="1"/>
  <c r="AH112" i="1"/>
  <c r="AA112" i="1"/>
  <c r="Z112" i="1"/>
  <c r="Y112" i="1"/>
  <c r="X112" i="1"/>
  <c r="W112" i="1"/>
  <c r="V112" i="1"/>
  <c r="U112" i="1"/>
  <c r="AH111" i="1"/>
  <c r="AA111" i="1"/>
  <c r="Z111" i="1"/>
  <c r="Y111" i="1"/>
  <c r="X111" i="1"/>
  <c r="W111" i="1"/>
  <c r="V111" i="1"/>
  <c r="U111" i="1"/>
  <c r="AH110" i="1"/>
  <c r="AA110" i="1"/>
  <c r="Z110" i="1"/>
  <c r="Y110" i="1"/>
  <c r="X110" i="1"/>
  <c r="W110" i="1"/>
  <c r="V110" i="1"/>
  <c r="U110" i="1"/>
  <c r="AA109" i="1"/>
  <c r="AH109" i="1" s="1"/>
  <c r="Z109" i="1"/>
  <c r="Y109" i="1"/>
  <c r="X109" i="1"/>
  <c r="W109" i="1"/>
  <c r="V109" i="1"/>
  <c r="U109" i="1"/>
  <c r="AA108" i="1"/>
  <c r="AH108" i="1" s="1"/>
  <c r="Z108" i="1"/>
  <c r="Y108" i="1"/>
  <c r="X108" i="1"/>
  <c r="W108" i="1"/>
  <c r="V108" i="1"/>
  <c r="U108" i="1"/>
  <c r="AH107" i="1"/>
  <c r="AA107" i="1"/>
  <c r="Z107" i="1"/>
  <c r="Y107" i="1"/>
  <c r="X107" i="1"/>
  <c r="W107" i="1"/>
  <c r="V107" i="1"/>
  <c r="U107" i="1"/>
  <c r="AA106" i="1"/>
  <c r="AH106" i="1" s="1"/>
  <c r="Z106" i="1"/>
  <c r="Y106" i="1"/>
  <c r="X106" i="1"/>
  <c r="W106" i="1"/>
  <c r="V106" i="1"/>
  <c r="U106" i="1"/>
  <c r="AA105" i="1"/>
  <c r="AH105" i="1" s="1"/>
  <c r="Z105" i="1"/>
  <c r="Y105" i="1"/>
  <c r="X105" i="1"/>
  <c r="W105" i="1"/>
  <c r="V105" i="1"/>
  <c r="U105" i="1"/>
  <c r="AA104" i="1"/>
  <c r="AH104" i="1" s="1"/>
  <c r="Z104" i="1"/>
  <c r="Y104" i="1"/>
  <c r="X104" i="1"/>
  <c r="W104" i="1"/>
  <c r="V104" i="1"/>
  <c r="U104" i="1"/>
  <c r="AH103" i="1"/>
  <c r="AA103" i="1"/>
  <c r="Z103" i="1"/>
  <c r="Y103" i="1"/>
  <c r="X103" i="1"/>
  <c r="W103" i="1"/>
  <c r="V103" i="1"/>
  <c r="U103" i="1"/>
  <c r="AH102" i="1"/>
  <c r="AA102" i="1"/>
  <c r="Z102" i="1"/>
  <c r="Y102" i="1"/>
  <c r="X102" i="1"/>
  <c r="W102" i="1"/>
  <c r="V102" i="1"/>
  <c r="U102" i="1"/>
  <c r="AA101" i="1"/>
  <c r="AH101" i="1" s="1"/>
  <c r="Z101" i="1"/>
  <c r="Y101" i="1"/>
  <c r="X101" i="1"/>
  <c r="W101" i="1"/>
  <c r="V101" i="1"/>
  <c r="U101" i="1"/>
  <c r="AA100" i="1"/>
  <c r="AH100" i="1" s="1"/>
  <c r="Z100" i="1"/>
  <c r="Y100" i="1"/>
  <c r="X100" i="1"/>
  <c r="W100" i="1"/>
  <c r="V100" i="1"/>
  <c r="U100" i="1"/>
  <c r="AH99" i="1"/>
  <c r="AA99" i="1"/>
  <c r="Z99" i="1"/>
  <c r="Y99" i="1"/>
  <c r="X99" i="1"/>
  <c r="W99" i="1"/>
  <c r="V99" i="1"/>
  <c r="U99" i="1"/>
  <c r="AA98" i="1"/>
  <c r="AH98" i="1" s="1"/>
  <c r="Z98" i="1"/>
  <c r="Y98" i="1"/>
  <c r="X98" i="1"/>
  <c r="W98" i="1"/>
  <c r="V98" i="1"/>
  <c r="U98" i="1"/>
  <c r="AA97" i="1"/>
  <c r="AH97" i="1" s="1"/>
  <c r="Z97" i="1"/>
  <c r="Y97" i="1"/>
  <c r="X97" i="1"/>
  <c r="W97" i="1"/>
  <c r="V97" i="1"/>
  <c r="U97" i="1"/>
  <c r="AH96" i="1"/>
  <c r="AA96" i="1"/>
  <c r="Z96" i="1"/>
  <c r="Y96" i="1"/>
  <c r="X96" i="1"/>
  <c r="W96" i="1"/>
  <c r="V96" i="1"/>
  <c r="U96" i="1"/>
  <c r="AH95" i="1"/>
  <c r="AA95" i="1"/>
  <c r="Z95" i="1"/>
  <c r="Y95" i="1"/>
  <c r="X95" i="1"/>
  <c r="W95" i="1"/>
  <c r="V95" i="1"/>
  <c r="U95" i="1"/>
  <c r="AH94" i="1"/>
  <c r="AA94" i="1"/>
  <c r="Z94" i="1"/>
  <c r="Y94" i="1"/>
  <c r="X94" i="1"/>
  <c r="W94" i="1"/>
  <c r="V94" i="1"/>
  <c r="U94" i="1"/>
  <c r="AA93" i="1"/>
  <c r="AH93" i="1" s="1"/>
  <c r="Z93" i="1"/>
  <c r="Y93" i="1"/>
  <c r="X93" i="1"/>
  <c r="W93" i="1"/>
  <c r="V93" i="1"/>
  <c r="U93" i="1"/>
  <c r="AA92" i="1"/>
  <c r="AH92" i="1" s="1"/>
  <c r="Z92" i="1"/>
  <c r="Y92" i="1"/>
  <c r="X92" i="1"/>
  <c r="W92" i="1"/>
  <c r="V92" i="1"/>
  <c r="U92" i="1"/>
  <c r="AA91" i="1"/>
  <c r="AH91" i="1" s="1"/>
  <c r="Z91" i="1"/>
  <c r="Y91" i="1"/>
  <c r="X91" i="1"/>
  <c r="W91" i="1"/>
  <c r="V91" i="1"/>
  <c r="U91" i="1"/>
  <c r="AA90" i="1"/>
  <c r="AH90" i="1" s="1"/>
  <c r="Z90" i="1"/>
  <c r="Y90" i="1"/>
  <c r="X90" i="1"/>
  <c r="W90" i="1"/>
  <c r="V90" i="1"/>
  <c r="U90" i="1"/>
  <c r="AA89" i="1"/>
  <c r="AH89" i="1" s="1"/>
  <c r="Z89" i="1"/>
  <c r="Y89" i="1"/>
  <c r="X89" i="1"/>
  <c r="W89" i="1"/>
  <c r="V89" i="1"/>
  <c r="U89" i="1"/>
  <c r="AA88" i="1"/>
  <c r="AH88" i="1" s="1"/>
  <c r="Z88" i="1"/>
  <c r="Y88" i="1"/>
  <c r="X88" i="1"/>
  <c r="W88" i="1"/>
  <c r="V88" i="1"/>
  <c r="U88" i="1"/>
  <c r="AH87" i="1"/>
  <c r="AA87" i="1"/>
  <c r="Z87" i="1"/>
  <c r="Y87" i="1"/>
  <c r="X87" i="1"/>
  <c r="W87" i="1"/>
  <c r="V87" i="1"/>
  <c r="U87" i="1"/>
  <c r="AH86" i="1"/>
  <c r="AA86" i="1"/>
  <c r="Z86" i="1"/>
  <c r="Y86" i="1"/>
  <c r="X86" i="1"/>
  <c r="W86" i="1"/>
  <c r="V86" i="1"/>
  <c r="U86" i="1"/>
  <c r="AA85" i="1"/>
  <c r="AH85" i="1" s="1"/>
  <c r="Z85" i="1"/>
  <c r="Y85" i="1"/>
  <c r="X85" i="1"/>
  <c r="W85" i="1"/>
  <c r="V85" i="1"/>
  <c r="U85" i="1"/>
  <c r="AA84" i="1"/>
  <c r="AH84" i="1" s="1"/>
  <c r="Z84" i="1"/>
  <c r="Y84" i="1"/>
  <c r="X84" i="1"/>
  <c r="W84" i="1"/>
  <c r="V84" i="1"/>
  <c r="U84" i="1"/>
  <c r="AH83" i="1"/>
  <c r="AA83" i="1"/>
  <c r="Z83" i="1"/>
  <c r="Y83" i="1"/>
  <c r="X83" i="1"/>
  <c r="W83" i="1"/>
  <c r="V83" i="1"/>
  <c r="U83" i="1"/>
  <c r="AA82" i="1"/>
  <c r="AH82" i="1" s="1"/>
  <c r="Z82" i="1"/>
  <c r="Y82" i="1"/>
  <c r="X82" i="1"/>
  <c r="W82" i="1"/>
  <c r="V82" i="1"/>
  <c r="U82" i="1"/>
  <c r="AA81" i="1"/>
  <c r="AH81" i="1" s="1"/>
  <c r="Z81" i="1"/>
  <c r="Y81" i="1"/>
  <c r="X81" i="1"/>
  <c r="W81" i="1"/>
  <c r="V81" i="1"/>
  <c r="U81" i="1"/>
  <c r="AH80" i="1"/>
  <c r="AA80" i="1"/>
  <c r="Z80" i="1"/>
  <c r="Y80" i="1"/>
  <c r="X80" i="1"/>
  <c r="W80" i="1"/>
  <c r="V80" i="1"/>
  <c r="U80" i="1"/>
  <c r="AH79" i="1"/>
  <c r="AA79" i="1"/>
  <c r="Z79" i="1"/>
  <c r="Y79" i="1"/>
  <c r="X79" i="1"/>
  <c r="W79" i="1"/>
  <c r="V79" i="1"/>
  <c r="U79" i="1"/>
  <c r="AH78" i="1"/>
  <c r="AA78" i="1"/>
  <c r="Z78" i="1"/>
  <c r="Y78" i="1"/>
  <c r="X78" i="1"/>
  <c r="W78" i="1"/>
  <c r="V78" i="1"/>
  <c r="U78" i="1"/>
  <c r="AA77" i="1"/>
  <c r="AH77" i="1" s="1"/>
  <c r="Z77" i="1"/>
  <c r="Y77" i="1"/>
  <c r="X77" i="1"/>
  <c r="W77" i="1"/>
  <c r="V77" i="1"/>
  <c r="U77" i="1"/>
  <c r="AA76" i="1"/>
  <c r="AH76" i="1" s="1"/>
  <c r="Z76" i="1"/>
  <c r="Y76" i="1"/>
  <c r="X76" i="1"/>
  <c r="W76" i="1"/>
  <c r="V76" i="1"/>
  <c r="U76" i="1"/>
  <c r="AH75" i="1"/>
  <c r="AA75" i="1"/>
  <c r="Z75" i="1"/>
  <c r="Y75" i="1"/>
  <c r="X75" i="1"/>
  <c r="W75" i="1"/>
  <c r="V75" i="1"/>
  <c r="U75" i="1"/>
  <c r="AA74" i="1"/>
  <c r="AH74" i="1" s="1"/>
  <c r="Z74" i="1"/>
  <c r="Y74" i="1"/>
  <c r="X74" i="1"/>
  <c r="W74" i="1"/>
  <c r="V74" i="1"/>
  <c r="U74" i="1"/>
  <c r="AA73" i="1"/>
  <c r="AH73" i="1" s="1"/>
  <c r="Z73" i="1"/>
  <c r="Y73" i="1"/>
  <c r="X73" i="1"/>
  <c r="W73" i="1"/>
  <c r="V73" i="1"/>
  <c r="U73" i="1"/>
  <c r="AH72" i="1"/>
  <c r="AA72" i="1"/>
  <c r="Z72" i="1"/>
  <c r="Y72" i="1"/>
  <c r="X72" i="1"/>
  <c r="W72" i="1"/>
  <c r="V72" i="1"/>
  <c r="U72" i="1"/>
  <c r="AH71" i="1"/>
  <c r="AA71" i="1"/>
  <c r="Z71" i="1"/>
  <c r="Y71" i="1"/>
  <c r="X71" i="1"/>
  <c r="W71" i="1"/>
  <c r="V71" i="1"/>
  <c r="U71" i="1"/>
  <c r="AH70" i="1"/>
  <c r="AA70" i="1"/>
  <c r="Z70" i="1"/>
  <c r="Y70" i="1"/>
  <c r="X70" i="1"/>
  <c r="W70" i="1"/>
  <c r="V70" i="1"/>
  <c r="U70" i="1"/>
  <c r="AA69" i="1"/>
  <c r="AH69" i="1" s="1"/>
  <c r="Z69" i="1"/>
  <c r="Y69" i="1"/>
  <c r="X69" i="1"/>
  <c r="W69" i="1"/>
  <c r="V69" i="1"/>
  <c r="U69" i="1"/>
  <c r="AA68" i="1"/>
  <c r="AH68" i="1" s="1"/>
  <c r="Z68" i="1"/>
  <c r="Y68" i="1"/>
  <c r="X68" i="1"/>
  <c r="W68" i="1"/>
  <c r="V68" i="1"/>
  <c r="U68" i="1"/>
  <c r="AA67" i="1"/>
  <c r="AH67" i="1" s="1"/>
  <c r="Z67" i="1"/>
  <c r="Y67" i="1"/>
  <c r="X67" i="1"/>
  <c r="W67" i="1"/>
  <c r="V67" i="1"/>
  <c r="U67" i="1"/>
  <c r="AA66" i="1"/>
  <c r="AH66" i="1" s="1"/>
  <c r="Z66" i="1"/>
  <c r="Y66" i="1"/>
  <c r="X66" i="1"/>
  <c r="W66" i="1"/>
  <c r="V66" i="1"/>
  <c r="U66" i="1"/>
  <c r="AH65" i="1"/>
  <c r="AA65" i="1"/>
  <c r="Z65" i="1"/>
  <c r="Y65" i="1"/>
  <c r="X65" i="1"/>
  <c r="W65" i="1"/>
  <c r="V65" i="1"/>
  <c r="U65" i="1"/>
  <c r="AA64" i="1"/>
  <c r="AH64" i="1" s="1"/>
  <c r="Z64" i="1"/>
  <c r="Y64" i="1"/>
  <c r="X64" i="1"/>
  <c r="W64" i="1"/>
  <c r="V64" i="1"/>
  <c r="U64" i="1"/>
  <c r="AA63" i="1"/>
  <c r="AH63" i="1" s="1"/>
  <c r="Z63" i="1"/>
  <c r="Y63" i="1"/>
  <c r="X63" i="1"/>
  <c r="W63" i="1"/>
  <c r="V63" i="1"/>
  <c r="U63" i="1"/>
  <c r="AA62" i="1"/>
  <c r="AH62" i="1" s="1"/>
  <c r="Z62" i="1"/>
  <c r="Y62" i="1"/>
  <c r="X62" i="1"/>
  <c r="W62" i="1"/>
  <c r="V62" i="1"/>
  <c r="U62" i="1"/>
  <c r="AH61" i="1"/>
  <c r="AA61" i="1"/>
  <c r="Z61" i="1"/>
  <c r="Y61" i="1"/>
  <c r="X61" i="1"/>
  <c r="W61" i="1"/>
  <c r="V61" i="1"/>
  <c r="U61" i="1"/>
  <c r="AA60" i="1"/>
  <c r="AH60" i="1" s="1"/>
  <c r="Z60" i="1"/>
  <c r="Y60" i="1"/>
  <c r="X60" i="1"/>
  <c r="W60" i="1"/>
  <c r="V60" i="1"/>
  <c r="U60" i="1"/>
  <c r="AH59" i="1"/>
  <c r="AA59" i="1"/>
  <c r="Z59" i="1"/>
  <c r="Y59" i="1"/>
  <c r="X59" i="1"/>
  <c r="W59" i="1"/>
  <c r="V59" i="1"/>
  <c r="U59" i="1"/>
  <c r="AH58" i="1"/>
  <c r="AA58" i="1"/>
  <c r="Z58" i="1"/>
  <c r="Y58" i="1"/>
  <c r="X58" i="1"/>
  <c r="W58" i="1"/>
  <c r="V58" i="1"/>
  <c r="U58" i="1"/>
  <c r="AH57" i="1"/>
  <c r="AA57" i="1"/>
  <c r="Z57" i="1"/>
  <c r="Y57" i="1"/>
  <c r="X57" i="1"/>
  <c r="W57" i="1"/>
  <c r="V57" i="1"/>
  <c r="U57" i="1"/>
  <c r="AA56" i="1"/>
  <c r="AH56" i="1" s="1"/>
  <c r="Z56" i="1"/>
  <c r="Y56" i="1"/>
  <c r="X56" i="1"/>
  <c r="W56" i="1"/>
  <c r="V56" i="1"/>
  <c r="U56" i="1"/>
  <c r="AA55" i="1"/>
  <c r="AH55" i="1" s="1"/>
  <c r="Z55" i="1"/>
  <c r="Y55" i="1"/>
  <c r="X55" i="1"/>
  <c r="W55" i="1"/>
  <c r="V55" i="1"/>
  <c r="U55" i="1"/>
  <c r="AA54" i="1"/>
  <c r="AH54" i="1" s="1"/>
  <c r="Z54" i="1"/>
  <c r="Y54" i="1"/>
  <c r="X54" i="1"/>
  <c r="W54" i="1"/>
  <c r="V54" i="1"/>
  <c r="U54" i="1"/>
  <c r="AH53" i="1"/>
  <c r="AA53" i="1"/>
  <c r="Z53" i="1"/>
  <c r="Y53" i="1"/>
  <c r="X53" i="1"/>
  <c r="W53" i="1"/>
  <c r="V53" i="1"/>
  <c r="U53" i="1"/>
  <c r="AA52" i="1"/>
  <c r="AH52" i="1" s="1"/>
  <c r="Z52" i="1"/>
  <c r="Y52" i="1"/>
  <c r="X52" i="1"/>
  <c r="W52" i="1"/>
  <c r="V52" i="1"/>
  <c r="U52" i="1"/>
  <c r="AH51" i="1"/>
  <c r="AA51" i="1"/>
  <c r="Z51" i="1"/>
  <c r="Y51" i="1"/>
  <c r="X51" i="1"/>
  <c r="W51" i="1"/>
  <c r="V51" i="1"/>
  <c r="U51" i="1"/>
  <c r="AH50" i="1"/>
  <c r="AA50" i="1"/>
  <c r="Z50" i="1"/>
  <c r="Y50" i="1"/>
  <c r="X50" i="1"/>
  <c r="W50" i="1"/>
  <c r="V50" i="1"/>
  <c r="U50" i="1"/>
  <c r="AH49" i="1"/>
  <c r="AA49" i="1"/>
  <c r="Z49" i="1"/>
  <c r="Y49" i="1"/>
  <c r="X49" i="1"/>
  <c r="W49" i="1"/>
  <c r="V49" i="1"/>
  <c r="U49" i="1"/>
  <c r="AA48" i="1"/>
  <c r="AH48" i="1" s="1"/>
  <c r="Z48" i="1"/>
  <c r="Y48" i="1"/>
  <c r="X48" i="1"/>
  <c r="W48" i="1"/>
  <c r="V48" i="1"/>
  <c r="U48" i="1"/>
  <c r="AA47" i="1"/>
  <c r="AH47" i="1" s="1"/>
  <c r="Z47" i="1"/>
  <c r="Y47" i="1"/>
  <c r="X47" i="1"/>
  <c r="W47" i="1"/>
  <c r="V47" i="1"/>
  <c r="U47" i="1"/>
  <c r="AA46" i="1"/>
  <c r="AH46" i="1" s="1"/>
  <c r="Z46" i="1"/>
  <c r="Y46" i="1"/>
  <c r="X46" i="1"/>
  <c r="W46" i="1"/>
  <c r="V46" i="1"/>
  <c r="U46" i="1"/>
  <c r="AH45" i="1"/>
  <c r="AA45" i="1"/>
  <c r="Z45" i="1"/>
  <c r="Y45" i="1"/>
  <c r="X45" i="1"/>
  <c r="W45" i="1"/>
  <c r="V45" i="1"/>
  <c r="U45" i="1"/>
  <c r="AA44" i="1"/>
  <c r="AH44" i="1" s="1"/>
  <c r="Z44" i="1"/>
  <c r="Y44" i="1"/>
  <c r="X44" i="1"/>
  <c r="W44" i="1"/>
  <c r="V44" i="1"/>
  <c r="U44" i="1"/>
  <c r="AH43" i="1"/>
  <c r="AA43" i="1"/>
  <c r="Z43" i="1"/>
  <c r="Y43" i="1"/>
  <c r="X43" i="1"/>
  <c r="W43" i="1"/>
  <c r="V43" i="1"/>
  <c r="U43" i="1"/>
  <c r="AH42" i="1"/>
  <c r="AA42" i="1"/>
  <c r="Z42" i="1"/>
  <c r="Y42" i="1"/>
  <c r="X42" i="1"/>
  <c r="W42" i="1"/>
  <c r="V42" i="1"/>
  <c r="U42" i="1"/>
  <c r="AH41" i="1"/>
  <c r="AA41" i="1"/>
  <c r="Z41" i="1"/>
  <c r="Y41" i="1"/>
  <c r="X41" i="1"/>
  <c r="W41" i="1"/>
  <c r="V41" i="1"/>
  <c r="U41" i="1"/>
  <c r="AA40" i="1"/>
  <c r="AH40" i="1" s="1"/>
  <c r="Z40" i="1"/>
  <c r="Y40" i="1"/>
  <c r="X40" i="1"/>
  <c r="W40" i="1"/>
  <c r="V40" i="1"/>
  <c r="U40" i="1"/>
  <c r="AA39" i="1"/>
  <c r="AH39" i="1" s="1"/>
  <c r="Z39" i="1"/>
  <c r="Y39" i="1"/>
  <c r="X39" i="1"/>
  <c r="W39" i="1"/>
  <c r="V39" i="1"/>
  <c r="U39" i="1"/>
  <c r="AA38" i="1"/>
  <c r="AH38" i="1" s="1"/>
  <c r="Z38" i="1"/>
  <c r="Y38" i="1"/>
  <c r="X38" i="1"/>
  <c r="W38" i="1"/>
  <c r="V38" i="1"/>
  <c r="U38" i="1"/>
  <c r="AH37" i="1"/>
  <c r="AA37" i="1"/>
  <c r="Z37" i="1"/>
  <c r="Y37" i="1"/>
  <c r="X37" i="1"/>
  <c r="W37" i="1"/>
  <c r="V37" i="1"/>
  <c r="U37" i="1"/>
  <c r="AA36" i="1"/>
  <c r="AH36" i="1" s="1"/>
  <c r="Z36" i="1"/>
  <c r="Y36" i="1"/>
  <c r="X36" i="1"/>
  <c r="W36" i="1"/>
  <c r="V36" i="1"/>
  <c r="U36" i="1"/>
  <c r="AH35" i="1"/>
  <c r="AA35" i="1"/>
  <c r="Z35" i="1"/>
  <c r="Y35" i="1"/>
  <c r="X35" i="1"/>
  <c r="W35" i="1"/>
  <c r="V35" i="1"/>
  <c r="U35" i="1"/>
  <c r="AH34" i="1"/>
  <c r="AA34" i="1"/>
  <c r="Z34" i="1"/>
  <c r="Y34" i="1"/>
  <c r="X34" i="1"/>
  <c r="W34" i="1"/>
  <c r="V34" i="1"/>
  <c r="U34" i="1"/>
  <c r="AH33" i="1"/>
  <c r="AA33" i="1"/>
  <c r="Z33" i="1"/>
  <c r="Y33" i="1"/>
  <c r="X33" i="1"/>
  <c r="W33" i="1"/>
  <c r="V33" i="1"/>
  <c r="U33" i="1"/>
  <c r="AA32" i="1"/>
  <c r="AH32" i="1" s="1"/>
  <c r="Z32" i="1"/>
  <c r="Y32" i="1"/>
  <c r="X32" i="1"/>
  <c r="W32" i="1"/>
  <c r="V32" i="1"/>
  <c r="U32" i="1"/>
  <c r="AA31" i="1"/>
  <c r="AH31" i="1" s="1"/>
  <c r="Z31" i="1"/>
  <c r="Y31" i="1"/>
  <c r="X31" i="1"/>
  <c r="W31" i="1"/>
  <c r="V31" i="1"/>
  <c r="U31" i="1"/>
  <c r="AA30" i="1"/>
  <c r="AH30" i="1" s="1"/>
  <c r="Z30" i="1"/>
  <c r="Y30" i="1"/>
  <c r="X30" i="1"/>
  <c r="W30" i="1"/>
  <c r="V30" i="1"/>
  <c r="U30" i="1"/>
  <c r="AH29" i="1"/>
  <c r="AA29" i="1"/>
  <c r="Z29" i="1"/>
  <c r="Y29" i="1"/>
  <c r="X29" i="1"/>
  <c r="W29" i="1"/>
  <c r="V29" i="1"/>
  <c r="U29" i="1"/>
  <c r="AA28" i="1"/>
  <c r="AH28" i="1" s="1"/>
  <c r="Z28" i="1"/>
  <c r="Y28" i="1"/>
  <c r="X28" i="1"/>
  <c r="W28" i="1"/>
  <c r="V28" i="1"/>
  <c r="U28" i="1"/>
  <c r="AH27" i="1"/>
  <c r="AA27" i="1"/>
  <c r="Z27" i="1"/>
  <c r="Y27" i="1"/>
  <c r="X27" i="1"/>
  <c r="W27" i="1"/>
  <c r="V27" i="1"/>
  <c r="U27" i="1"/>
  <c r="AH26" i="1"/>
  <c r="AA26" i="1"/>
  <c r="Z26" i="1"/>
  <c r="Y26" i="1"/>
  <c r="X26" i="1"/>
  <c r="W26" i="1"/>
  <c r="V26" i="1"/>
  <c r="U26" i="1"/>
  <c r="AH25" i="1"/>
  <c r="AA25" i="1"/>
  <c r="Z25" i="1"/>
  <c r="Y25" i="1"/>
  <c r="X25" i="1"/>
  <c r="W25" i="1"/>
  <c r="V25" i="1"/>
  <c r="U25" i="1"/>
  <c r="AA24" i="1"/>
  <c r="AH24" i="1" s="1"/>
  <c r="Z24" i="1"/>
  <c r="Y24" i="1"/>
  <c r="X24" i="1"/>
  <c r="W24" i="1"/>
  <c r="V24" i="1"/>
  <c r="U24" i="1"/>
  <c r="AA23" i="1"/>
  <c r="AH23" i="1" s="1"/>
  <c r="Z23" i="1"/>
  <c r="Y23" i="1"/>
  <c r="X23" i="1"/>
  <c r="W23" i="1"/>
  <c r="V23" i="1"/>
  <c r="U23" i="1"/>
  <c r="AA22" i="1"/>
  <c r="AH22" i="1" s="1"/>
  <c r="Z22" i="1"/>
  <c r="Y22" i="1"/>
  <c r="X22" i="1"/>
  <c r="W22" i="1"/>
  <c r="V22" i="1"/>
  <c r="U22" i="1"/>
  <c r="AH21" i="1"/>
  <c r="AA21" i="1"/>
  <c r="Z21" i="1"/>
  <c r="Y21" i="1"/>
  <c r="X21" i="1"/>
  <c r="W21" i="1"/>
  <c r="V21" i="1"/>
  <c r="U21" i="1"/>
  <c r="AA20" i="1"/>
  <c r="AH20" i="1" s="1"/>
  <c r="Z20" i="1"/>
  <c r="Y20" i="1"/>
  <c r="X20" i="1"/>
  <c r="W20" i="1"/>
  <c r="V20" i="1"/>
  <c r="U20" i="1"/>
  <c r="AH19" i="1"/>
  <c r="AA19" i="1"/>
  <c r="Z19" i="1"/>
  <c r="Y19" i="1"/>
  <c r="X19" i="1"/>
  <c r="W19" i="1"/>
  <c r="V19" i="1"/>
  <c r="U19" i="1"/>
  <c r="AH18" i="1"/>
  <c r="AA18" i="1"/>
  <c r="Z18" i="1"/>
  <c r="Y18" i="1"/>
  <c r="X18" i="1"/>
  <c r="W18" i="1"/>
  <c r="V18" i="1"/>
  <c r="U18" i="1"/>
  <c r="AH17" i="1"/>
  <c r="AA17" i="1"/>
  <c r="Z17" i="1"/>
  <c r="Y17" i="1"/>
  <c r="X17" i="1"/>
  <c r="W17" i="1"/>
  <c r="V17" i="1"/>
  <c r="U17" i="1"/>
  <c r="AA16" i="1"/>
  <c r="AH16" i="1" s="1"/>
  <c r="Z16" i="1"/>
  <c r="Y16" i="1"/>
  <c r="X16" i="1"/>
  <c r="W16" i="1"/>
  <c r="V16" i="1"/>
  <c r="U16" i="1"/>
  <c r="AH15" i="1"/>
  <c r="AA15" i="1"/>
  <c r="Z15" i="1"/>
  <c r="Y15" i="1"/>
  <c r="X15" i="1"/>
  <c r="W15" i="1"/>
  <c r="V15" i="1"/>
  <c r="U15" i="1"/>
  <c r="AA14" i="1"/>
  <c r="AH14" i="1" s="1"/>
  <c r="Z14" i="1"/>
  <c r="Y14" i="1"/>
  <c r="X14" i="1"/>
  <c r="W14" i="1"/>
  <c r="V14" i="1"/>
  <c r="U14" i="1"/>
  <c r="AH13" i="1"/>
  <c r="AA13" i="1"/>
  <c r="Z13" i="1"/>
  <c r="Y13" i="1"/>
  <c r="X13" i="1"/>
  <c r="W13" i="1"/>
  <c r="V13" i="1"/>
  <c r="U13" i="1"/>
  <c r="AA12" i="1"/>
  <c r="AH12" i="1" s="1"/>
  <c r="Z12" i="1"/>
  <c r="Y12" i="1"/>
  <c r="X12" i="1"/>
  <c r="W12" i="1"/>
  <c r="V12" i="1"/>
  <c r="U12" i="1"/>
  <c r="AH11" i="1"/>
  <c r="AA11" i="1"/>
  <c r="Z11" i="1"/>
  <c r="Y11" i="1"/>
  <c r="X11" i="1"/>
  <c r="W11" i="1"/>
  <c r="V11" i="1"/>
  <c r="U11" i="1"/>
  <c r="AH10" i="1"/>
  <c r="AA10" i="1"/>
  <c r="Z10" i="1"/>
  <c r="Y10" i="1"/>
  <c r="X10" i="1"/>
  <c r="W10" i="1"/>
  <c r="V10" i="1"/>
  <c r="U10" i="1"/>
  <c r="AH9" i="1"/>
  <c r="AA9" i="1"/>
  <c r="Z9" i="1"/>
  <c r="Y9" i="1"/>
  <c r="X9" i="1"/>
  <c r="W9" i="1"/>
  <c r="V9" i="1"/>
  <c r="U9" i="1"/>
  <c r="AY7" i="6"/>
  <c r="AU7" i="6"/>
  <c r="CW7" i="6"/>
  <c r="CU7" i="6"/>
  <c r="AS7" i="6"/>
  <c r="CS7" i="6"/>
  <c r="BW7" i="6"/>
  <c r="AE7" i="6"/>
  <c r="BU7" i="6"/>
  <c r="AC7" i="6"/>
  <c r="BS7" i="6"/>
  <c r="AA7" i="6"/>
  <c r="CY7" i="6"/>
  <c r="AW7" i="6"/>
  <c r="AG7" i="6"/>
  <c r="BH7" i="6" l="1"/>
  <c r="AP7" i="6"/>
  <c r="AO7" i="6"/>
  <c r="BG7" i="6"/>
  <c r="DH3" i="6"/>
  <c r="H6" i="6"/>
  <c r="H4" i="6"/>
  <c r="H3" i="6"/>
  <c r="H8" i="6"/>
  <c r="H11" i="6"/>
  <c r="H12" i="6"/>
  <c r="DI3" i="6"/>
  <c r="DE4" i="6"/>
  <c r="CZ2" i="6"/>
  <c r="AH2" i="6"/>
  <c r="DH4" i="6"/>
  <c r="DC5" i="6"/>
  <c r="AH8" i="1"/>
  <c r="AA8" i="1"/>
  <c r="Z8" i="1"/>
  <c r="Y8" i="1"/>
  <c r="X8" i="1"/>
  <c r="W8" i="1"/>
  <c r="V8" i="1"/>
  <c r="U8" i="1"/>
  <c r="AH7" i="1"/>
  <c r="AA7" i="1"/>
  <c r="Z7" i="1"/>
  <c r="Y7" i="1"/>
  <c r="X7" i="1"/>
  <c r="W7" i="1"/>
  <c r="V7" i="1"/>
  <c r="U7" i="1"/>
  <c r="AA6" i="1"/>
  <c r="AH6" i="1" s="1"/>
  <c r="Z6" i="1"/>
  <c r="Y6" i="1"/>
  <c r="X6" i="1"/>
  <c r="W6" i="1"/>
  <c r="V6" i="1"/>
  <c r="U6" i="1"/>
  <c r="AH5" i="1"/>
  <c r="AA5" i="1"/>
  <c r="Z5" i="1"/>
  <c r="Y5" i="1"/>
  <c r="X5" i="1"/>
  <c r="W5" i="1"/>
  <c r="V5" i="1"/>
  <c r="U5" i="1"/>
  <c r="AA4" i="1"/>
  <c r="AH4" i="1" s="1"/>
  <c r="Z4" i="1"/>
  <c r="Y4" i="1"/>
  <c r="X4" i="1"/>
  <c r="W4" i="1"/>
  <c r="V4" i="1"/>
  <c r="U4" i="1"/>
  <c r="Q4" i="1"/>
  <c r="N4" i="1"/>
  <c r="K4" i="1"/>
  <c r="H4" i="1"/>
  <c r="E4" i="1"/>
  <c r="B4" i="1"/>
  <c r="AA3" i="1"/>
  <c r="AH3" i="1" s="1"/>
  <c r="Z3" i="1"/>
  <c r="Y3" i="1"/>
  <c r="X3" i="1"/>
  <c r="W3" i="1"/>
  <c r="V3" i="1"/>
  <c r="U3" i="1"/>
  <c r="AK2" i="1"/>
  <c r="AJ2" i="1"/>
  <c r="AI2" i="1"/>
  <c r="AA2" i="1"/>
  <c r="AH2" i="1" s="1"/>
  <c r="Z2" i="1"/>
  <c r="Y2" i="1"/>
  <c r="X2" i="1"/>
  <c r="W2" i="1"/>
  <c r="V2" i="1"/>
  <c r="U2" i="1"/>
  <c r="F174" i="5"/>
  <c r="E174" i="5"/>
  <c r="G174" i="5" s="1"/>
  <c r="D174" i="5"/>
  <c r="C174" i="5"/>
  <c r="F173" i="5"/>
  <c r="E173" i="5"/>
  <c r="G173" i="5" s="1"/>
  <c r="D173" i="5"/>
  <c r="C173" i="5"/>
  <c r="G172" i="5"/>
  <c r="F172" i="5"/>
  <c r="E172" i="5"/>
  <c r="D172" i="5"/>
  <c r="C172" i="5"/>
  <c r="F171" i="5"/>
  <c r="E171" i="5"/>
  <c r="G171" i="5" s="1"/>
  <c r="D171" i="5"/>
  <c r="C171" i="5"/>
  <c r="F170" i="5"/>
  <c r="G170" i="5" s="1"/>
  <c r="E170" i="5"/>
  <c r="D170" i="5"/>
  <c r="C170" i="5"/>
  <c r="F169" i="5"/>
  <c r="G169" i="5" s="1"/>
  <c r="E169" i="5"/>
  <c r="D169" i="5"/>
  <c r="C169" i="5"/>
  <c r="F168" i="5"/>
  <c r="E168" i="5"/>
  <c r="G168" i="5" s="1"/>
  <c r="D168" i="5"/>
  <c r="C168" i="5"/>
  <c r="F167" i="5"/>
  <c r="E167" i="5"/>
  <c r="G167" i="5" s="1"/>
  <c r="D167" i="5"/>
  <c r="C167" i="5"/>
  <c r="F166" i="5"/>
  <c r="E166" i="5"/>
  <c r="G166" i="5" s="1"/>
  <c r="D166" i="5"/>
  <c r="C166" i="5"/>
  <c r="F165" i="5"/>
  <c r="E165" i="5"/>
  <c r="G165" i="5" s="1"/>
  <c r="D165" i="5"/>
  <c r="C165" i="5"/>
  <c r="G164" i="5"/>
  <c r="F164" i="5"/>
  <c r="E164" i="5"/>
  <c r="D164" i="5"/>
  <c r="C164" i="5"/>
  <c r="F163" i="5"/>
  <c r="E163" i="5"/>
  <c r="G163" i="5" s="1"/>
  <c r="D163" i="5"/>
  <c r="C163" i="5"/>
  <c r="F162" i="5"/>
  <c r="G162" i="5" s="1"/>
  <c r="E162" i="5"/>
  <c r="D162" i="5"/>
  <c r="C162" i="5"/>
  <c r="F161" i="5"/>
  <c r="G161" i="5" s="1"/>
  <c r="E161" i="5"/>
  <c r="D161" i="5"/>
  <c r="C161" i="5"/>
  <c r="F160" i="5"/>
  <c r="E160" i="5"/>
  <c r="G160" i="5" s="1"/>
  <c r="D160" i="5"/>
  <c r="C160" i="5"/>
  <c r="F159" i="5"/>
  <c r="E159" i="5"/>
  <c r="G159" i="5" s="1"/>
  <c r="D159" i="5"/>
  <c r="C159" i="5"/>
  <c r="F158" i="5"/>
  <c r="E158" i="5"/>
  <c r="G158" i="5" s="1"/>
  <c r="D158" i="5"/>
  <c r="C158" i="5"/>
  <c r="F157" i="5"/>
  <c r="E157" i="5"/>
  <c r="G157" i="5" s="1"/>
  <c r="D157" i="5"/>
  <c r="C157" i="5"/>
  <c r="G156" i="5"/>
  <c r="F156" i="5"/>
  <c r="E156" i="5"/>
  <c r="D156" i="5"/>
  <c r="C156" i="5"/>
  <c r="F155" i="5"/>
  <c r="E155" i="5"/>
  <c r="G155" i="5" s="1"/>
  <c r="D155" i="5"/>
  <c r="C155" i="5"/>
  <c r="F154" i="5"/>
  <c r="G154" i="5" s="1"/>
  <c r="E154" i="5"/>
  <c r="D154" i="5"/>
  <c r="C154" i="5"/>
  <c r="F153" i="5"/>
  <c r="G153" i="5" s="1"/>
  <c r="E153" i="5"/>
  <c r="D153" i="5"/>
  <c r="C153" i="5"/>
  <c r="F152" i="5"/>
  <c r="E152" i="5"/>
  <c r="G152" i="5" s="1"/>
  <c r="D152" i="5"/>
  <c r="C152" i="5"/>
  <c r="F151" i="5"/>
  <c r="E151" i="5"/>
  <c r="G151" i="5" s="1"/>
  <c r="D151" i="5"/>
  <c r="C151" i="5"/>
  <c r="F150" i="5"/>
  <c r="E150" i="5"/>
  <c r="G150" i="5" s="1"/>
  <c r="D150" i="5"/>
  <c r="C150" i="5"/>
  <c r="F149" i="5"/>
  <c r="E149" i="5"/>
  <c r="G149" i="5" s="1"/>
  <c r="D149" i="5"/>
  <c r="C149" i="5"/>
  <c r="G148" i="5"/>
  <c r="F148" i="5"/>
  <c r="E148" i="5"/>
  <c r="D148" i="5"/>
  <c r="C148" i="5"/>
  <c r="F147" i="5"/>
  <c r="E147" i="5"/>
  <c r="G147" i="5" s="1"/>
  <c r="D147" i="5"/>
  <c r="C147" i="5"/>
  <c r="F146" i="5"/>
  <c r="G146" i="5" s="1"/>
  <c r="E146" i="5"/>
  <c r="D146" i="5"/>
  <c r="C146" i="5"/>
  <c r="F145" i="5"/>
  <c r="G145" i="5" s="1"/>
  <c r="E145" i="5"/>
  <c r="D145" i="5"/>
  <c r="C145" i="5"/>
  <c r="F144" i="5"/>
  <c r="E144" i="5"/>
  <c r="G144" i="5" s="1"/>
  <c r="D144" i="5"/>
  <c r="C144" i="5"/>
  <c r="F143" i="5"/>
  <c r="E143" i="5"/>
  <c r="G143" i="5" s="1"/>
  <c r="D143" i="5"/>
  <c r="C143" i="5"/>
  <c r="F142" i="5"/>
  <c r="E142" i="5"/>
  <c r="G142" i="5" s="1"/>
  <c r="D142" i="5"/>
  <c r="C142" i="5"/>
  <c r="F141" i="5"/>
  <c r="E141" i="5"/>
  <c r="G141" i="5" s="1"/>
  <c r="D141" i="5"/>
  <c r="C141" i="5"/>
  <c r="G140" i="5"/>
  <c r="F140" i="5"/>
  <c r="E140" i="5"/>
  <c r="D140" i="5"/>
  <c r="C140" i="5"/>
  <c r="F139" i="5"/>
  <c r="E139" i="5"/>
  <c r="G139" i="5" s="1"/>
  <c r="D139" i="5"/>
  <c r="C139" i="5"/>
  <c r="F138" i="5"/>
  <c r="G138" i="5" s="1"/>
  <c r="E138" i="5"/>
  <c r="D138" i="5"/>
  <c r="C138" i="5"/>
  <c r="F137" i="5"/>
  <c r="G137" i="5" s="1"/>
  <c r="E137" i="5"/>
  <c r="D137" i="5"/>
  <c r="C137" i="5"/>
  <c r="F136" i="5"/>
  <c r="E136" i="5"/>
  <c r="G136" i="5" s="1"/>
  <c r="D136" i="5"/>
  <c r="C136" i="5"/>
  <c r="F135" i="5"/>
  <c r="E135" i="5"/>
  <c r="G135" i="5" s="1"/>
  <c r="D135" i="5"/>
  <c r="C135" i="5"/>
  <c r="F134" i="5"/>
  <c r="E134" i="5"/>
  <c r="G134" i="5" s="1"/>
  <c r="D134" i="5"/>
  <c r="C134" i="5"/>
  <c r="F133" i="5"/>
  <c r="E133" i="5"/>
  <c r="G133" i="5" s="1"/>
  <c r="D133" i="5"/>
  <c r="C133" i="5"/>
  <c r="G132" i="5"/>
  <c r="F132" i="5"/>
  <c r="E132" i="5"/>
  <c r="D132" i="5"/>
  <c r="C132" i="5"/>
  <c r="F131" i="5"/>
  <c r="E131" i="5"/>
  <c r="G131" i="5" s="1"/>
  <c r="D131" i="5"/>
  <c r="C131" i="5"/>
  <c r="F130" i="5"/>
  <c r="G130" i="5" s="1"/>
  <c r="E130" i="5"/>
  <c r="D130" i="5"/>
  <c r="C130" i="5"/>
  <c r="F129" i="5"/>
  <c r="G129" i="5" s="1"/>
  <c r="E129" i="5"/>
  <c r="D129" i="5"/>
  <c r="C129" i="5"/>
  <c r="F128" i="5"/>
  <c r="E128" i="5"/>
  <c r="G128" i="5" s="1"/>
  <c r="D128" i="5"/>
  <c r="C128" i="5"/>
  <c r="F127" i="5"/>
  <c r="E127" i="5"/>
  <c r="G127" i="5" s="1"/>
  <c r="D127" i="5"/>
  <c r="C127" i="5"/>
  <c r="F126" i="5"/>
  <c r="E126" i="5"/>
  <c r="G126" i="5" s="1"/>
  <c r="D126" i="5"/>
  <c r="C126" i="5"/>
  <c r="F125" i="5"/>
  <c r="E125" i="5"/>
  <c r="G125" i="5" s="1"/>
  <c r="D125" i="5"/>
  <c r="C125" i="5"/>
  <c r="G124" i="5"/>
  <c r="F124" i="5"/>
  <c r="E124" i="5"/>
  <c r="D124" i="5"/>
  <c r="C124" i="5"/>
  <c r="F123" i="5"/>
  <c r="E123" i="5"/>
  <c r="G123" i="5" s="1"/>
  <c r="D123" i="5"/>
  <c r="C123" i="5"/>
  <c r="F122" i="5"/>
  <c r="G122" i="5" s="1"/>
  <c r="E122" i="5"/>
  <c r="D122" i="5"/>
  <c r="C122" i="5"/>
  <c r="F121" i="5"/>
  <c r="G121" i="5" s="1"/>
  <c r="E121" i="5"/>
  <c r="D121" i="5"/>
  <c r="C121" i="5"/>
  <c r="F120" i="5"/>
  <c r="E120" i="5"/>
  <c r="G120" i="5" s="1"/>
  <c r="D120" i="5"/>
  <c r="C120" i="5"/>
  <c r="F119" i="5"/>
  <c r="E119" i="5"/>
  <c r="G119" i="5" s="1"/>
  <c r="D119" i="5"/>
  <c r="C119" i="5"/>
  <c r="F118" i="5"/>
  <c r="E118" i="5"/>
  <c r="G118" i="5" s="1"/>
  <c r="D118" i="5"/>
  <c r="C118" i="5"/>
  <c r="F117" i="5"/>
  <c r="E117" i="5"/>
  <c r="G117" i="5" s="1"/>
  <c r="D117" i="5"/>
  <c r="C117" i="5"/>
  <c r="G116" i="5"/>
  <c r="F116" i="5"/>
  <c r="E116" i="5"/>
  <c r="D116" i="5"/>
  <c r="C116" i="5"/>
  <c r="F115" i="5"/>
  <c r="E115" i="5"/>
  <c r="G115" i="5" s="1"/>
  <c r="D115" i="5"/>
  <c r="C115" i="5"/>
  <c r="F114" i="5"/>
  <c r="G114" i="5" s="1"/>
  <c r="E114" i="5"/>
  <c r="D114" i="5"/>
  <c r="C114" i="5"/>
  <c r="F113" i="5"/>
  <c r="G113" i="5" s="1"/>
  <c r="E113" i="5"/>
  <c r="D113" i="5"/>
  <c r="C113" i="5"/>
  <c r="F112" i="5"/>
  <c r="E112" i="5"/>
  <c r="G112" i="5" s="1"/>
  <c r="D112" i="5"/>
  <c r="C112" i="5"/>
  <c r="F111" i="5"/>
  <c r="E111" i="5"/>
  <c r="G111" i="5" s="1"/>
  <c r="D111" i="5"/>
  <c r="C111" i="5"/>
  <c r="F110" i="5"/>
  <c r="E110" i="5"/>
  <c r="G110" i="5" s="1"/>
  <c r="D110" i="5"/>
  <c r="C110" i="5"/>
  <c r="F109" i="5"/>
  <c r="E109" i="5"/>
  <c r="G109" i="5" s="1"/>
  <c r="D109" i="5"/>
  <c r="C109" i="5"/>
  <c r="G108" i="5"/>
  <c r="F108" i="5"/>
  <c r="E108" i="5"/>
  <c r="D108" i="5"/>
  <c r="C108" i="5"/>
  <c r="F107" i="5"/>
  <c r="E107" i="5"/>
  <c r="G107" i="5" s="1"/>
  <c r="D107" i="5"/>
  <c r="C107" i="5"/>
  <c r="F106" i="5"/>
  <c r="G106" i="5" s="1"/>
  <c r="E106" i="5"/>
  <c r="D106" i="5"/>
  <c r="C106" i="5"/>
  <c r="F105" i="5"/>
  <c r="G105" i="5" s="1"/>
  <c r="E105" i="5"/>
  <c r="D105" i="5"/>
  <c r="C105" i="5"/>
  <c r="F104" i="5"/>
  <c r="E104" i="5"/>
  <c r="G104" i="5" s="1"/>
  <c r="D104" i="5"/>
  <c r="C104" i="5"/>
  <c r="F103" i="5"/>
  <c r="E103" i="5"/>
  <c r="G103" i="5" s="1"/>
  <c r="D103" i="5"/>
  <c r="C103" i="5"/>
  <c r="F102" i="5"/>
  <c r="E102" i="5"/>
  <c r="G102" i="5" s="1"/>
  <c r="D102" i="5"/>
  <c r="C102" i="5"/>
  <c r="F101" i="5"/>
  <c r="E101" i="5"/>
  <c r="G101" i="5" s="1"/>
  <c r="D101" i="5"/>
  <c r="C101" i="5"/>
  <c r="G100" i="5"/>
  <c r="F100" i="5"/>
  <c r="E100" i="5"/>
  <c r="D100" i="5"/>
  <c r="C100" i="5"/>
  <c r="F99" i="5"/>
  <c r="E99" i="5"/>
  <c r="G99" i="5" s="1"/>
  <c r="D99" i="5"/>
  <c r="C99" i="5"/>
  <c r="F98" i="5"/>
  <c r="G98" i="5" s="1"/>
  <c r="E98" i="5"/>
  <c r="D98" i="5"/>
  <c r="C98" i="5"/>
  <c r="F97" i="5"/>
  <c r="G97" i="5" s="1"/>
  <c r="E97" i="5"/>
  <c r="D97" i="5"/>
  <c r="C97" i="5"/>
  <c r="F96" i="5"/>
  <c r="E96" i="5"/>
  <c r="G96" i="5" s="1"/>
  <c r="D96" i="5"/>
  <c r="C96" i="5"/>
  <c r="F95" i="5"/>
  <c r="E95" i="5"/>
  <c r="G95" i="5" s="1"/>
  <c r="D95" i="5"/>
  <c r="C95" i="5"/>
  <c r="F94" i="5"/>
  <c r="E94" i="5"/>
  <c r="G94" i="5" s="1"/>
  <c r="D94" i="5"/>
  <c r="C94" i="5"/>
  <c r="F93" i="5"/>
  <c r="E93" i="5"/>
  <c r="G93" i="5" s="1"/>
  <c r="D93" i="5"/>
  <c r="C93" i="5"/>
  <c r="G92" i="5"/>
  <c r="F92" i="5"/>
  <c r="E92" i="5"/>
  <c r="D92" i="5"/>
  <c r="C92" i="5"/>
  <c r="F91" i="5"/>
  <c r="E91" i="5"/>
  <c r="G91" i="5" s="1"/>
  <c r="D91" i="5"/>
  <c r="C91" i="5"/>
  <c r="F90" i="5"/>
  <c r="G90" i="5" s="1"/>
  <c r="E90" i="5"/>
  <c r="D90" i="5"/>
  <c r="C90" i="5"/>
  <c r="F89" i="5"/>
  <c r="G89" i="5" s="1"/>
  <c r="E89" i="5"/>
  <c r="D89" i="5"/>
  <c r="C89" i="5"/>
  <c r="F88" i="5"/>
  <c r="E88" i="5"/>
  <c r="G88" i="5" s="1"/>
  <c r="D88" i="5"/>
  <c r="C88" i="5"/>
  <c r="F87" i="5"/>
  <c r="E87" i="5"/>
  <c r="G87" i="5" s="1"/>
  <c r="D87" i="5"/>
  <c r="C87" i="5"/>
  <c r="F86" i="5"/>
  <c r="E86" i="5"/>
  <c r="G86" i="5" s="1"/>
  <c r="D86" i="5"/>
  <c r="C86" i="5"/>
  <c r="F85" i="5"/>
  <c r="E85" i="5"/>
  <c r="G85" i="5" s="1"/>
  <c r="D85" i="5"/>
  <c r="C85" i="5"/>
  <c r="G84" i="5"/>
  <c r="F84" i="5"/>
  <c r="E84" i="5"/>
  <c r="D84" i="5"/>
  <c r="C84" i="5"/>
  <c r="F83" i="5"/>
  <c r="E83" i="5"/>
  <c r="G83" i="5" s="1"/>
  <c r="D83" i="5"/>
  <c r="C83" i="5"/>
  <c r="F82" i="5"/>
  <c r="G82" i="5" s="1"/>
  <c r="E82" i="5"/>
  <c r="D82" i="5"/>
  <c r="C82" i="5"/>
  <c r="F81" i="5"/>
  <c r="G81" i="5" s="1"/>
  <c r="E81" i="5"/>
  <c r="D81" i="5"/>
  <c r="C81" i="5"/>
  <c r="F80" i="5"/>
  <c r="E80" i="5"/>
  <c r="G80" i="5" s="1"/>
  <c r="D80" i="5"/>
  <c r="C80" i="5"/>
  <c r="F79" i="5"/>
  <c r="E79" i="5"/>
  <c r="G79" i="5" s="1"/>
  <c r="D79" i="5"/>
  <c r="C79" i="5"/>
  <c r="F78" i="5"/>
  <c r="E78" i="5"/>
  <c r="G78" i="5" s="1"/>
  <c r="D78" i="5"/>
  <c r="C78" i="5"/>
  <c r="F77" i="5"/>
  <c r="E77" i="5"/>
  <c r="G77" i="5" s="1"/>
  <c r="D77" i="5"/>
  <c r="C77" i="5"/>
  <c r="G76" i="5"/>
  <c r="F76" i="5"/>
  <c r="E76" i="5"/>
  <c r="D76" i="5"/>
  <c r="C76" i="5"/>
  <c r="F75" i="5"/>
  <c r="E75" i="5"/>
  <c r="G75" i="5" s="1"/>
  <c r="D75" i="5"/>
  <c r="C75" i="5"/>
  <c r="F74" i="5"/>
  <c r="G74" i="5" s="1"/>
  <c r="E74" i="5"/>
  <c r="D74" i="5"/>
  <c r="C74" i="5"/>
  <c r="F73" i="5"/>
  <c r="G73" i="5" s="1"/>
  <c r="E73" i="5"/>
  <c r="D73" i="5"/>
  <c r="C73" i="5"/>
  <c r="F72" i="5"/>
  <c r="E72" i="5"/>
  <c r="G72" i="5" s="1"/>
  <c r="D72" i="5"/>
  <c r="C72" i="5"/>
  <c r="F71" i="5"/>
  <c r="E71" i="5"/>
  <c r="G71" i="5" s="1"/>
  <c r="D71" i="5"/>
  <c r="C71" i="5"/>
  <c r="F70" i="5"/>
  <c r="E70" i="5"/>
  <c r="G70" i="5" s="1"/>
  <c r="D70" i="5"/>
  <c r="C70" i="5"/>
  <c r="F69" i="5"/>
  <c r="E69" i="5"/>
  <c r="G69" i="5" s="1"/>
  <c r="D69" i="5"/>
  <c r="C69" i="5"/>
  <c r="G68" i="5"/>
  <c r="F68" i="5"/>
  <c r="E68" i="5"/>
  <c r="D68" i="5"/>
  <c r="C68" i="5"/>
  <c r="F67" i="5"/>
  <c r="E67" i="5"/>
  <c r="G67" i="5" s="1"/>
  <c r="D67" i="5"/>
  <c r="C67" i="5"/>
  <c r="F66" i="5"/>
  <c r="G66" i="5" s="1"/>
  <c r="E66" i="5"/>
  <c r="D66" i="5"/>
  <c r="C66" i="5"/>
  <c r="F65" i="5"/>
  <c r="G65" i="5" s="1"/>
  <c r="E65" i="5"/>
  <c r="D65" i="5"/>
  <c r="C65" i="5"/>
  <c r="F64" i="5"/>
  <c r="E64" i="5"/>
  <c r="G64" i="5" s="1"/>
  <c r="D64" i="5"/>
  <c r="C64" i="5"/>
  <c r="F63" i="5"/>
  <c r="E63" i="5"/>
  <c r="G63" i="5" s="1"/>
  <c r="D63" i="5"/>
  <c r="C63" i="5"/>
  <c r="F62" i="5"/>
  <c r="E62" i="5"/>
  <c r="G62" i="5" s="1"/>
  <c r="D62" i="5"/>
  <c r="C62" i="5"/>
  <c r="F61" i="5"/>
  <c r="E61" i="5"/>
  <c r="G61" i="5" s="1"/>
  <c r="D61" i="5"/>
  <c r="C61" i="5"/>
  <c r="G60" i="5"/>
  <c r="F60" i="5"/>
  <c r="E60" i="5"/>
  <c r="D60" i="5"/>
  <c r="C60" i="5"/>
  <c r="F59" i="5"/>
  <c r="E59" i="5"/>
  <c r="G59" i="5" s="1"/>
  <c r="D59" i="5"/>
  <c r="C59" i="5"/>
  <c r="F58" i="5"/>
  <c r="G58" i="5" s="1"/>
  <c r="E58" i="5"/>
  <c r="D58" i="5"/>
  <c r="C58" i="5"/>
  <c r="F57" i="5"/>
  <c r="G57" i="5" s="1"/>
  <c r="E57" i="5"/>
  <c r="D57" i="5"/>
  <c r="C57" i="5"/>
  <c r="F56" i="5"/>
  <c r="E56" i="5"/>
  <c r="G56" i="5" s="1"/>
  <c r="D56" i="5"/>
  <c r="C56" i="5"/>
  <c r="F55" i="5"/>
  <c r="E55" i="5"/>
  <c r="G55" i="5" s="1"/>
  <c r="D55" i="5"/>
  <c r="C55" i="5"/>
  <c r="F54" i="5"/>
  <c r="E54" i="5"/>
  <c r="G54" i="5" s="1"/>
  <c r="D54" i="5"/>
  <c r="C54" i="5"/>
  <c r="F53" i="5"/>
  <c r="E53" i="5"/>
  <c r="G53" i="5" s="1"/>
  <c r="D53" i="5"/>
  <c r="C53" i="5"/>
  <c r="G52" i="5"/>
  <c r="F52" i="5"/>
  <c r="E52" i="5"/>
  <c r="D52" i="5"/>
  <c r="C52" i="5"/>
  <c r="F51" i="5"/>
  <c r="E51" i="5"/>
  <c r="G51" i="5" s="1"/>
  <c r="D51" i="5"/>
  <c r="C51" i="5"/>
  <c r="F50" i="5"/>
  <c r="G50" i="5" s="1"/>
  <c r="E50" i="5"/>
  <c r="D50" i="5"/>
  <c r="C50" i="5"/>
  <c r="F49" i="5"/>
  <c r="G49" i="5" s="1"/>
  <c r="E49" i="5"/>
  <c r="D49" i="5"/>
  <c r="C49" i="5"/>
  <c r="F48" i="5"/>
  <c r="E48" i="5"/>
  <c r="G48" i="5" s="1"/>
  <c r="D48" i="5"/>
  <c r="C48" i="5"/>
  <c r="F47" i="5"/>
  <c r="E47" i="5"/>
  <c r="G47" i="5" s="1"/>
  <c r="D47" i="5"/>
  <c r="C47" i="5"/>
  <c r="F46" i="5"/>
  <c r="E46" i="5"/>
  <c r="G46" i="5" s="1"/>
  <c r="D46" i="5"/>
  <c r="C46" i="5"/>
  <c r="F45" i="5"/>
  <c r="E45" i="5"/>
  <c r="G45" i="5" s="1"/>
  <c r="D45" i="5"/>
  <c r="C45" i="5"/>
  <c r="G44" i="5"/>
  <c r="F44" i="5"/>
  <c r="E44" i="5"/>
  <c r="D44" i="5"/>
  <c r="C44" i="5"/>
  <c r="F43" i="5"/>
  <c r="E43" i="5"/>
  <c r="G43" i="5" s="1"/>
  <c r="D43" i="5"/>
  <c r="C43" i="5"/>
  <c r="F42" i="5"/>
  <c r="G42" i="5" s="1"/>
  <c r="E42" i="5"/>
  <c r="D42" i="5"/>
  <c r="C42" i="5"/>
  <c r="F41" i="5"/>
  <c r="G41" i="5" s="1"/>
  <c r="E41" i="5"/>
  <c r="D41" i="5"/>
  <c r="C41" i="5"/>
  <c r="F40" i="5"/>
  <c r="G40" i="5" s="1"/>
  <c r="E40" i="5"/>
  <c r="D40" i="5"/>
  <c r="C40" i="5"/>
  <c r="F39" i="5"/>
  <c r="E39" i="5"/>
  <c r="G39" i="5" s="1"/>
  <c r="D39" i="5"/>
  <c r="C39" i="5"/>
  <c r="F38" i="5"/>
  <c r="E38" i="5"/>
  <c r="G38" i="5" s="1"/>
  <c r="D38" i="5"/>
  <c r="C38" i="5"/>
  <c r="F37" i="5"/>
  <c r="E37" i="5"/>
  <c r="G37" i="5" s="1"/>
  <c r="D37" i="5"/>
  <c r="C37" i="5"/>
  <c r="G36" i="5"/>
  <c r="F36" i="5"/>
  <c r="E36" i="5"/>
  <c r="D36" i="5"/>
  <c r="C36" i="5"/>
  <c r="F35" i="5"/>
  <c r="E35" i="5"/>
  <c r="G35" i="5" s="1"/>
  <c r="D35" i="5"/>
  <c r="C35" i="5"/>
  <c r="F34" i="5"/>
  <c r="G34" i="5" s="1"/>
  <c r="E34" i="5"/>
  <c r="D34" i="5"/>
  <c r="C34" i="5"/>
  <c r="F33" i="5"/>
  <c r="G33" i="5" s="1"/>
  <c r="E33" i="5"/>
  <c r="D33" i="5"/>
  <c r="C33" i="5"/>
  <c r="F32" i="5"/>
  <c r="E32" i="5"/>
  <c r="G32" i="5" s="1"/>
  <c r="D32" i="5"/>
  <c r="C32" i="5"/>
  <c r="F31" i="5"/>
  <c r="E31" i="5"/>
  <c r="G31" i="5" s="1"/>
  <c r="D31" i="5"/>
  <c r="C31" i="5"/>
  <c r="F30" i="5"/>
  <c r="E30" i="5"/>
  <c r="G30" i="5" s="1"/>
  <c r="D30" i="5"/>
  <c r="C30" i="5"/>
  <c r="F29" i="5"/>
  <c r="E29" i="5"/>
  <c r="G29" i="5" s="1"/>
  <c r="D29" i="5"/>
  <c r="C29" i="5"/>
  <c r="G28" i="5"/>
  <c r="F28" i="5"/>
  <c r="E28" i="5"/>
  <c r="D28" i="5"/>
  <c r="C28" i="5"/>
  <c r="F27" i="5"/>
  <c r="E27" i="5"/>
  <c r="G27" i="5" s="1"/>
  <c r="D27" i="5"/>
  <c r="C27" i="5"/>
  <c r="F26" i="5"/>
  <c r="G26" i="5" s="1"/>
  <c r="E26" i="5"/>
  <c r="D26" i="5"/>
  <c r="C26" i="5"/>
  <c r="F25" i="5"/>
  <c r="G25" i="5" s="1"/>
  <c r="E25" i="5"/>
  <c r="D25" i="5"/>
  <c r="C25" i="5"/>
  <c r="F24" i="5"/>
  <c r="E24" i="5"/>
  <c r="G24" i="5" s="1"/>
  <c r="D24" i="5"/>
  <c r="C24" i="5"/>
  <c r="F23" i="5"/>
  <c r="E23" i="5"/>
  <c r="G23" i="5" s="1"/>
  <c r="D23" i="5"/>
  <c r="C23" i="5"/>
  <c r="F22" i="5"/>
  <c r="E22" i="5"/>
  <c r="G22" i="5" s="1"/>
  <c r="D22" i="5"/>
  <c r="C22" i="5"/>
  <c r="F21" i="5"/>
  <c r="E21" i="5"/>
  <c r="G21" i="5" s="1"/>
  <c r="D21" i="5"/>
  <c r="C21" i="5"/>
  <c r="G20" i="5"/>
  <c r="F20" i="5"/>
  <c r="E20" i="5"/>
  <c r="D20" i="5"/>
  <c r="C20" i="5"/>
  <c r="F19" i="5"/>
  <c r="E19" i="5"/>
  <c r="G19" i="5" s="1"/>
  <c r="D19" i="5"/>
  <c r="C19" i="5"/>
  <c r="F18" i="5"/>
  <c r="G18" i="5" s="1"/>
  <c r="E18" i="5"/>
  <c r="D18" i="5"/>
  <c r="C18" i="5"/>
  <c r="F17" i="5"/>
  <c r="G17" i="5" s="1"/>
  <c r="E17" i="5"/>
  <c r="D17" i="5"/>
  <c r="C17" i="5"/>
  <c r="F16" i="5"/>
  <c r="E16" i="5"/>
  <c r="G16" i="5" s="1"/>
  <c r="D16" i="5"/>
  <c r="C16" i="5"/>
  <c r="F15" i="5"/>
  <c r="E15" i="5"/>
  <c r="G15" i="5" s="1"/>
  <c r="D15" i="5"/>
  <c r="C15" i="5"/>
  <c r="F14" i="5"/>
  <c r="E14" i="5"/>
  <c r="G14" i="5" s="1"/>
  <c r="D14" i="5"/>
  <c r="C14" i="5"/>
  <c r="G13" i="5"/>
  <c r="F13" i="5"/>
  <c r="E13" i="5"/>
  <c r="D13" i="5"/>
  <c r="C13" i="5"/>
  <c r="G12" i="5"/>
  <c r="F12" i="5"/>
  <c r="E12" i="5"/>
  <c r="D12" i="5"/>
  <c r="C12" i="5"/>
  <c r="F11" i="5"/>
  <c r="E11" i="5"/>
  <c r="G11" i="5" s="1"/>
  <c r="D11" i="5"/>
  <c r="C11" i="5"/>
  <c r="F10" i="5"/>
  <c r="G10" i="5" s="1"/>
  <c r="E10" i="5"/>
  <c r="D10" i="5"/>
  <c r="C10" i="5"/>
  <c r="F9" i="5"/>
  <c r="G9" i="5" s="1"/>
  <c r="E9" i="5"/>
  <c r="D9" i="5"/>
  <c r="C9" i="5"/>
  <c r="F8" i="5"/>
  <c r="E8" i="5"/>
  <c r="G8" i="5" s="1"/>
  <c r="D8" i="5"/>
  <c r="C8" i="5"/>
  <c r="F7" i="5"/>
  <c r="E7" i="5"/>
  <c r="G7" i="5" s="1"/>
  <c r="D7" i="5"/>
  <c r="C7" i="5"/>
  <c r="F6" i="5"/>
  <c r="E6" i="5"/>
  <c r="G6" i="5" s="1"/>
  <c r="D6" i="5"/>
  <c r="C6" i="5"/>
  <c r="G5" i="5"/>
  <c r="F5" i="5"/>
  <c r="E5" i="5"/>
  <c r="D5" i="5"/>
  <c r="C5" i="5"/>
  <c r="G4" i="5"/>
  <c r="F4" i="5"/>
  <c r="E4" i="5"/>
  <c r="D4" i="5"/>
  <c r="C4" i="5"/>
  <c r="F3" i="5"/>
  <c r="E3" i="5"/>
  <c r="G3" i="5" s="1"/>
  <c r="D3" i="5"/>
  <c r="C3" i="5"/>
  <c r="F2" i="5"/>
  <c r="G2" i="5" s="1"/>
  <c r="E2" i="5"/>
  <c r="D2" i="5"/>
  <c r="C2" i="5"/>
  <c r="P9" i="1"/>
  <c r="M9" i="1"/>
  <c r="D9" i="1"/>
  <c r="G9" i="1"/>
  <c r="A9" i="1"/>
  <c r="J9" i="1"/>
  <c r="AE3" i="1" l="1"/>
  <c r="AE4" i="1" s="1"/>
  <c r="AE5" i="1" s="1"/>
  <c r="AE6" i="1" s="1"/>
  <c r="AE7" i="1" s="1"/>
  <c r="AE8" i="1" s="1"/>
  <c r="AE9" i="1" s="1"/>
  <c r="AE10" i="1" s="1"/>
  <c r="AE11" i="1" s="1"/>
  <c r="AE12" i="1" s="1"/>
  <c r="AE13" i="1" s="1"/>
  <c r="AE14" i="1" s="1"/>
  <c r="AE15" i="1" s="1"/>
  <c r="AE16" i="1" s="1"/>
  <c r="AE17" i="1" s="1"/>
  <c r="AE18" i="1" s="1"/>
  <c r="AE19" i="1" s="1"/>
  <c r="AE20" i="1" s="1"/>
  <c r="AE21" i="1" s="1"/>
  <c r="AE22" i="1" s="1"/>
  <c r="AE23" i="1" s="1"/>
  <c r="AE24" i="1" s="1"/>
  <c r="AE25" i="1" s="1"/>
  <c r="AE26" i="1" s="1"/>
  <c r="AE27" i="1" s="1"/>
  <c r="AE28" i="1" s="1"/>
  <c r="AE29" i="1" s="1"/>
  <c r="AE30" i="1" s="1"/>
  <c r="AE31" i="1" s="1"/>
  <c r="AE32" i="1" s="1"/>
  <c r="AE33" i="1" s="1"/>
  <c r="AE34" i="1" s="1"/>
  <c r="AE35" i="1" s="1"/>
  <c r="AE36" i="1" s="1"/>
  <c r="AE37" i="1" s="1"/>
  <c r="AE38" i="1" s="1"/>
  <c r="AE39" i="1" s="1"/>
  <c r="AE40" i="1" s="1"/>
  <c r="AE41" i="1" s="1"/>
  <c r="AE42" i="1" s="1"/>
  <c r="AE43" i="1" s="1"/>
  <c r="AE44" i="1" s="1"/>
  <c r="AE45" i="1" s="1"/>
  <c r="AE46" i="1" s="1"/>
  <c r="AE47" i="1" s="1"/>
  <c r="AE48" i="1" s="1"/>
  <c r="AE49" i="1" s="1"/>
  <c r="AE50" i="1" s="1"/>
  <c r="AE51" i="1" s="1"/>
  <c r="AE52" i="1" s="1"/>
  <c r="AE53" i="1" s="1"/>
  <c r="AE54" i="1" s="1"/>
  <c r="AE55" i="1" s="1"/>
  <c r="AE56" i="1" s="1"/>
  <c r="AE57" i="1" s="1"/>
  <c r="AE58" i="1" s="1"/>
  <c r="AE59" i="1" s="1"/>
  <c r="AE60" i="1" s="1"/>
  <c r="AE61" i="1" s="1"/>
  <c r="AE62" i="1" s="1"/>
  <c r="AE63" i="1" s="1"/>
  <c r="AE64" i="1" s="1"/>
  <c r="AE65" i="1" s="1"/>
  <c r="AE66" i="1" s="1"/>
  <c r="AE67" i="1" s="1"/>
  <c r="AE68" i="1" s="1"/>
  <c r="AE69" i="1" s="1"/>
  <c r="AE70" i="1" s="1"/>
  <c r="AE71" i="1" s="1"/>
  <c r="AE72" i="1" s="1"/>
  <c r="AE73" i="1" s="1"/>
  <c r="AE74" i="1" s="1"/>
  <c r="AE75" i="1" s="1"/>
  <c r="AE76" i="1" s="1"/>
  <c r="AE77" i="1" s="1"/>
  <c r="AE78" i="1" s="1"/>
  <c r="AE79" i="1" s="1"/>
  <c r="AE80" i="1" s="1"/>
  <c r="AE81" i="1" s="1"/>
  <c r="AE82" i="1" s="1"/>
  <c r="AE83" i="1" s="1"/>
  <c r="AE84" i="1" s="1"/>
  <c r="AE85" i="1" s="1"/>
  <c r="AE86" i="1" s="1"/>
  <c r="AE87" i="1" s="1"/>
  <c r="AE88" i="1" s="1"/>
  <c r="AE89" i="1" s="1"/>
  <c r="AE90" i="1" s="1"/>
  <c r="AE91" i="1" s="1"/>
  <c r="AE92" i="1" s="1"/>
  <c r="AE93" i="1" s="1"/>
  <c r="AE94" i="1" s="1"/>
  <c r="AE95" i="1" s="1"/>
  <c r="AE96" i="1" s="1"/>
  <c r="AE97" i="1" s="1"/>
  <c r="AE98" i="1" s="1"/>
  <c r="AE99" i="1" s="1"/>
  <c r="AE100" i="1" s="1"/>
  <c r="AE101" i="1" s="1"/>
  <c r="AE102" i="1" s="1"/>
  <c r="AE103" i="1" s="1"/>
  <c r="AE104" i="1" s="1"/>
  <c r="AE105" i="1" s="1"/>
  <c r="AE106" i="1" s="1"/>
  <c r="AE107" i="1" s="1"/>
  <c r="AE108" i="1" s="1"/>
  <c r="AE109" i="1" s="1"/>
  <c r="AE110" i="1" s="1"/>
  <c r="AE111" i="1" s="1"/>
  <c r="AE112" i="1" s="1"/>
  <c r="AE113" i="1" s="1"/>
  <c r="AE114" i="1" s="1"/>
  <c r="AE115" i="1" s="1"/>
  <c r="AE116" i="1" s="1"/>
  <c r="AE117" i="1" s="1"/>
  <c r="AE118" i="1" s="1"/>
  <c r="AE119" i="1" s="1"/>
  <c r="AE120" i="1" s="1"/>
  <c r="AE121" i="1" s="1"/>
  <c r="AE122" i="1" s="1"/>
  <c r="AE123" i="1" s="1"/>
  <c r="AE124" i="1" s="1"/>
  <c r="AE125" i="1" s="1"/>
  <c r="AE126" i="1" s="1"/>
  <c r="AE127" i="1" s="1"/>
  <c r="AE128" i="1" s="1"/>
  <c r="AE129" i="1" s="1"/>
  <c r="AE130" i="1" s="1"/>
  <c r="AE131" i="1" s="1"/>
  <c r="AE132" i="1" s="1"/>
  <c r="AE133" i="1" s="1"/>
  <c r="AE134" i="1" s="1"/>
  <c r="AE135" i="1" s="1"/>
  <c r="AE136" i="1" s="1"/>
  <c r="AE137" i="1" s="1"/>
  <c r="AE138" i="1" s="1"/>
  <c r="AE139" i="1" s="1"/>
  <c r="AE140" i="1" s="1"/>
  <c r="AE141" i="1" s="1"/>
  <c r="AE142" i="1" s="1"/>
  <c r="AE143" i="1" s="1"/>
  <c r="AE144" i="1" s="1"/>
  <c r="AE145" i="1" s="1"/>
  <c r="AE146" i="1" s="1"/>
  <c r="AE147" i="1" s="1"/>
  <c r="AE148" i="1" s="1"/>
  <c r="AE149" i="1" s="1"/>
  <c r="AE150" i="1" s="1"/>
  <c r="AE151" i="1" s="1"/>
  <c r="AE152" i="1" s="1"/>
  <c r="AE153" i="1" s="1"/>
  <c r="AE154" i="1" s="1"/>
  <c r="AE155" i="1" s="1"/>
  <c r="AE156" i="1" s="1"/>
  <c r="AE157" i="1" s="1"/>
  <c r="AE158" i="1" s="1"/>
  <c r="AE159" i="1" s="1"/>
  <c r="AE160" i="1" s="1"/>
  <c r="AE161" i="1" s="1"/>
  <c r="AE162" i="1" s="1"/>
  <c r="AE163" i="1" s="1"/>
  <c r="AE164" i="1" s="1"/>
  <c r="AE165" i="1" s="1"/>
  <c r="AE166" i="1" s="1"/>
  <c r="AE167" i="1" s="1"/>
  <c r="AE168" i="1" s="1"/>
  <c r="AE169" i="1" s="1"/>
  <c r="AE170" i="1" s="1"/>
  <c r="AE171" i="1" s="1"/>
  <c r="AE172" i="1" s="1"/>
  <c r="AE173" i="1" s="1"/>
  <c r="AE174" i="1" s="1"/>
  <c r="AE175" i="1" s="1"/>
  <c r="AE176" i="1" s="1"/>
  <c r="AE177" i="1" s="1"/>
  <c r="AE178" i="1" s="1"/>
  <c r="AE179" i="1" s="1"/>
  <c r="AE180" i="1" s="1"/>
  <c r="AE181" i="1" s="1"/>
  <c r="AE182" i="1" s="1"/>
  <c r="AE183" i="1" s="1"/>
  <c r="AE184" i="1" s="1"/>
  <c r="AE185" i="1" s="1"/>
  <c r="AE186" i="1" s="1"/>
  <c r="AE187" i="1" s="1"/>
  <c r="AE188" i="1" s="1"/>
  <c r="AE189" i="1" s="1"/>
  <c r="AE190" i="1" s="1"/>
  <c r="AE191" i="1" s="1"/>
  <c r="AE192" i="1" s="1"/>
  <c r="AE193" i="1" s="1"/>
  <c r="AE194" i="1" s="1"/>
  <c r="AE195" i="1" s="1"/>
  <c r="AE196" i="1" s="1"/>
  <c r="AE197" i="1" s="1"/>
  <c r="AE198" i="1" s="1"/>
  <c r="AE199" i="1" s="1"/>
  <c r="AE200" i="1" s="1"/>
  <c r="AE201" i="1" s="1"/>
  <c r="AE202" i="1" s="1"/>
  <c r="AE203" i="1" s="1"/>
  <c r="AE204" i="1" s="1"/>
  <c r="AE205" i="1" s="1"/>
  <c r="AE206" i="1" s="1"/>
  <c r="AE207" i="1" s="1"/>
  <c r="AE208" i="1" s="1"/>
  <c r="AE209" i="1" s="1"/>
  <c r="AE210" i="1" s="1"/>
  <c r="AE211" i="1" s="1"/>
  <c r="AE212" i="1" s="1"/>
  <c r="AE213" i="1" s="1"/>
  <c r="AE214" i="1" s="1"/>
  <c r="AE215" i="1" s="1"/>
  <c r="AE216" i="1" s="1"/>
  <c r="AE217" i="1" s="1"/>
  <c r="AE218" i="1" s="1"/>
  <c r="AE219" i="1" s="1"/>
  <c r="AE220" i="1" s="1"/>
  <c r="AE221" i="1" s="1"/>
  <c r="AE222" i="1" s="1"/>
  <c r="AE223" i="1" s="1"/>
  <c r="AE224" i="1" s="1"/>
  <c r="AD3" i="1"/>
  <c r="AF3" i="1"/>
  <c r="AG3" i="1"/>
  <c r="AG4" i="1" s="1"/>
  <c r="AG5" i="1" s="1"/>
  <c r="AG6" i="1" s="1"/>
  <c r="AG7" i="1" s="1"/>
  <c r="AG8" i="1" s="1"/>
  <c r="AG9" i="1" s="1"/>
  <c r="AG10" i="1" s="1"/>
  <c r="AG11" i="1" s="1"/>
  <c r="AG12" i="1" s="1"/>
  <c r="AG13" i="1" s="1"/>
  <c r="AG14" i="1" s="1"/>
  <c r="AG15" i="1" s="1"/>
  <c r="AG16" i="1" s="1"/>
  <c r="AG17" i="1" s="1"/>
  <c r="AG18" i="1" s="1"/>
  <c r="AG19" i="1" s="1"/>
  <c r="AG20" i="1" s="1"/>
  <c r="AG21" i="1" s="1"/>
  <c r="AG22" i="1" s="1"/>
  <c r="AG23" i="1" s="1"/>
  <c r="AG24" i="1" s="1"/>
  <c r="AG25" i="1" s="1"/>
  <c r="AG26" i="1" s="1"/>
  <c r="AG27" i="1" s="1"/>
  <c r="AG28" i="1" s="1"/>
  <c r="AG29" i="1" s="1"/>
  <c r="AG30" i="1" s="1"/>
  <c r="AG31" i="1" s="1"/>
  <c r="AG32" i="1" s="1"/>
  <c r="AG33" i="1" s="1"/>
  <c r="AG34" i="1" s="1"/>
  <c r="AG35" i="1" s="1"/>
  <c r="AG36" i="1" s="1"/>
  <c r="AG37" i="1" s="1"/>
  <c r="AG38" i="1" s="1"/>
  <c r="AG39" i="1" s="1"/>
  <c r="AG40" i="1" s="1"/>
  <c r="AG41" i="1" s="1"/>
  <c r="AG42" i="1" s="1"/>
  <c r="AG43" i="1" s="1"/>
  <c r="AG44" i="1" s="1"/>
  <c r="AG45" i="1" s="1"/>
  <c r="AG46" i="1" s="1"/>
  <c r="AG47" i="1" s="1"/>
  <c r="AG48" i="1" s="1"/>
  <c r="AG49" i="1" s="1"/>
  <c r="AG50" i="1" s="1"/>
  <c r="AG51" i="1" s="1"/>
  <c r="AG52" i="1" s="1"/>
  <c r="AG53" i="1" s="1"/>
  <c r="AG54" i="1" s="1"/>
  <c r="AG55" i="1" s="1"/>
  <c r="AG56" i="1" s="1"/>
  <c r="AG57" i="1" s="1"/>
  <c r="AG58" i="1" s="1"/>
  <c r="AG59" i="1" s="1"/>
  <c r="AG60" i="1" s="1"/>
  <c r="AG61" i="1" s="1"/>
  <c r="AG62" i="1" s="1"/>
  <c r="AG63" i="1" s="1"/>
  <c r="AG64" i="1" s="1"/>
  <c r="AG65" i="1" s="1"/>
  <c r="AG66" i="1" s="1"/>
  <c r="AG67" i="1" s="1"/>
  <c r="AG68" i="1" s="1"/>
  <c r="AG69" i="1" s="1"/>
  <c r="AG70" i="1" s="1"/>
  <c r="AG71" i="1" s="1"/>
  <c r="AG72" i="1" s="1"/>
  <c r="AG73" i="1" s="1"/>
  <c r="AG74" i="1" s="1"/>
  <c r="AG75" i="1" s="1"/>
  <c r="AG76" i="1" s="1"/>
  <c r="AG77" i="1" s="1"/>
  <c r="AG78" i="1" s="1"/>
  <c r="AG79" i="1" s="1"/>
  <c r="AG80" i="1" s="1"/>
  <c r="AG81" i="1" s="1"/>
  <c r="AG82" i="1" s="1"/>
  <c r="AG83" i="1" s="1"/>
  <c r="AG84" i="1" s="1"/>
  <c r="AG85" i="1" s="1"/>
  <c r="AG86" i="1" s="1"/>
  <c r="AG87" i="1" s="1"/>
  <c r="AG88" i="1" s="1"/>
  <c r="AG89" i="1" s="1"/>
  <c r="AG90" i="1" s="1"/>
  <c r="AG91" i="1" s="1"/>
  <c r="AG92" i="1" s="1"/>
  <c r="AG93" i="1" s="1"/>
  <c r="AG94" i="1" s="1"/>
  <c r="AG95" i="1" s="1"/>
  <c r="AG96" i="1" s="1"/>
  <c r="AG97" i="1" s="1"/>
  <c r="AG98" i="1" s="1"/>
  <c r="AG99" i="1" s="1"/>
  <c r="AG100" i="1" s="1"/>
  <c r="AG101" i="1" s="1"/>
  <c r="AG102" i="1" s="1"/>
  <c r="AG103" i="1" s="1"/>
  <c r="AG104" i="1" s="1"/>
  <c r="AG105" i="1" s="1"/>
  <c r="AG106" i="1" s="1"/>
  <c r="AG107" i="1" s="1"/>
  <c r="AG108" i="1" s="1"/>
  <c r="AG109" i="1" s="1"/>
  <c r="AG110" i="1" s="1"/>
  <c r="AG111" i="1" s="1"/>
  <c r="AG112" i="1" s="1"/>
  <c r="AG113" i="1" s="1"/>
  <c r="AG114" i="1" s="1"/>
  <c r="AG115" i="1" s="1"/>
  <c r="AG116" i="1" s="1"/>
  <c r="AG117" i="1" s="1"/>
  <c r="AG118" i="1" s="1"/>
  <c r="AG119" i="1" s="1"/>
  <c r="AG120" i="1" s="1"/>
  <c r="AG121" i="1" s="1"/>
  <c r="AG122" i="1" s="1"/>
  <c r="AG123" i="1" s="1"/>
  <c r="AG124" i="1" s="1"/>
  <c r="AG125" i="1" s="1"/>
  <c r="AG126" i="1" s="1"/>
  <c r="AG127" i="1" s="1"/>
  <c r="AG128" i="1" s="1"/>
  <c r="AG129" i="1" s="1"/>
  <c r="AG130" i="1" s="1"/>
  <c r="AG131" i="1" s="1"/>
  <c r="AG132" i="1" s="1"/>
  <c r="AG133" i="1" s="1"/>
  <c r="AG134" i="1" s="1"/>
  <c r="AG135" i="1" s="1"/>
  <c r="AG136" i="1" s="1"/>
  <c r="AG137" i="1" s="1"/>
  <c r="AG138" i="1" s="1"/>
  <c r="AG139" i="1" s="1"/>
  <c r="AG140" i="1" s="1"/>
  <c r="AG141" i="1" s="1"/>
  <c r="AG142" i="1" s="1"/>
  <c r="AG143" i="1" s="1"/>
  <c r="AG144" i="1" s="1"/>
  <c r="AG145" i="1" s="1"/>
  <c r="AG146" i="1" s="1"/>
  <c r="AG147" i="1" s="1"/>
  <c r="AG148" i="1" s="1"/>
  <c r="AG149" i="1" s="1"/>
  <c r="AG150" i="1" s="1"/>
  <c r="AG151" i="1" s="1"/>
  <c r="AG152" i="1" s="1"/>
  <c r="AG153" i="1" s="1"/>
  <c r="AG154" i="1" s="1"/>
  <c r="AG155" i="1" s="1"/>
  <c r="AG156" i="1" s="1"/>
  <c r="AG157" i="1" s="1"/>
  <c r="AG158" i="1" s="1"/>
  <c r="AG159" i="1" s="1"/>
  <c r="AG160" i="1" s="1"/>
  <c r="AG161" i="1" s="1"/>
  <c r="AG162" i="1" s="1"/>
  <c r="AG163" i="1" s="1"/>
  <c r="AG164" i="1" s="1"/>
  <c r="AG165" i="1" s="1"/>
  <c r="AG166" i="1" s="1"/>
  <c r="AG167" i="1" s="1"/>
  <c r="AG168" i="1" s="1"/>
  <c r="AG169" i="1" s="1"/>
  <c r="AG170" i="1" s="1"/>
  <c r="AG171" i="1" s="1"/>
  <c r="AG172" i="1" s="1"/>
  <c r="AG173" i="1" s="1"/>
  <c r="AG174" i="1" s="1"/>
  <c r="AG175" i="1" s="1"/>
  <c r="AG176" i="1" s="1"/>
  <c r="AG177" i="1" s="1"/>
  <c r="AG178" i="1" s="1"/>
  <c r="AG179" i="1" s="1"/>
  <c r="AG180" i="1" s="1"/>
  <c r="AG181" i="1" s="1"/>
  <c r="AG182" i="1" s="1"/>
  <c r="AG183" i="1" s="1"/>
  <c r="AG184" i="1" s="1"/>
  <c r="AG185" i="1" s="1"/>
  <c r="AG186" i="1" s="1"/>
  <c r="AG187" i="1" s="1"/>
  <c r="AG188" i="1" s="1"/>
  <c r="AG189" i="1" s="1"/>
  <c r="AG190" i="1" s="1"/>
  <c r="AG191" i="1" s="1"/>
  <c r="AG192" i="1" s="1"/>
  <c r="AG193" i="1" s="1"/>
  <c r="AG194" i="1" s="1"/>
  <c r="AG195" i="1" s="1"/>
  <c r="AG196" i="1" s="1"/>
  <c r="AG197" i="1" s="1"/>
  <c r="AG198" i="1" s="1"/>
  <c r="AG199" i="1" s="1"/>
  <c r="AG200" i="1" s="1"/>
  <c r="AG201" i="1" s="1"/>
  <c r="AG202" i="1" s="1"/>
  <c r="AG203" i="1" s="1"/>
  <c r="AG204" i="1" s="1"/>
  <c r="AG205" i="1" s="1"/>
  <c r="AG206" i="1" s="1"/>
  <c r="AG207" i="1" s="1"/>
  <c r="AG208" i="1" s="1"/>
  <c r="AG209" i="1" s="1"/>
  <c r="AG210" i="1" s="1"/>
  <c r="AG211" i="1" s="1"/>
  <c r="AG212" i="1" s="1"/>
  <c r="AG213" i="1" s="1"/>
  <c r="AG214" i="1" s="1"/>
  <c r="AG215" i="1" s="1"/>
  <c r="AG216" i="1" s="1"/>
  <c r="AG217" i="1" s="1"/>
  <c r="AG218" i="1" s="1"/>
  <c r="AG219" i="1" s="1"/>
  <c r="AG220" i="1" s="1"/>
  <c r="AG221" i="1" s="1"/>
  <c r="AG222" i="1" s="1"/>
  <c r="AG223" i="1" s="1"/>
  <c r="AG224" i="1" s="1"/>
  <c r="AB3" i="1"/>
  <c r="AB4" i="1" s="1"/>
  <c r="AB5" i="1" s="1"/>
  <c r="AC3" i="1"/>
  <c r="AC4" i="1" s="1"/>
  <c r="AC5" i="1" s="1"/>
  <c r="AC6" i="1" s="1"/>
  <c r="AC7" i="1" s="1"/>
  <c r="AC8" i="1" s="1"/>
  <c r="AC9" i="1" s="1"/>
  <c r="AC10" i="1" s="1"/>
  <c r="AC11" i="1" s="1"/>
  <c r="AC12" i="1" s="1"/>
  <c r="AC13" i="1" s="1"/>
  <c r="AC14" i="1" s="1"/>
  <c r="AC15" i="1" s="1"/>
  <c r="AC16" i="1" s="1"/>
  <c r="AC17" i="1" s="1"/>
  <c r="AC18" i="1" s="1"/>
  <c r="AC19" i="1" s="1"/>
  <c r="AC20" i="1" s="1"/>
  <c r="AC21" i="1" s="1"/>
  <c r="AC22" i="1" s="1"/>
  <c r="AC23" i="1" s="1"/>
  <c r="AC24" i="1" s="1"/>
  <c r="AC25" i="1" s="1"/>
  <c r="AC26" i="1" s="1"/>
  <c r="AC27" i="1" s="1"/>
  <c r="AC28" i="1" s="1"/>
  <c r="AC29" i="1" s="1"/>
  <c r="AC30" i="1" s="1"/>
  <c r="AC31" i="1" s="1"/>
  <c r="AC32" i="1" s="1"/>
  <c r="AC33" i="1" s="1"/>
  <c r="AC34" i="1" s="1"/>
  <c r="AC35" i="1" s="1"/>
  <c r="AC36" i="1" s="1"/>
  <c r="AC37" i="1" s="1"/>
  <c r="AC38" i="1" s="1"/>
  <c r="AC39" i="1" s="1"/>
  <c r="AC40" i="1" s="1"/>
  <c r="AC41" i="1" s="1"/>
  <c r="AC42" i="1" s="1"/>
  <c r="AC43" i="1" s="1"/>
  <c r="AC44" i="1" s="1"/>
  <c r="AC45" i="1" s="1"/>
  <c r="AC46" i="1" s="1"/>
  <c r="AC47" i="1" s="1"/>
  <c r="AC48" i="1" s="1"/>
  <c r="AC49" i="1" s="1"/>
  <c r="AC50" i="1" s="1"/>
  <c r="AC51" i="1" s="1"/>
  <c r="AC52" i="1" s="1"/>
  <c r="AC53" i="1" s="1"/>
  <c r="AC54" i="1" s="1"/>
  <c r="AC55" i="1" s="1"/>
  <c r="AC56" i="1" s="1"/>
  <c r="AC57" i="1" s="1"/>
  <c r="AC58" i="1" s="1"/>
  <c r="AC59" i="1" s="1"/>
  <c r="AC60" i="1" s="1"/>
  <c r="AC61" i="1" s="1"/>
  <c r="AC62" i="1" s="1"/>
  <c r="AC63" i="1" s="1"/>
  <c r="AC64" i="1" s="1"/>
  <c r="AC65" i="1" s="1"/>
  <c r="AC66" i="1" s="1"/>
  <c r="AC67" i="1" s="1"/>
  <c r="AC68" i="1" s="1"/>
  <c r="AC69" i="1" s="1"/>
  <c r="AC70" i="1" s="1"/>
  <c r="AC71" i="1" s="1"/>
  <c r="AC72" i="1" s="1"/>
  <c r="AC73" i="1" s="1"/>
  <c r="AC74" i="1" s="1"/>
  <c r="AC75" i="1" s="1"/>
  <c r="AC76" i="1" s="1"/>
  <c r="AC77" i="1" s="1"/>
  <c r="AC78" i="1" s="1"/>
  <c r="AC79" i="1" s="1"/>
  <c r="AC80" i="1" s="1"/>
  <c r="AC81" i="1" s="1"/>
  <c r="AC82" i="1" s="1"/>
  <c r="AC83" i="1" s="1"/>
  <c r="AC84" i="1" s="1"/>
  <c r="AC85" i="1" s="1"/>
  <c r="AC86" i="1" s="1"/>
  <c r="AC87" i="1" s="1"/>
  <c r="AC88" i="1" s="1"/>
  <c r="AC89" i="1" s="1"/>
  <c r="AC90" i="1" s="1"/>
  <c r="AC91" i="1" s="1"/>
  <c r="AC92" i="1" s="1"/>
  <c r="AC93" i="1" s="1"/>
  <c r="AC94" i="1" s="1"/>
  <c r="AC95" i="1" s="1"/>
  <c r="AC96" i="1" s="1"/>
  <c r="AC97" i="1" s="1"/>
  <c r="AC98" i="1" s="1"/>
  <c r="AC99" i="1" s="1"/>
  <c r="AC100" i="1" s="1"/>
  <c r="AC101" i="1" s="1"/>
  <c r="AC102" i="1" s="1"/>
  <c r="AC103" i="1" s="1"/>
  <c r="AC104" i="1" s="1"/>
  <c r="AC105" i="1" s="1"/>
  <c r="AC106" i="1" s="1"/>
  <c r="AC107" i="1" s="1"/>
  <c r="AC108" i="1" s="1"/>
  <c r="AC109" i="1" s="1"/>
  <c r="AC110" i="1" s="1"/>
  <c r="AC111" i="1" s="1"/>
  <c r="AC112" i="1" s="1"/>
  <c r="AC113" i="1" s="1"/>
  <c r="AC114" i="1" s="1"/>
  <c r="AC115" i="1" s="1"/>
  <c r="AC116" i="1" s="1"/>
  <c r="AC117" i="1" s="1"/>
  <c r="AC118" i="1" s="1"/>
  <c r="AC119" i="1" s="1"/>
  <c r="AC120" i="1" s="1"/>
  <c r="AC121" i="1" s="1"/>
  <c r="AC122" i="1" s="1"/>
  <c r="AC123" i="1" s="1"/>
  <c r="AC124" i="1" s="1"/>
  <c r="AC125" i="1" s="1"/>
  <c r="AC126" i="1" s="1"/>
  <c r="AC127" i="1" s="1"/>
  <c r="AC128" i="1" s="1"/>
  <c r="AC129" i="1" s="1"/>
  <c r="AC130" i="1" s="1"/>
  <c r="AC131" i="1" s="1"/>
  <c r="AC132" i="1" s="1"/>
  <c r="AC133" i="1" s="1"/>
  <c r="AC134" i="1" s="1"/>
  <c r="AC135" i="1" s="1"/>
  <c r="AC136" i="1" s="1"/>
  <c r="AC137" i="1" s="1"/>
  <c r="AC138" i="1" s="1"/>
  <c r="AC139" i="1" s="1"/>
  <c r="AC140" i="1" s="1"/>
  <c r="AC141" i="1" s="1"/>
  <c r="AC142" i="1" s="1"/>
  <c r="AC143" i="1" s="1"/>
  <c r="AC144" i="1" s="1"/>
  <c r="AC145" i="1" s="1"/>
  <c r="AC146" i="1" s="1"/>
  <c r="AC147" i="1" s="1"/>
  <c r="AC148" i="1" s="1"/>
  <c r="AC149" i="1" s="1"/>
  <c r="AC150" i="1" s="1"/>
  <c r="AC151" i="1" s="1"/>
  <c r="AC152" i="1" s="1"/>
  <c r="AC153" i="1" s="1"/>
  <c r="AC154" i="1" s="1"/>
  <c r="AC155" i="1" s="1"/>
  <c r="AC156" i="1" s="1"/>
  <c r="AC157" i="1" s="1"/>
  <c r="AC158" i="1" s="1"/>
  <c r="AC159" i="1" s="1"/>
  <c r="AC160" i="1" s="1"/>
  <c r="AC161" i="1" s="1"/>
  <c r="AC162" i="1" s="1"/>
  <c r="AC163" i="1" s="1"/>
  <c r="AC164" i="1" s="1"/>
  <c r="AC165" i="1" s="1"/>
  <c r="AC166" i="1" s="1"/>
  <c r="AC167" i="1" s="1"/>
  <c r="AC168" i="1" s="1"/>
  <c r="AC169" i="1" s="1"/>
  <c r="AC170" i="1" s="1"/>
  <c r="AC171" i="1" s="1"/>
  <c r="AC172" i="1" s="1"/>
  <c r="AC173" i="1" s="1"/>
  <c r="AC174" i="1" s="1"/>
  <c r="AC175" i="1" s="1"/>
  <c r="AC176" i="1" s="1"/>
  <c r="AC177" i="1" s="1"/>
  <c r="AC178" i="1" s="1"/>
  <c r="AC179" i="1" s="1"/>
  <c r="AC180" i="1" s="1"/>
  <c r="AC181" i="1" s="1"/>
  <c r="AC182" i="1" s="1"/>
  <c r="AC183" i="1" s="1"/>
  <c r="AC184" i="1" s="1"/>
  <c r="AC185" i="1" s="1"/>
  <c r="AC186" i="1" s="1"/>
  <c r="AC187" i="1" s="1"/>
  <c r="AC188" i="1" s="1"/>
  <c r="AC189" i="1" s="1"/>
  <c r="AC190" i="1" s="1"/>
  <c r="AC191" i="1" s="1"/>
  <c r="AC192" i="1" s="1"/>
  <c r="AC193" i="1" s="1"/>
  <c r="AC194" i="1" s="1"/>
  <c r="AC195" i="1" s="1"/>
  <c r="AC196" i="1" s="1"/>
  <c r="AC197" i="1" s="1"/>
  <c r="AC198" i="1" s="1"/>
  <c r="AC199" i="1" s="1"/>
  <c r="AC200" i="1" s="1"/>
  <c r="AC201" i="1" s="1"/>
  <c r="AC202" i="1" s="1"/>
  <c r="AC203" i="1" s="1"/>
  <c r="AC204" i="1" s="1"/>
  <c r="AC205" i="1" s="1"/>
  <c r="AC206" i="1" s="1"/>
  <c r="AC207" i="1" s="1"/>
  <c r="AC208" i="1" s="1"/>
  <c r="AC209" i="1" s="1"/>
  <c r="AC210" i="1" s="1"/>
  <c r="AC211" i="1" s="1"/>
  <c r="AC212" i="1" s="1"/>
  <c r="AC213" i="1" s="1"/>
  <c r="AC214" i="1" s="1"/>
  <c r="AC215" i="1" s="1"/>
  <c r="AC216" i="1" s="1"/>
  <c r="AC217" i="1" s="1"/>
  <c r="AC218" i="1" s="1"/>
  <c r="AC219" i="1" s="1"/>
  <c r="AC220" i="1" s="1"/>
  <c r="AC221" i="1" s="1"/>
  <c r="AC222" i="1" s="1"/>
  <c r="AC223" i="1" s="1"/>
  <c r="AC224" i="1" s="1"/>
  <c r="DH5" i="6"/>
  <c r="DC6" i="6"/>
  <c r="DI4" i="6"/>
  <c r="DE5" i="6"/>
  <c r="AJ3" i="1" l="1"/>
  <c r="AY3" i="1" s="1"/>
  <c r="AK3" i="1"/>
  <c r="AZ3" i="1" s="1"/>
  <c r="AF4" i="1"/>
  <c r="AF5" i="1" s="1"/>
  <c r="AD4" i="1"/>
  <c r="AJ4" i="1" s="1"/>
  <c r="AI4" i="1"/>
  <c r="AI3" i="1"/>
  <c r="DI5" i="6"/>
  <c r="DE6" i="6"/>
  <c r="AI5" i="1"/>
  <c r="DC7" i="6"/>
  <c r="DH6" i="6"/>
  <c r="AB6" i="1"/>
  <c r="AY4" i="1" l="1"/>
  <c r="AK4" i="1"/>
  <c r="AZ4" i="1" s="1"/>
  <c r="AD5" i="1"/>
  <c r="AJ5" i="1" s="1"/>
  <c r="AY5" i="1" s="1"/>
  <c r="AK5" i="1"/>
  <c r="AF6" i="1"/>
  <c r="AI6" i="1"/>
  <c r="AB7" i="1"/>
  <c r="DC8" i="6"/>
  <c r="DH7" i="6"/>
  <c r="DE7" i="6"/>
  <c r="DI6" i="6"/>
  <c r="AD6" i="1" l="1"/>
  <c r="AJ6" i="1" s="1"/>
  <c r="AY6" i="1" s="1"/>
  <c r="AZ5" i="1"/>
  <c r="DI7" i="6"/>
  <c r="DE8" i="6"/>
  <c r="AI7" i="1"/>
  <c r="AB8" i="1"/>
  <c r="DC9" i="6"/>
  <c r="DH8" i="6"/>
  <c r="AK6" i="1"/>
  <c r="AZ6" i="1" s="1"/>
  <c r="AF7" i="1"/>
  <c r="AD7" i="1" l="1"/>
  <c r="AJ7" i="1" s="1"/>
  <c r="AY7" i="1" s="1"/>
  <c r="DI8" i="6"/>
  <c r="DE9" i="6"/>
  <c r="AK7" i="1"/>
  <c r="AZ7" i="1" s="1"/>
  <c r="AF8" i="1"/>
  <c r="DC10" i="6"/>
  <c r="DH9" i="6"/>
  <c r="AB9" i="1"/>
  <c r="AI8" i="1"/>
  <c r="AD8" i="1" l="1"/>
  <c r="AI9" i="1"/>
  <c r="AB10" i="1"/>
  <c r="DC11" i="6"/>
  <c r="DH10" i="6"/>
  <c r="AF9" i="1"/>
  <c r="AK8" i="1"/>
  <c r="AZ8" i="1" s="1"/>
  <c r="DE10" i="6"/>
  <c r="DI9" i="6"/>
  <c r="AD9" i="1" l="1"/>
  <c r="AJ8" i="1"/>
  <c r="AY8" i="1" s="1"/>
  <c r="DE11" i="6"/>
  <c r="DI10" i="6"/>
  <c r="AK9" i="1"/>
  <c r="AZ9" i="1" s="1"/>
  <c r="AF10" i="1"/>
  <c r="DH11" i="6"/>
  <c r="DC12" i="6"/>
  <c r="AI10" i="1"/>
  <c r="AB11" i="1"/>
  <c r="AJ9" i="1" l="1"/>
  <c r="AY9" i="1" s="1"/>
  <c r="AD10" i="1"/>
  <c r="DH12" i="6"/>
  <c r="DC13" i="6"/>
  <c r="AK10" i="1"/>
  <c r="AZ10" i="1" s="1"/>
  <c r="AF11" i="1"/>
  <c r="AI11" i="1"/>
  <c r="AB12" i="1"/>
  <c r="DE12" i="6"/>
  <c r="DI11" i="6"/>
  <c r="AJ10" i="1" l="1"/>
  <c r="AY10" i="1" s="1"/>
  <c r="AD11" i="1"/>
  <c r="DC14" i="6"/>
  <c r="DH13" i="6"/>
  <c r="AB13" i="1"/>
  <c r="AI12" i="1"/>
  <c r="AK11" i="1"/>
  <c r="AZ11" i="1" s="1"/>
  <c r="AF12" i="1"/>
  <c r="DE13" i="6"/>
  <c r="DI12" i="6"/>
  <c r="AJ11" i="1" l="1"/>
  <c r="AY11" i="1" s="1"/>
  <c r="AD12" i="1"/>
  <c r="AF13" i="1"/>
  <c r="AK12" i="1"/>
  <c r="AZ12" i="1" s="1"/>
  <c r="AI13" i="1"/>
  <c r="AB14" i="1"/>
  <c r="DI13" i="6"/>
  <c r="DE14" i="6"/>
  <c r="DC15" i="6"/>
  <c r="DH14" i="6"/>
  <c r="AD13" i="1" l="1"/>
  <c r="AJ12" i="1"/>
  <c r="AY12" i="1" s="1"/>
  <c r="AB15" i="1"/>
  <c r="AI14" i="1"/>
  <c r="DC16" i="6"/>
  <c r="DH15" i="6"/>
  <c r="AK13" i="1"/>
  <c r="AZ13" i="1" s="1"/>
  <c r="AF14" i="1"/>
  <c r="DE15" i="6"/>
  <c r="DI14" i="6"/>
  <c r="AJ13" i="1" l="1"/>
  <c r="AY13" i="1" s="1"/>
  <c r="AD14" i="1"/>
  <c r="AK14" i="1"/>
  <c r="AZ14" i="1" s="1"/>
  <c r="AF15" i="1"/>
  <c r="DI15" i="6"/>
  <c r="DE16" i="6"/>
  <c r="AI15" i="1"/>
  <c r="AB16" i="1"/>
  <c r="DC17" i="6"/>
  <c r="DH16" i="6"/>
  <c r="AD15" i="1" l="1"/>
  <c r="AJ14" i="1"/>
  <c r="AY14" i="1" s="1"/>
  <c r="DC18" i="6"/>
  <c r="DH17" i="6"/>
  <c r="AB17" i="1"/>
  <c r="AI16" i="1"/>
  <c r="DE17" i="6"/>
  <c r="DI16" i="6"/>
  <c r="AK15" i="1"/>
  <c r="AZ15" i="1" s="1"/>
  <c r="AF16" i="1"/>
  <c r="AJ15" i="1" l="1"/>
  <c r="AY15" i="1" s="1"/>
  <c r="AD16" i="1"/>
  <c r="AI17" i="1"/>
  <c r="AB18" i="1"/>
  <c r="DH18" i="6"/>
  <c r="DC19" i="6"/>
  <c r="AF17" i="1"/>
  <c r="AK16" i="1"/>
  <c r="AZ16" i="1" s="1"/>
  <c r="DE18" i="6"/>
  <c r="DI17" i="6"/>
  <c r="AJ16" i="1" l="1"/>
  <c r="AY16" i="1" s="1"/>
  <c r="AD17" i="1"/>
  <c r="AK17" i="1"/>
  <c r="AZ17" i="1" s="1"/>
  <c r="AF18" i="1"/>
  <c r="DH19" i="6"/>
  <c r="DC20" i="6"/>
  <c r="AI18" i="1"/>
  <c r="AB19" i="1"/>
  <c r="DI18" i="6"/>
  <c r="DE19" i="6"/>
  <c r="AJ17" i="1" l="1"/>
  <c r="AY17" i="1" s="1"/>
  <c r="AD18" i="1"/>
  <c r="AI19" i="1"/>
  <c r="AB20" i="1"/>
  <c r="DC21" i="6"/>
  <c r="DH20" i="6"/>
  <c r="DE20" i="6"/>
  <c r="DI19" i="6"/>
  <c r="AK18" i="1"/>
  <c r="AZ18" i="1" s="1"/>
  <c r="AF19" i="1"/>
  <c r="AJ18" i="1" l="1"/>
  <c r="AY18" i="1" s="1"/>
  <c r="AD19" i="1"/>
  <c r="DC22" i="6"/>
  <c r="DH21" i="6"/>
  <c r="DE21" i="6"/>
  <c r="DI20" i="6"/>
  <c r="AK19" i="1"/>
  <c r="AZ19" i="1" s="1"/>
  <c r="AF20" i="1"/>
  <c r="AB21" i="1"/>
  <c r="AI20" i="1"/>
  <c r="AJ19" i="1" l="1"/>
  <c r="AY19" i="1" s="1"/>
  <c r="AD20" i="1"/>
  <c r="DC23" i="6"/>
  <c r="DH22" i="6"/>
  <c r="DE22" i="6"/>
  <c r="DI21" i="6"/>
  <c r="AI21" i="1"/>
  <c r="AB22" i="1"/>
  <c r="AK20" i="1"/>
  <c r="AZ20" i="1" s="1"/>
  <c r="AF21" i="1"/>
  <c r="AJ20" i="1" l="1"/>
  <c r="AY20" i="1" s="1"/>
  <c r="AD21" i="1"/>
  <c r="AB23" i="1"/>
  <c r="AI22" i="1"/>
  <c r="AK21" i="1"/>
  <c r="AZ21" i="1" s="1"/>
  <c r="AF22" i="1"/>
  <c r="DC24" i="6"/>
  <c r="DH23" i="6"/>
  <c r="DE23" i="6"/>
  <c r="DI22" i="6"/>
  <c r="AD22" i="1" l="1"/>
  <c r="AJ21" i="1"/>
  <c r="AY21" i="1" s="1"/>
  <c r="DC25" i="6"/>
  <c r="DH24" i="6"/>
  <c r="AI23" i="1"/>
  <c r="AB24" i="1"/>
  <c r="DI23" i="6"/>
  <c r="DE24" i="6"/>
  <c r="AK22" i="1"/>
  <c r="AZ22" i="1" s="1"/>
  <c r="AF23" i="1"/>
  <c r="AD23" i="1" l="1"/>
  <c r="AJ22" i="1"/>
  <c r="AY22" i="1" s="1"/>
  <c r="DE25" i="6"/>
  <c r="DI24" i="6"/>
  <c r="AI24" i="1"/>
  <c r="AB25" i="1"/>
  <c r="DH25" i="6"/>
  <c r="DC26" i="6"/>
  <c r="AK23" i="1"/>
  <c r="AZ23" i="1" s="1"/>
  <c r="AF24" i="1"/>
  <c r="AJ23" i="1" l="1"/>
  <c r="AY23" i="1" s="1"/>
  <c r="AD24" i="1"/>
  <c r="AI25" i="1"/>
  <c r="AB26" i="1"/>
  <c r="DE26" i="6"/>
  <c r="DI25" i="6"/>
  <c r="AF25" i="1"/>
  <c r="AK24" i="1"/>
  <c r="AZ24" i="1" s="1"/>
  <c r="DC27" i="6"/>
  <c r="DH26" i="6"/>
  <c r="AD25" i="1" l="1"/>
  <c r="AJ24" i="1"/>
  <c r="AY24" i="1" s="1"/>
  <c r="DC28" i="6"/>
  <c r="DH27" i="6"/>
  <c r="DE27" i="6"/>
  <c r="DI26" i="6"/>
  <c r="AK25" i="1"/>
  <c r="AZ25" i="1" s="1"/>
  <c r="AF26" i="1"/>
  <c r="AI26" i="1"/>
  <c r="AB27" i="1"/>
  <c r="AJ25" i="1" l="1"/>
  <c r="AY25" i="1" s="1"/>
  <c r="AD26" i="1"/>
  <c r="AK26" i="1"/>
  <c r="AZ26" i="1" s="1"/>
  <c r="AF27" i="1"/>
  <c r="AI27" i="1"/>
  <c r="AB28" i="1"/>
  <c r="DE28" i="6"/>
  <c r="DI27" i="6"/>
  <c r="DC29" i="6"/>
  <c r="DH28" i="6"/>
  <c r="AJ26" i="1" l="1"/>
  <c r="AY26" i="1" s="1"/>
  <c r="AD27" i="1"/>
  <c r="AB29" i="1"/>
  <c r="AI28" i="1"/>
  <c r="AK27" i="1"/>
  <c r="AZ27" i="1" s="1"/>
  <c r="AF28" i="1"/>
  <c r="DI28" i="6"/>
  <c r="DE29" i="6"/>
  <c r="DC30" i="6"/>
  <c r="DH29" i="6"/>
  <c r="AJ27" i="1" l="1"/>
  <c r="AY27" i="1" s="1"/>
  <c r="AD28" i="1"/>
  <c r="DE30" i="6"/>
  <c r="DI29" i="6"/>
  <c r="AK28" i="1"/>
  <c r="AZ28" i="1" s="1"/>
  <c r="AF29" i="1"/>
  <c r="DH30" i="6"/>
  <c r="DC31" i="6"/>
  <c r="AI29" i="1"/>
  <c r="AB30" i="1"/>
  <c r="AJ28" i="1" l="1"/>
  <c r="AY28" i="1" s="1"/>
  <c r="AD29" i="1"/>
  <c r="DE31" i="6"/>
  <c r="DI30" i="6"/>
  <c r="DC32" i="6"/>
  <c r="DH31" i="6"/>
  <c r="AK29" i="1"/>
  <c r="AZ29" i="1" s="1"/>
  <c r="AF30" i="1"/>
  <c r="AB31" i="1"/>
  <c r="AI30" i="1"/>
  <c r="AJ29" i="1" l="1"/>
  <c r="AY29" i="1" s="1"/>
  <c r="AD30" i="1"/>
  <c r="DH32" i="6"/>
  <c r="DC33" i="6"/>
  <c r="AK30" i="1"/>
  <c r="AZ30" i="1" s="1"/>
  <c r="AF31" i="1"/>
  <c r="AI31" i="1"/>
  <c r="AB32" i="1"/>
  <c r="DE32" i="6"/>
  <c r="DI31" i="6"/>
  <c r="AD31" i="1" l="1"/>
  <c r="AJ30" i="1"/>
  <c r="AY30" i="1" s="1"/>
  <c r="AI32" i="1"/>
  <c r="AB33" i="1"/>
  <c r="AK31" i="1"/>
  <c r="AZ31" i="1" s="1"/>
  <c r="AF32" i="1"/>
  <c r="DH33" i="6"/>
  <c r="DC34" i="6"/>
  <c r="DE33" i="6"/>
  <c r="DI32" i="6"/>
  <c r="AJ31" i="1" l="1"/>
  <c r="AY31" i="1" s="1"/>
  <c r="AD32" i="1"/>
  <c r="AI33" i="1"/>
  <c r="AB34" i="1"/>
  <c r="DH34" i="6"/>
  <c r="DC35" i="6"/>
  <c r="AF33" i="1"/>
  <c r="AK32" i="1"/>
  <c r="AZ32" i="1" s="1"/>
  <c r="DE34" i="6"/>
  <c r="DI33" i="6"/>
  <c r="AJ32" i="1" l="1"/>
  <c r="AY32" i="1" s="1"/>
  <c r="AD33" i="1"/>
  <c r="DC36" i="6"/>
  <c r="DH35" i="6"/>
  <c r="AI34" i="1"/>
  <c r="AB35" i="1"/>
  <c r="AK33" i="1"/>
  <c r="AZ33" i="1" s="1"/>
  <c r="AF34" i="1"/>
  <c r="DE35" i="6"/>
  <c r="DI34" i="6"/>
  <c r="AD34" i="1" l="1"/>
  <c r="AJ33" i="1"/>
  <c r="AY33" i="1" s="1"/>
  <c r="AK34" i="1"/>
  <c r="AZ34" i="1" s="1"/>
  <c r="AF35" i="1"/>
  <c r="AI35" i="1"/>
  <c r="AB36" i="1"/>
  <c r="DC37" i="6"/>
  <c r="DH36" i="6"/>
  <c r="DI35" i="6"/>
  <c r="DE36" i="6"/>
  <c r="AJ34" i="1" l="1"/>
  <c r="AY34" i="1" s="1"/>
  <c r="AD35" i="1"/>
  <c r="DC38" i="6"/>
  <c r="DH37" i="6"/>
  <c r="AB37" i="1"/>
  <c r="AI36" i="1"/>
  <c r="DI36" i="6"/>
  <c r="DE37" i="6"/>
  <c r="AK35" i="1"/>
  <c r="AZ35" i="1" s="1"/>
  <c r="AF36" i="1"/>
  <c r="AJ35" i="1" l="1"/>
  <c r="AY35" i="1" s="1"/>
  <c r="AD36" i="1"/>
  <c r="DH38" i="6"/>
  <c r="DC39" i="6"/>
  <c r="DE38" i="6"/>
  <c r="DI37" i="6"/>
  <c r="AI37" i="1"/>
  <c r="AB38" i="1"/>
  <c r="AK36" i="1"/>
  <c r="AZ36" i="1" s="1"/>
  <c r="AF37" i="1"/>
  <c r="AJ36" i="1" l="1"/>
  <c r="AY36" i="1" s="1"/>
  <c r="AD37" i="1"/>
  <c r="AB39" i="1"/>
  <c r="AI38" i="1"/>
  <c r="DE39" i="6"/>
  <c r="DI38" i="6"/>
  <c r="AK37" i="1"/>
  <c r="AZ37" i="1" s="1"/>
  <c r="AF38" i="1"/>
  <c r="DH39" i="6"/>
  <c r="DC40" i="6"/>
  <c r="AJ37" i="1" l="1"/>
  <c r="AY37" i="1" s="1"/>
  <c r="AD38" i="1"/>
  <c r="DI39" i="6"/>
  <c r="DE40" i="6"/>
  <c r="AI39" i="1"/>
  <c r="AB40" i="1"/>
  <c r="AK38" i="1"/>
  <c r="AZ38" i="1" s="1"/>
  <c r="AF39" i="1"/>
  <c r="DH40" i="6"/>
  <c r="DC41" i="6"/>
  <c r="AD39" i="1" l="1"/>
  <c r="AJ38" i="1"/>
  <c r="AY38" i="1" s="1"/>
  <c r="AI40" i="1"/>
  <c r="AB41" i="1"/>
  <c r="AK39" i="1"/>
  <c r="AZ39" i="1" s="1"/>
  <c r="AF40" i="1"/>
  <c r="DH41" i="6"/>
  <c r="DC42" i="6"/>
  <c r="DE41" i="6"/>
  <c r="DI40" i="6"/>
  <c r="AJ39" i="1" l="1"/>
  <c r="AY39" i="1" s="1"/>
  <c r="AD40" i="1"/>
  <c r="DH42" i="6"/>
  <c r="DC43" i="6"/>
  <c r="AF41" i="1"/>
  <c r="AK40" i="1"/>
  <c r="AZ40" i="1" s="1"/>
  <c r="AI41" i="1"/>
  <c r="AB42" i="1"/>
  <c r="DE42" i="6"/>
  <c r="DI41" i="6"/>
  <c r="AJ40" i="1" l="1"/>
  <c r="AY40" i="1" s="1"/>
  <c r="AD41" i="1"/>
  <c r="AI42" i="1"/>
  <c r="AB43" i="1"/>
  <c r="DE43" i="6"/>
  <c r="DI42" i="6"/>
  <c r="DC44" i="6"/>
  <c r="DH43" i="6"/>
  <c r="AK41" i="1"/>
  <c r="AZ41" i="1" s="1"/>
  <c r="AF42" i="1"/>
  <c r="AJ41" i="1" l="1"/>
  <c r="AY41" i="1" s="1"/>
  <c r="AD42" i="1"/>
  <c r="DC45" i="6"/>
  <c r="DH44" i="6"/>
  <c r="AK42" i="1"/>
  <c r="AZ42" i="1" s="1"/>
  <c r="AF43" i="1"/>
  <c r="DI43" i="6"/>
  <c r="DE44" i="6"/>
  <c r="AI43" i="1"/>
  <c r="AB44" i="1"/>
  <c r="AD43" i="1" l="1"/>
  <c r="AJ42" i="1"/>
  <c r="AY42" i="1" s="1"/>
  <c r="DC46" i="6"/>
  <c r="DH45" i="6"/>
  <c r="DI44" i="6"/>
  <c r="DE45" i="6"/>
  <c r="AK43" i="1"/>
  <c r="AZ43" i="1" s="1"/>
  <c r="AF44" i="1"/>
  <c r="AB45" i="1"/>
  <c r="AI44" i="1"/>
  <c r="AJ43" i="1" l="1"/>
  <c r="AY43" i="1" s="1"/>
  <c r="AD44" i="1"/>
  <c r="AK44" i="1"/>
  <c r="AZ44" i="1" s="1"/>
  <c r="AF45" i="1"/>
  <c r="DE46" i="6"/>
  <c r="DI45" i="6"/>
  <c r="AI45" i="1"/>
  <c r="AB46" i="1"/>
  <c r="DH46" i="6"/>
  <c r="DC47" i="6"/>
  <c r="AD45" i="1" l="1"/>
  <c r="AJ44" i="1"/>
  <c r="AY44" i="1" s="1"/>
  <c r="DE47" i="6"/>
  <c r="DI46" i="6"/>
  <c r="AB47" i="1"/>
  <c r="AI46" i="1"/>
  <c r="DC48" i="6"/>
  <c r="DH47" i="6"/>
  <c r="AK45" i="1"/>
  <c r="AZ45" i="1" s="1"/>
  <c r="AF46" i="1"/>
  <c r="AJ45" i="1" l="1"/>
  <c r="AY45" i="1" s="1"/>
  <c r="AD46" i="1"/>
  <c r="DH48" i="6"/>
  <c r="DC49" i="6"/>
  <c r="AI47" i="1"/>
  <c r="AB48" i="1"/>
  <c r="DI47" i="6"/>
  <c r="DE48" i="6"/>
  <c r="AK46" i="1"/>
  <c r="AZ46" i="1" s="1"/>
  <c r="AF47" i="1"/>
  <c r="AD47" i="1" l="1"/>
  <c r="AJ46" i="1"/>
  <c r="AY46" i="1" s="1"/>
  <c r="DE49" i="6"/>
  <c r="DI48" i="6"/>
  <c r="AI48" i="1"/>
  <c r="AB49" i="1"/>
  <c r="AK47" i="1"/>
  <c r="AZ47" i="1" s="1"/>
  <c r="AF48" i="1"/>
  <c r="DH49" i="6"/>
  <c r="DC50" i="6"/>
  <c r="AJ47" i="1" l="1"/>
  <c r="AY47" i="1" s="1"/>
  <c r="AD48" i="1"/>
  <c r="DE50" i="6"/>
  <c r="DI49" i="6"/>
  <c r="AF49" i="1"/>
  <c r="AK48" i="1"/>
  <c r="AZ48" i="1" s="1"/>
  <c r="DH50" i="6"/>
  <c r="DC51" i="6"/>
  <c r="AI49" i="1"/>
  <c r="AB50" i="1"/>
  <c r="AJ48" i="1" l="1"/>
  <c r="AY48" i="1" s="1"/>
  <c r="AD49" i="1"/>
  <c r="DC52" i="6"/>
  <c r="DH51" i="6"/>
  <c r="AK49" i="1"/>
  <c r="AZ49" i="1" s="1"/>
  <c r="AF50" i="1"/>
  <c r="AI50" i="1"/>
  <c r="AB51" i="1"/>
  <c r="DE51" i="6"/>
  <c r="DI50" i="6"/>
  <c r="AJ49" i="1" l="1"/>
  <c r="AY49" i="1" s="1"/>
  <c r="AD50" i="1"/>
  <c r="DC53" i="6"/>
  <c r="DH52" i="6"/>
  <c r="AI51" i="1"/>
  <c r="AB52" i="1"/>
  <c r="AK50" i="1"/>
  <c r="AZ50" i="1" s="1"/>
  <c r="AF51" i="1"/>
  <c r="DI51" i="6"/>
  <c r="DE52" i="6"/>
  <c r="AJ50" i="1" l="1"/>
  <c r="AY50" i="1" s="1"/>
  <c r="AD51" i="1"/>
  <c r="AK51" i="1"/>
  <c r="AZ51" i="1" s="1"/>
  <c r="AF52" i="1"/>
  <c r="DI52" i="6"/>
  <c r="DE53" i="6"/>
  <c r="AB53" i="1"/>
  <c r="AI52" i="1"/>
  <c r="DC54" i="6"/>
  <c r="DH53" i="6"/>
  <c r="AJ51" i="1" l="1"/>
  <c r="AY51" i="1" s="1"/>
  <c r="AD52" i="1"/>
  <c r="DH54" i="6"/>
  <c r="DC55" i="6"/>
  <c r="AI53" i="1"/>
  <c r="AB54" i="1"/>
  <c r="AK52" i="1"/>
  <c r="AZ52" i="1" s="1"/>
  <c r="AF53" i="1"/>
  <c r="DE54" i="6"/>
  <c r="DI53" i="6"/>
  <c r="AJ52" i="1" l="1"/>
  <c r="AY52" i="1" s="1"/>
  <c r="AD53" i="1"/>
  <c r="DE55" i="6"/>
  <c r="DI54" i="6"/>
  <c r="DC56" i="6"/>
  <c r="DH55" i="6"/>
  <c r="AK53" i="1"/>
  <c r="AZ53" i="1" s="1"/>
  <c r="AF54" i="1"/>
  <c r="AB55" i="1"/>
  <c r="AI54" i="1"/>
  <c r="AJ53" i="1" l="1"/>
  <c r="AY53" i="1" s="1"/>
  <c r="AD54" i="1"/>
  <c r="AI55" i="1"/>
  <c r="AB56" i="1"/>
  <c r="AK54" i="1"/>
  <c r="AZ54" i="1" s="1"/>
  <c r="AF55" i="1"/>
  <c r="DE56" i="6"/>
  <c r="DI55" i="6"/>
  <c r="DH56" i="6"/>
  <c r="DC57" i="6"/>
  <c r="AD55" i="1" l="1"/>
  <c r="AJ54" i="1"/>
  <c r="AY54" i="1" s="1"/>
  <c r="DH57" i="6"/>
  <c r="DC58" i="6"/>
  <c r="DI56" i="6"/>
  <c r="DE57" i="6"/>
  <c r="AK55" i="1"/>
  <c r="AZ55" i="1" s="1"/>
  <c r="AF56" i="1"/>
  <c r="AI56" i="1"/>
  <c r="AB57" i="1"/>
  <c r="AD56" i="1" l="1"/>
  <c r="AJ55" i="1"/>
  <c r="AY55" i="1" s="1"/>
  <c r="DH58" i="6"/>
  <c r="DC59" i="6"/>
  <c r="AI57" i="1"/>
  <c r="AB58" i="1"/>
  <c r="AF57" i="1"/>
  <c r="AK56" i="1"/>
  <c r="AZ56" i="1" s="1"/>
  <c r="DE58" i="6"/>
  <c r="DI57" i="6"/>
  <c r="AJ56" i="1" l="1"/>
  <c r="AY56" i="1" s="1"/>
  <c r="AD57" i="1"/>
  <c r="DE59" i="6"/>
  <c r="DI58" i="6"/>
  <c r="AK57" i="1"/>
  <c r="AZ57" i="1" s="1"/>
  <c r="AF58" i="1"/>
  <c r="DC60" i="6"/>
  <c r="DH59" i="6"/>
  <c r="AI58" i="1"/>
  <c r="AB59" i="1"/>
  <c r="AJ57" i="1" l="1"/>
  <c r="AY57" i="1" s="1"/>
  <c r="AD58" i="1"/>
  <c r="AK58" i="1"/>
  <c r="AZ58" i="1" s="1"/>
  <c r="AF59" i="1"/>
  <c r="AI59" i="1"/>
  <c r="AB60" i="1"/>
  <c r="DC61" i="6"/>
  <c r="DH60" i="6"/>
  <c r="DE60" i="6"/>
  <c r="DI59" i="6"/>
  <c r="AJ58" i="1" l="1"/>
  <c r="AY58" i="1" s="1"/>
  <c r="AD59" i="1"/>
  <c r="AB61" i="1"/>
  <c r="AI60" i="1"/>
  <c r="DC62" i="6"/>
  <c r="DH61" i="6"/>
  <c r="AK59" i="1"/>
  <c r="AZ59" i="1" s="1"/>
  <c r="AF60" i="1"/>
  <c r="DE61" i="6"/>
  <c r="DI60" i="6"/>
  <c r="AJ59" i="1" l="1"/>
  <c r="AY59" i="1" s="1"/>
  <c r="AD60" i="1"/>
  <c r="DC63" i="6"/>
  <c r="DH62" i="6"/>
  <c r="DI61" i="6"/>
  <c r="DE62" i="6"/>
  <c r="AI61" i="1"/>
  <c r="AB62" i="1"/>
  <c r="AK60" i="1"/>
  <c r="AZ60" i="1" s="1"/>
  <c r="AF61" i="1"/>
  <c r="AJ60" i="1" l="1"/>
  <c r="AY60" i="1" s="1"/>
  <c r="AD61" i="1"/>
  <c r="AB63" i="1"/>
  <c r="AI62" i="1"/>
  <c r="DI62" i="6"/>
  <c r="DE63" i="6"/>
  <c r="DC64" i="6"/>
  <c r="DH63" i="6"/>
  <c r="AK61" i="1"/>
  <c r="AZ61" i="1" s="1"/>
  <c r="AF62" i="1"/>
  <c r="AJ61" i="1" l="1"/>
  <c r="AY61" i="1" s="1"/>
  <c r="AD62" i="1"/>
  <c r="DE64" i="6"/>
  <c r="DI63" i="6"/>
  <c r="AI63" i="1"/>
  <c r="AB64" i="1"/>
  <c r="DH64" i="6"/>
  <c r="DC65" i="6"/>
  <c r="AK62" i="1"/>
  <c r="AZ62" i="1" s="1"/>
  <c r="AF63" i="1"/>
  <c r="AD63" i="1" l="1"/>
  <c r="AJ62" i="1"/>
  <c r="AY62" i="1" s="1"/>
  <c r="AK63" i="1"/>
  <c r="AZ63" i="1" s="1"/>
  <c r="AF64" i="1"/>
  <c r="DC66" i="6"/>
  <c r="DH65" i="6"/>
  <c r="DI64" i="6"/>
  <c r="DE65" i="6"/>
  <c r="AI64" i="1"/>
  <c r="AB65" i="1"/>
  <c r="AJ63" i="1" l="1"/>
  <c r="AY63" i="1" s="1"/>
  <c r="AD64" i="1"/>
  <c r="AF65" i="1"/>
  <c r="AK64" i="1"/>
  <c r="AZ64" i="1" s="1"/>
  <c r="DE66" i="6"/>
  <c r="DI65" i="6"/>
  <c r="DH66" i="6"/>
  <c r="DC67" i="6"/>
  <c r="AI65" i="1"/>
  <c r="AB66" i="1"/>
  <c r="AJ64" i="1" l="1"/>
  <c r="AY64" i="1" s="1"/>
  <c r="AD65" i="1"/>
  <c r="AK65" i="1"/>
  <c r="AZ65" i="1" s="1"/>
  <c r="AF66" i="1"/>
  <c r="DC68" i="6"/>
  <c r="DH67" i="6"/>
  <c r="DE67" i="6"/>
  <c r="DI66" i="6"/>
  <c r="AI66" i="1"/>
  <c r="AB67" i="1"/>
  <c r="AD66" i="1" l="1"/>
  <c r="AJ65" i="1"/>
  <c r="AY65" i="1" s="1"/>
  <c r="DE68" i="6"/>
  <c r="DI67" i="6"/>
  <c r="DC69" i="6"/>
  <c r="DH68" i="6"/>
  <c r="AK66" i="1"/>
  <c r="AZ66" i="1" s="1"/>
  <c r="AF67" i="1"/>
  <c r="AI67" i="1"/>
  <c r="AB68" i="1"/>
  <c r="AJ66" i="1" l="1"/>
  <c r="AY66" i="1" s="1"/>
  <c r="AD67" i="1"/>
  <c r="AI68" i="1"/>
  <c r="AB69" i="1"/>
  <c r="DE69" i="6"/>
  <c r="DI68" i="6"/>
  <c r="AK67" i="1"/>
  <c r="AZ67" i="1" s="1"/>
  <c r="AF68" i="1"/>
  <c r="DC70" i="6"/>
  <c r="DH69" i="6"/>
  <c r="AJ67" i="1" l="1"/>
  <c r="AY67" i="1" s="1"/>
  <c r="AD68" i="1"/>
  <c r="AK68" i="1"/>
  <c r="AZ68" i="1" s="1"/>
  <c r="AF69" i="1"/>
  <c r="DI69" i="6"/>
  <c r="DE70" i="6"/>
  <c r="DC71" i="6"/>
  <c r="DH70" i="6"/>
  <c r="AI69" i="1"/>
  <c r="AB70" i="1"/>
  <c r="AD69" i="1" l="1"/>
  <c r="AJ68" i="1"/>
  <c r="AY68" i="1" s="1"/>
  <c r="AK69" i="1"/>
  <c r="AZ69" i="1" s="1"/>
  <c r="AF70" i="1"/>
  <c r="DH71" i="6"/>
  <c r="DC72" i="6"/>
  <c r="AB71" i="1"/>
  <c r="AI70" i="1"/>
  <c r="DI70" i="6"/>
  <c r="DE71" i="6"/>
  <c r="AD70" i="1" l="1"/>
  <c r="AJ69" i="1"/>
  <c r="AY69" i="1" s="1"/>
  <c r="DE72" i="6"/>
  <c r="DI71" i="6"/>
  <c r="AF71" i="1"/>
  <c r="AK70" i="1"/>
  <c r="AZ70" i="1" s="1"/>
  <c r="AI71" i="1"/>
  <c r="AB72" i="1"/>
  <c r="DH72" i="6"/>
  <c r="DC73" i="6"/>
  <c r="AD71" i="1" l="1"/>
  <c r="AJ70" i="1"/>
  <c r="AY70" i="1" s="1"/>
  <c r="DE73" i="6"/>
  <c r="DI72" i="6"/>
  <c r="DC74" i="6"/>
  <c r="DH73" i="6"/>
  <c r="AI72" i="1"/>
  <c r="AB73" i="1"/>
  <c r="AK71" i="1"/>
  <c r="AZ71" i="1" s="1"/>
  <c r="AF72" i="1"/>
  <c r="AJ71" i="1" l="1"/>
  <c r="AY71" i="1" s="1"/>
  <c r="AD72" i="1"/>
  <c r="AI73" i="1"/>
  <c r="AB74" i="1"/>
  <c r="AK72" i="1"/>
  <c r="AZ72" i="1" s="1"/>
  <c r="AF73" i="1"/>
  <c r="DC75" i="6"/>
  <c r="DH74" i="6"/>
  <c r="DE74" i="6"/>
  <c r="DI73" i="6"/>
  <c r="AD73" i="1" l="1"/>
  <c r="AJ72" i="1"/>
  <c r="AY72" i="1" s="1"/>
  <c r="AI74" i="1"/>
  <c r="AB75" i="1"/>
  <c r="DC76" i="6"/>
  <c r="DH75" i="6"/>
  <c r="DI74" i="6"/>
  <c r="DE75" i="6"/>
  <c r="AK73" i="1"/>
  <c r="AZ73" i="1" s="1"/>
  <c r="AF74" i="1"/>
  <c r="AD74" i="1" l="1"/>
  <c r="AJ73" i="1"/>
  <c r="AY73" i="1" s="1"/>
  <c r="DE76" i="6"/>
  <c r="DI75" i="6"/>
  <c r="DC77" i="6"/>
  <c r="DH76" i="6"/>
  <c r="AK74" i="1"/>
  <c r="AZ74" i="1" s="1"/>
  <c r="AF75" i="1"/>
  <c r="AI75" i="1"/>
  <c r="AB76" i="1"/>
  <c r="AD75" i="1" l="1"/>
  <c r="AJ74" i="1"/>
  <c r="AY74" i="1" s="1"/>
  <c r="AI76" i="1"/>
  <c r="AB77" i="1"/>
  <c r="DE77" i="6"/>
  <c r="DI76" i="6"/>
  <c r="AF76" i="1"/>
  <c r="AK75" i="1"/>
  <c r="AZ75" i="1" s="1"/>
  <c r="DC78" i="6"/>
  <c r="DH77" i="6"/>
  <c r="AD76" i="1" l="1"/>
  <c r="AJ75" i="1"/>
  <c r="AY75" i="1" s="1"/>
  <c r="AK76" i="1"/>
  <c r="AZ76" i="1" s="1"/>
  <c r="AF77" i="1"/>
  <c r="AI77" i="1"/>
  <c r="AB78" i="1"/>
  <c r="DC79" i="6"/>
  <c r="DH78" i="6"/>
  <c r="DI77" i="6"/>
  <c r="DE78" i="6"/>
  <c r="AJ76" i="1" l="1"/>
  <c r="AY76" i="1" s="1"/>
  <c r="AD77" i="1"/>
  <c r="DI78" i="6"/>
  <c r="DE79" i="6"/>
  <c r="DH79" i="6"/>
  <c r="DC80" i="6"/>
  <c r="AI78" i="1"/>
  <c r="AB79" i="1"/>
  <c r="AF78" i="1"/>
  <c r="AK77" i="1"/>
  <c r="AZ77" i="1" s="1"/>
  <c r="AD78" i="1" l="1"/>
  <c r="AJ77" i="1"/>
  <c r="AY77" i="1" s="1"/>
  <c r="AI79" i="1"/>
  <c r="AB80" i="1"/>
  <c r="AK78" i="1"/>
  <c r="AZ78" i="1" s="1"/>
  <c r="AF79" i="1"/>
  <c r="DE80" i="6"/>
  <c r="DI79" i="6"/>
  <c r="DH80" i="6"/>
  <c r="DC81" i="6"/>
  <c r="AD79" i="1" l="1"/>
  <c r="AJ78" i="1"/>
  <c r="AY78" i="1" s="1"/>
  <c r="DC82" i="6"/>
  <c r="DH81" i="6"/>
  <c r="DE81" i="6"/>
  <c r="DI80" i="6"/>
  <c r="AK79" i="1"/>
  <c r="AZ79" i="1" s="1"/>
  <c r="AF80" i="1"/>
  <c r="AB81" i="1"/>
  <c r="AI80" i="1"/>
  <c r="AD80" i="1" l="1"/>
  <c r="AJ79" i="1"/>
  <c r="AY79" i="1" s="1"/>
  <c r="DE82" i="6"/>
  <c r="DI81" i="6"/>
  <c r="AB82" i="1"/>
  <c r="AI81" i="1"/>
  <c r="AK80" i="1"/>
  <c r="AZ80" i="1" s="1"/>
  <c r="AF81" i="1"/>
  <c r="DC83" i="6"/>
  <c r="DH82" i="6"/>
  <c r="AD81" i="1" l="1"/>
  <c r="AJ80" i="1"/>
  <c r="AY80" i="1" s="1"/>
  <c r="AI82" i="1"/>
  <c r="AB83" i="1"/>
  <c r="DC84" i="6"/>
  <c r="DH83" i="6"/>
  <c r="DI82" i="6"/>
  <c r="DE83" i="6"/>
  <c r="AK81" i="1"/>
  <c r="AZ81" i="1" s="1"/>
  <c r="AF82" i="1"/>
  <c r="AJ81" i="1" l="1"/>
  <c r="AY81" i="1" s="1"/>
  <c r="AD82" i="1"/>
  <c r="DE84" i="6"/>
  <c r="DI83" i="6"/>
  <c r="DC85" i="6"/>
  <c r="DH84" i="6"/>
  <c r="AF83" i="1"/>
  <c r="AK82" i="1"/>
  <c r="AZ82" i="1" s="1"/>
  <c r="AI83" i="1"/>
  <c r="AB84" i="1"/>
  <c r="AD83" i="1" l="1"/>
  <c r="AJ82" i="1"/>
  <c r="AY82" i="1" s="1"/>
  <c r="DE85" i="6"/>
  <c r="DI84" i="6"/>
  <c r="AK83" i="1"/>
  <c r="AZ83" i="1" s="1"/>
  <c r="AF84" i="1"/>
  <c r="DC86" i="6"/>
  <c r="DH85" i="6"/>
  <c r="AI84" i="1"/>
  <c r="AB85" i="1"/>
  <c r="AJ83" i="1" l="1"/>
  <c r="AY83" i="1" s="1"/>
  <c r="AD84" i="1"/>
  <c r="DI85" i="6"/>
  <c r="DE86" i="6"/>
  <c r="DC87" i="6"/>
  <c r="DH86" i="6"/>
  <c r="AK84" i="1"/>
  <c r="AZ84" i="1" s="1"/>
  <c r="AF85" i="1"/>
  <c r="AI85" i="1"/>
  <c r="AB86" i="1"/>
  <c r="AD85" i="1" l="1"/>
  <c r="AJ84" i="1"/>
  <c r="AY84" i="1" s="1"/>
  <c r="DI86" i="6"/>
  <c r="DE87" i="6"/>
  <c r="AI86" i="1"/>
  <c r="AB87" i="1"/>
  <c r="AK85" i="1"/>
  <c r="AZ85" i="1" s="1"/>
  <c r="AF86" i="1"/>
  <c r="DH87" i="6"/>
  <c r="DC88" i="6"/>
  <c r="AJ85" i="1" l="1"/>
  <c r="AY85" i="1" s="1"/>
  <c r="AD86" i="1"/>
  <c r="DE88" i="6"/>
  <c r="DI87" i="6"/>
  <c r="DH88" i="6"/>
  <c r="DC89" i="6"/>
  <c r="AK86" i="1"/>
  <c r="AZ86" i="1" s="1"/>
  <c r="AF87" i="1"/>
  <c r="AI87" i="1"/>
  <c r="AB88" i="1"/>
  <c r="AJ86" i="1" l="1"/>
  <c r="AY86" i="1" s="1"/>
  <c r="AD87" i="1"/>
  <c r="DE89" i="6"/>
  <c r="DI88" i="6"/>
  <c r="AI88" i="1"/>
  <c r="AB89" i="1"/>
  <c r="AK87" i="1"/>
  <c r="AZ87" i="1" s="1"/>
  <c r="AF88" i="1"/>
  <c r="DC90" i="6"/>
  <c r="DH89" i="6"/>
  <c r="AJ87" i="1" l="1"/>
  <c r="AY87" i="1" s="1"/>
  <c r="AD88" i="1"/>
  <c r="DC91" i="6"/>
  <c r="DH90" i="6"/>
  <c r="DE90" i="6"/>
  <c r="DI89" i="6"/>
  <c r="AK88" i="1"/>
  <c r="AZ88" i="1" s="1"/>
  <c r="AF89" i="1"/>
  <c r="AI89" i="1"/>
  <c r="AB90" i="1"/>
  <c r="AD89" i="1" l="1"/>
  <c r="AJ88" i="1"/>
  <c r="AY88" i="1" s="1"/>
  <c r="DI90" i="6"/>
  <c r="DE91" i="6"/>
  <c r="DC92" i="6"/>
  <c r="DH91" i="6"/>
  <c r="AK89" i="1"/>
  <c r="AZ89" i="1" s="1"/>
  <c r="AF90" i="1"/>
  <c r="AI90" i="1"/>
  <c r="AB91" i="1"/>
  <c r="AD90" i="1" l="1"/>
  <c r="AJ89" i="1"/>
  <c r="AY89" i="1" s="1"/>
  <c r="DE92" i="6"/>
  <c r="DI91" i="6"/>
  <c r="AI91" i="1"/>
  <c r="AB92" i="1"/>
  <c r="DC93" i="6"/>
  <c r="DH92" i="6"/>
  <c r="AK90" i="1"/>
  <c r="AZ90" i="1" s="1"/>
  <c r="AF91" i="1"/>
  <c r="AJ90" i="1" l="1"/>
  <c r="AY90" i="1" s="1"/>
  <c r="AD91" i="1"/>
  <c r="AK91" i="1"/>
  <c r="AZ91" i="1" s="1"/>
  <c r="AF92" i="1"/>
  <c r="AI92" i="1"/>
  <c r="AB93" i="1"/>
  <c r="DE93" i="6"/>
  <c r="DI92" i="6"/>
  <c r="DC94" i="6"/>
  <c r="DH93" i="6"/>
  <c r="AJ91" i="1" l="1"/>
  <c r="AY91" i="1" s="1"/>
  <c r="AD92" i="1"/>
  <c r="DC95" i="6"/>
  <c r="DH94" i="6"/>
  <c r="DI93" i="6"/>
  <c r="DE94" i="6"/>
  <c r="AK92" i="1"/>
  <c r="AZ92" i="1" s="1"/>
  <c r="AF93" i="1"/>
  <c r="AI93" i="1"/>
  <c r="AB94" i="1"/>
  <c r="AD93" i="1" l="1"/>
  <c r="AJ92" i="1"/>
  <c r="AY92" i="1" s="1"/>
  <c r="AK93" i="1"/>
  <c r="AZ93" i="1" s="1"/>
  <c r="AF94" i="1"/>
  <c r="AI94" i="1"/>
  <c r="AB95" i="1"/>
  <c r="DH95" i="6"/>
  <c r="DC96" i="6"/>
  <c r="DI94" i="6"/>
  <c r="DE95" i="6"/>
  <c r="AJ93" i="1" l="1"/>
  <c r="AY93" i="1" s="1"/>
  <c r="AD94" i="1"/>
  <c r="DE96" i="6"/>
  <c r="DI95" i="6"/>
  <c r="AK94" i="1"/>
  <c r="AZ94" i="1" s="1"/>
  <c r="AF95" i="1"/>
  <c r="DH96" i="6"/>
  <c r="DC97" i="6"/>
  <c r="AI95" i="1"/>
  <c r="AB96" i="1"/>
  <c r="AD95" i="1" l="1"/>
  <c r="AJ94" i="1"/>
  <c r="AY94" i="1" s="1"/>
  <c r="DC98" i="6"/>
  <c r="DH97" i="6"/>
  <c r="AK95" i="1"/>
  <c r="AZ95" i="1" s="1"/>
  <c r="AF96" i="1"/>
  <c r="AB97" i="1"/>
  <c r="AI96" i="1"/>
  <c r="DE97" i="6"/>
  <c r="DI96" i="6"/>
  <c r="AD96" i="1" l="1"/>
  <c r="AJ95" i="1"/>
  <c r="AY95" i="1" s="1"/>
  <c r="DC99" i="6"/>
  <c r="DH98" i="6"/>
  <c r="AK96" i="1"/>
  <c r="AZ96" i="1" s="1"/>
  <c r="AF97" i="1"/>
  <c r="DE98" i="6"/>
  <c r="DI97" i="6"/>
  <c r="AI97" i="1"/>
  <c r="AB98" i="1"/>
  <c r="AJ96" i="1" l="1"/>
  <c r="AY96" i="1" s="1"/>
  <c r="AD97" i="1"/>
  <c r="AI98" i="1"/>
  <c r="AB99" i="1"/>
  <c r="DI98" i="6"/>
  <c r="DE99" i="6"/>
  <c r="AK97" i="1"/>
  <c r="AZ97" i="1" s="1"/>
  <c r="AF98" i="1"/>
  <c r="DC100" i="6"/>
  <c r="DH99" i="6"/>
  <c r="AJ97" i="1" l="1"/>
  <c r="AY97" i="1" s="1"/>
  <c r="AD98" i="1"/>
  <c r="AK98" i="1"/>
  <c r="AZ98" i="1" s="1"/>
  <c r="AF99" i="1"/>
  <c r="DE100" i="6"/>
  <c r="DI99" i="6"/>
  <c r="AI99" i="1"/>
  <c r="AB100" i="1"/>
  <c r="DC101" i="6"/>
  <c r="DH100" i="6"/>
  <c r="AD99" i="1" l="1"/>
  <c r="AJ98" i="1"/>
  <c r="AY98" i="1" s="1"/>
  <c r="DE101" i="6"/>
  <c r="DI100" i="6"/>
  <c r="AI100" i="1"/>
  <c r="AB101" i="1"/>
  <c r="AK99" i="1"/>
  <c r="AZ99" i="1" s="1"/>
  <c r="AF100" i="1"/>
  <c r="DC102" i="6"/>
  <c r="DH101" i="6"/>
  <c r="AJ99" i="1" l="1"/>
  <c r="AY99" i="1" s="1"/>
  <c r="AD100" i="1"/>
  <c r="AK100" i="1"/>
  <c r="AZ100" i="1" s="1"/>
  <c r="AF101" i="1"/>
  <c r="AI101" i="1"/>
  <c r="AB102" i="1"/>
  <c r="DC103" i="6"/>
  <c r="DH102" i="6"/>
  <c r="DI101" i="6"/>
  <c r="DE102" i="6"/>
  <c r="AD101" i="1" l="1"/>
  <c r="AJ100" i="1"/>
  <c r="AY100" i="1" s="1"/>
  <c r="DH103" i="6"/>
  <c r="DC104" i="6"/>
  <c r="AI102" i="1"/>
  <c r="AB103" i="1"/>
  <c r="AF102" i="1"/>
  <c r="AK101" i="1"/>
  <c r="AZ101" i="1" s="1"/>
  <c r="DI102" i="6"/>
  <c r="DE103" i="6"/>
  <c r="AD102" i="1" l="1"/>
  <c r="AJ101" i="1"/>
  <c r="AY101" i="1" s="1"/>
  <c r="AK102" i="1"/>
  <c r="AZ102" i="1" s="1"/>
  <c r="AF103" i="1"/>
  <c r="AI103" i="1"/>
  <c r="AB104" i="1"/>
  <c r="DE104" i="6"/>
  <c r="DI103" i="6"/>
  <c r="DC105" i="6"/>
  <c r="DH104" i="6"/>
  <c r="AJ102" i="1" l="1"/>
  <c r="AY102" i="1" s="1"/>
  <c r="AD103" i="1"/>
  <c r="AK103" i="1"/>
  <c r="AZ103" i="1" s="1"/>
  <c r="AF104" i="1"/>
  <c r="DE105" i="6"/>
  <c r="DI104" i="6"/>
  <c r="AB105" i="1"/>
  <c r="AI104" i="1"/>
  <c r="DC106" i="6"/>
  <c r="DH105" i="6"/>
  <c r="AJ103" i="1" l="1"/>
  <c r="AY103" i="1" s="1"/>
  <c r="AD104" i="1"/>
  <c r="DE106" i="6"/>
  <c r="DI105" i="6"/>
  <c r="AI105" i="1"/>
  <c r="AB106" i="1"/>
  <c r="AK104" i="1"/>
  <c r="AZ104" i="1" s="1"/>
  <c r="AF105" i="1"/>
  <c r="DC107" i="6"/>
  <c r="DH106" i="6"/>
  <c r="AJ104" i="1" l="1"/>
  <c r="AY104" i="1" s="1"/>
  <c r="AD105" i="1"/>
  <c r="AK105" i="1"/>
  <c r="AZ105" i="1" s="1"/>
  <c r="AF106" i="1"/>
  <c r="AI106" i="1"/>
  <c r="AB107" i="1"/>
  <c r="DC108" i="6"/>
  <c r="DH107" i="6"/>
  <c r="DI106" i="6"/>
  <c r="DE107" i="6"/>
  <c r="AD106" i="1" l="1"/>
  <c r="AJ105" i="1"/>
  <c r="AY105" i="1" s="1"/>
  <c r="DC109" i="6"/>
  <c r="DH108" i="6"/>
  <c r="AK106" i="1"/>
  <c r="AZ106" i="1" s="1"/>
  <c r="AF107" i="1"/>
  <c r="AI107" i="1"/>
  <c r="AB108" i="1"/>
  <c r="DI107" i="6"/>
  <c r="DE108" i="6"/>
  <c r="AD107" i="1" l="1"/>
  <c r="AJ106" i="1"/>
  <c r="AY106" i="1" s="1"/>
  <c r="AI108" i="1"/>
  <c r="AB109" i="1"/>
  <c r="AK107" i="1"/>
  <c r="AZ107" i="1" s="1"/>
  <c r="AF108" i="1"/>
  <c r="DE109" i="6"/>
  <c r="DI108" i="6"/>
  <c r="DC110" i="6"/>
  <c r="DH109" i="6"/>
  <c r="AD108" i="1" l="1"/>
  <c r="AJ107" i="1"/>
  <c r="AY107" i="1" s="1"/>
  <c r="AK108" i="1"/>
  <c r="AZ108" i="1" s="1"/>
  <c r="AF109" i="1"/>
  <c r="AI109" i="1"/>
  <c r="AB110" i="1"/>
  <c r="DE110" i="6"/>
  <c r="DI109" i="6"/>
  <c r="DC111" i="6"/>
  <c r="DH110" i="6"/>
  <c r="AJ108" i="1" l="1"/>
  <c r="AY108" i="1" s="1"/>
  <c r="AD109" i="1"/>
  <c r="DC112" i="6"/>
  <c r="DH111" i="6"/>
  <c r="DI110" i="6"/>
  <c r="DE111" i="6"/>
  <c r="AI110" i="1"/>
  <c r="AB111" i="1"/>
  <c r="AK109" i="1"/>
  <c r="AZ109" i="1" s="1"/>
  <c r="AF110" i="1"/>
  <c r="AD110" i="1" l="1"/>
  <c r="AJ109" i="1"/>
  <c r="AY109" i="1" s="1"/>
  <c r="AI111" i="1"/>
  <c r="AB112" i="1"/>
  <c r="DH112" i="6"/>
  <c r="DC113" i="6"/>
  <c r="DI111" i="6"/>
  <c r="DE112" i="6"/>
  <c r="AK110" i="1"/>
  <c r="AZ110" i="1" s="1"/>
  <c r="AF111" i="1"/>
  <c r="AD111" i="1" l="1"/>
  <c r="AJ110" i="1"/>
  <c r="AY110" i="1" s="1"/>
  <c r="DE113" i="6"/>
  <c r="DI112" i="6"/>
  <c r="DH113" i="6"/>
  <c r="DC114" i="6"/>
  <c r="AK111" i="1"/>
  <c r="AZ111" i="1" s="1"/>
  <c r="AF112" i="1"/>
  <c r="AB113" i="1"/>
  <c r="AI112" i="1"/>
  <c r="AJ111" i="1" l="1"/>
  <c r="AY111" i="1" s="1"/>
  <c r="AD112" i="1"/>
  <c r="AK112" i="1"/>
  <c r="AZ112" i="1" s="1"/>
  <c r="AF113" i="1"/>
  <c r="DC115" i="6"/>
  <c r="DH114" i="6"/>
  <c r="DE114" i="6"/>
  <c r="DI113" i="6"/>
  <c r="AI113" i="1"/>
  <c r="AB114" i="1"/>
  <c r="AD113" i="1" l="1"/>
  <c r="AJ112" i="1"/>
  <c r="AY112" i="1" s="1"/>
  <c r="DE115" i="6"/>
  <c r="DI114" i="6"/>
  <c r="DC116" i="6"/>
  <c r="DH115" i="6"/>
  <c r="AI114" i="1"/>
  <c r="AB115" i="1"/>
  <c r="AK113" i="1"/>
  <c r="AZ113" i="1" s="1"/>
  <c r="AF114" i="1"/>
  <c r="AJ113" i="1" l="1"/>
  <c r="AY113" i="1" s="1"/>
  <c r="AD114" i="1"/>
  <c r="DC117" i="6"/>
  <c r="DH116" i="6"/>
  <c r="AI115" i="1"/>
  <c r="AB116" i="1"/>
  <c r="AK114" i="1"/>
  <c r="AZ114" i="1" s="1"/>
  <c r="AF115" i="1"/>
  <c r="DI115" i="6"/>
  <c r="DE116" i="6"/>
  <c r="AD115" i="1" l="1"/>
  <c r="AJ114" i="1"/>
  <c r="AY114" i="1" s="1"/>
  <c r="AK115" i="1"/>
  <c r="AZ115" i="1" s="1"/>
  <c r="AF116" i="1"/>
  <c r="AI116" i="1"/>
  <c r="AB117" i="1"/>
  <c r="DH117" i="6"/>
  <c r="DC118" i="6"/>
  <c r="DE117" i="6"/>
  <c r="DI116" i="6"/>
  <c r="AD116" i="1" l="1"/>
  <c r="AJ115" i="1"/>
  <c r="AY115" i="1" s="1"/>
  <c r="DC119" i="6"/>
  <c r="DH118" i="6"/>
  <c r="AK116" i="1"/>
  <c r="AZ116" i="1" s="1"/>
  <c r="AF117" i="1"/>
  <c r="DE118" i="6"/>
  <c r="DI117" i="6"/>
  <c r="AI117" i="1"/>
  <c r="AB118" i="1"/>
  <c r="AD117" i="1" l="1"/>
  <c r="AJ116" i="1"/>
  <c r="AY116" i="1" s="1"/>
  <c r="AI118" i="1"/>
  <c r="AB119" i="1"/>
  <c r="AK117" i="1"/>
  <c r="AZ117" i="1" s="1"/>
  <c r="AF118" i="1"/>
  <c r="DI118" i="6"/>
  <c r="DE119" i="6"/>
  <c r="DC120" i="6"/>
  <c r="DH119" i="6"/>
  <c r="AD118" i="1" l="1"/>
  <c r="AJ117" i="1"/>
  <c r="AY117" i="1" s="1"/>
  <c r="DI119" i="6"/>
  <c r="DE120" i="6"/>
  <c r="AK118" i="1"/>
  <c r="AZ118" i="1" s="1"/>
  <c r="AF119" i="1"/>
  <c r="AI119" i="1"/>
  <c r="AB120" i="1"/>
  <c r="DC121" i="6"/>
  <c r="DH120" i="6"/>
  <c r="AJ118" i="1" l="1"/>
  <c r="AY118" i="1" s="1"/>
  <c r="AD119" i="1"/>
  <c r="AK119" i="1"/>
  <c r="AZ119" i="1" s="1"/>
  <c r="AF120" i="1"/>
  <c r="AB121" i="1"/>
  <c r="AI120" i="1"/>
  <c r="DI120" i="6"/>
  <c r="DE121" i="6"/>
  <c r="DH121" i="6"/>
  <c r="DC122" i="6"/>
  <c r="AJ119" i="1" l="1"/>
  <c r="AY119" i="1" s="1"/>
  <c r="AD120" i="1"/>
  <c r="AK120" i="1"/>
  <c r="AZ120" i="1" s="1"/>
  <c r="AF121" i="1"/>
  <c r="DE122" i="6"/>
  <c r="DI121" i="6"/>
  <c r="AI121" i="1"/>
  <c r="AB122" i="1"/>
  <c r="DC123" i="6"/>
  <c r="DH122" i="6"/>
  <c r="AJ120" i="1" l="1"/>
  <c r="AY120" i="1" s="1"/>
  <c r="AD121" i="1"/>
  <c r="AI122" i="1"/>
  <c r="AB123" i="1"/>
  <c r="AK121" i="1"/>
  <c r="AZ121" i="1" s="1"/>
  <c r="AF122" i="1"/>
  <c r="DE123" i="6"/>
  <c r="DI122" i="6"/>
  <c r="DC124" i="6"/>
  <c r="DH123" i="6"/>
  <c r="AJ121" i="1" l="1"/>
  <c r="AY121" i="1" s="1"/>
  <c r="AD122" i="1"/>
  <c r="AK122" i="1"/>
  <c r="AZ122" i="1" s="1"/>
  <c r="AF123" i="1"/>
  <c r="DI123" i="6"/>
  <c r="DE124" i="6"/>
  <c r="AI123" i="1"/>
  <c r="AB124" i="1"/>
  <c r="DC125" i="6"/>
  <c r="DH124" i="6"/>
  <c r="AJ122" i="1" l="1"/>
  <c r="AY122" i="1" s="1"/>
  <c r="AD123" i="1"/>
  <c r="DH125" i="6"/>
  <c r="DC126" i="6"/>
  <c r="AI124" i="1"/>
  <c r="AB125" i="1"/>
  <c r="DE125" i="6"/>
  <c r="DI124" i="6"/>
  <c r="AK123" i="1"/>
  <c r="AZ123" i="1" s="1"/>
  <c r="AF124" i="1"/>
  <c r="AD124" i="1" l="1"/>
  <c r="AJ123" i="1"/>
  <c r="AY123" i="1" s="1"/>
  <c r="DE126" i="6"/>
  <c r="DI125" i="6"/>
  <c r="AI125" i="1"/>
  <c r="AB126" i="1"/>
  <c r="AK124" i="1"/>
  <c r="AZ124" i="1" s="1"/>
  <c r="AF125" i="1"/>
  <c r="DC127" i="6"/>
  <c r="DH126" i="6"/>
  <c r="AJ124" i="1" l="1"/>
  <c r="AY124" i="1" s="1"/>
  <c r="AD125" i="1"/>
  <c r="AK125" i="1"/>
  <c r="AZ125" i="1" s="1"/>
  <c r="AF126" i="1"/>
  <c r="DC128" i="6"/>
  <c r="DH127" i="6"/>
  <c r="AI126" i="1"/>
  <c r="AB127" i="1"/>
  <c r="DE127" i="6"/>
  <c r="DI126" i="6"/>
  <c r="AD126" i="1" l="1"/>
  <c r="AJ125" i="1"/>
  <c r="AY125" i="1" s="1"/>
  <c r="AI127" i="1"/>
  <c r="AB128" i="1"/>
  <c r="DI127" i="6"/>
  <c r="DE128" i="6"/>
  <c r="DC129" i="6"/>
  <c r="DH128" i="6"/>
  <c r="AK126" i="1"/>
  <c r="AZ126" i="1" s="1"/>
  <c r="AF127" i="1"/>
  <c r="AJ126" i="1" l="1"/>
  <c r="AY126" i="1" s="1"/>
  <c r="AD127" i="1"/>
  <c r="DH129" i="6"/>
  <c r="DC130" i="6"/>
  <c r="DI128" i="6"/>
  <c r="DE129" i="6"/>
  <c r="AK127" i="1"/>
  <c r="AZ127" i="1" s="1"/>
  <c r="AF128" i="1"/>
  <c r="AB129" i="1"/>
  <c r="AI128" i="1"/>
  <c r="AJ127" i="1" l="1"/>
  <c r="AY127" i="1" s="1"/>
  <c r="AD128" i="1"/>
  <c r="AI129" i="1"/>
  <c r="AB130" i="1"/>
  <c r="AK128" i="1"/>
  <c r="AZ128" i="1" s="1"/>
  <c r="AF129" i="1"/>
  <c r="DE130" i="6"/>
  <c r="DI129" i="6"/>
  <c r="DC131" i="6"/>
  <c r="DH130" i="6"/>
  <c r="AJ128" i="1" l="1"/>
  <c r="AY128" i="1" s="1"/>
  <c r="AD129" i="1"/>
  <c r="DC132" i="6"/>
  <c r="DH131" i="6"/>
  <c r="DE131" i="6"/>
  <c r="DI130" i="6"/>
  <c r="AK129" i="1"/>
  <c r="AZ129" i="1" s="1"/>
  <c r="AF130" i="1"/>
  <c r="AI130" i="1"/>
  <c r="AB131" i="1"/>
  <c r="AD130" i="1" l="1"/>
  <c r="AJ129" i="1"/>
  <c r="AY129" i="1" s="1"/>
  <c r="DC133" i="6"/>
  <c r="DH132" i="6"/>
  <c r="AK130" i="1"/>
  <c r="AZ130" i="1" s="1"/>
  <c r="AF131" i="1"/>
  <c r="DI131" i="6"/>
  <c r="DE132" i="6"/>
  <c r="AI131" i="1"/>
  <c r="AB132" i="1"/>
  <c r="AD131" i="1" l="1"/>
  <c r="AJ130" i="1"/>
  <c r="AY130" i="1" s="1"/>
  <c r="DH133" i="6"/>
  <c r="DC134" i="6"/>
  <c r="DE133" i="6"/>
  <c r="DI132" i="6"/>
  <c r="AK131" i="1"/>
  <c r="AZ131" i="1" s="1"/>
  <c r="AF132" i="1"/>
  <c r="AI132" i="1"/>
  <c r="AB133" i="1"/>
  <c r="AJ131" i="1" l="1"/>
  <c r="AY131" i="1" s="1"/>
  <c r="AD132" i="1"/>
  <c r="AK132" i="1"/>
  <c r="AZ132" i="1" s="1"/>
  <c r="AF133" i="1"/>
  <c r="DE134" i="6"/>
  <c r="DI133" i="6"/>
  <c r="AI133" i="1"/>
  <c r="AB134" i="1"/>
  <c r="DC135" i="6"/>
  <c r="DH134" i="6"/>
  <c r="AD133" i="1" l="1"/>
  <c r="AJ132" i="1"/>
  <c r="AY132" i="1" s="1"/>
  <c r="DC136" i="6"/>
  <c r="DH135" i="6"/>
  <c r="AI134" i="1"/>
  <c r="AB135" i="1"/>
  <c r="AF134" i="1"/>
  <c r="AK133" i="1"/>
  <c r="AZ133" i="1" s="1"/>
  <c r="DE135" i="6"/>
  <c r="DI134" i="6"/>
  <c r="AD134" i="1" l="1"/>
  <c r="AJ133" i="1"/>
  <c r="AY133" i="1" s="1"/>
  <c r="DI135" i="6"/>
  <c r="DE136" i="6"/>
  <c r="DC137" i="6"/>
  <c r="DH136" i="6"/>
  <c r="AK134" i="1"/>
  <c r="AZ134" i="1" s="1"/>
  <c r="AF135" i="1"/>
  <c r="AI135" i="1"/>
  <c r="AB136" i="1"/>
  <c r="AJ134" i="1" l="1"/>
  <c r="AY134" i="1" s="1"/>
  <c r="AD135" i="1"/>
  <c r="DH137" i="6"/>
  <c r="DC138" i="6"/>
  <c r="AB137" i="1"/>
  <c r="AI136" i="1"/>
  <c r="AK135" i="1"/>
  <c r="AZ135" i="1" s="1"/>
  <c r="AF136" i="1"/>
  <c r="DI136" i="6"/>
  <c r="DE137" i="6"/>
  <c r="AD136" i="1" l="1"/>
  <c r="AJ135" i="1"/>
  <c r="AY135" i="1" s="1"/>
  <c r="AI137" i="1"/>
  <c r="AB138" i="1"/>
  <c r="AK136" i="1"/>
  <c r="AZ136" i="1" s="1"/>
  <c r="AF137" i="1"/>
  <c r="DE138" i="6"/>
  <c r="DI137" i="6"/>
  <c r="DC139" i="6"/>
  <c r="DH138" i="6"/>
  <c r="AJ136" i="1" l="1"/>
  <c r="AY136" i="1" s="1"/>
  <c r="AD137" i="1"/>
  <c r="DE139" i="6"/>
  <c r="DI138" i="6"/>
  <c r="AK137" i="1"/>
  <c r="AZ137" i="1" s="1"/>
  <c r="AF138" i="1"/>
  <c r="AI138" i="1"/>
  <c r="AB139" i="1"/>
  <c r="DC140" i="6"/>
  <c r="DH139" i="6"/>
  <c r="AJ137" i="1" l="1"/>
  <c r="AY137" i="1" s="1"/>
  <c r="AD138" i="1"/>
  <c r="AI139" i="1"/>
  <c r="AB140" i="1"/>
  <c r="AK138" i="1"/>
  <c r="AZ138" i="1" s="1"/>
  <c r="AF139" i="1"/>
  <c r="DC141" i="6"/>
  <c r="DH140" i="6"/>
  <c r="DI139" i="6"/>
  <c r="DE140" i="6"/>
  <c r="AD139" i="1" l="1"/>
  <c r="AJ138" i="1"/>
  <c r="AY138" i="1" s="1"/>
  <c r="DH141" i="6"/>
  <c r="DC142" i="6"/>
  <c r="AI140" i="1"/>
  <c r="AB141" i="1"/>
  <c r="AK139" i="1"/>
  <c r="AZ139" i="1" s="1"/>
  <c r="AF140" i="1"/>
  <c r="DE141" i="6"/>
  <c r="DI140" i="6"/>
  <c r="AD140" i="1" l="1"/>
  <c r="AJ139" i="1"/>
  <c r="AY139" i="1" s="1"/>
  <c r="AI141" i="1"/>
  <c r="AB142" i="1"/>
  <c r="AK140" i="1"/>
  <c r="AZ140" i="1" s="1"/>
  <c r="AF141" i="1"/>
  <c r="DC143" i="6"/>
  <c r="DH142" i="6"/>
  <c r="DE142" i="6"/>
  <c r="DI141" i="6"/>
  <c r="AJ140" i="1" l="1"/>
  <c r="AY140" i="1" s="1"/>
  <c r="AD141" i="1"/>
  <c r="AK141" i="1"/>
  <c r="AZ141" i="1" s="1"/>
  <c r="AF142" i="1"/>
  <c r="DC144" i="6"/>
  <c r="DH143" i="6"/>
  <c r="AI142" i="1"/>
  <c r="AB143" i="1"/>
  <c r="DE143" i="6"/>
  <c r="DI142" i="6"/>
  <c r="AD142" i="1" l="1"/>
  <c r="AJ141" i="1"/>
  <c r="AY141" i="1" s="1"/>
  <c r="AI143" i="1"/>
  <c r="AB144" i="1"/>
  <c r="DC145" i="6"/>
  <c r="DH144" i="6"/>
  <c r="AK142" i="1"/>
  <c r="AZ142" i="1" s="1"/>
  <c r="AF143" i="1"/>
  <c r="DI143" i="6"/>
  <c r="DE144" i="6"/>
  <c r="AJ142" i="1" l="1"/>
  <c r="AY142" i="1" s="1"/>
  <c r="AD143" i="1"/>
  <c r="AK143" i="1"/>
  <c r="AZ143" i="1" s="1"/>
  <c r="AF144" i="1"/>
  <c r="DI144" i="6"/>
  <c r="DE145" i="6"/>
  <c r="AB145" i="1"/>
  <c r="AI144" i="1"/>
  <c r="DH145" i="6"/>
  <c r="DC146" i="6"/>
  <c r="AD144" i="1" l="1"/>
  <c r="AJ143" i="1"/>
  <c r="AY143" i="1" s="1"/>
  <c r="AI145" i="1"/>
  <c r="AB146" i="1"/>
  <c r="DE146" i="6"/>
  <c r="DI145" i="6"/>
  <c r="DC147" i="6"/>
  <c r="DH146" i="6"/>
  <c r="AK144" i="1"/>
  <c r="AZ144" i="1" s="1"/>
  <c r="AF145" i="1"/>
  <c r="AJ144" i="1" l="1"/>
  <c r="AY144" i="1" s="1"/>
  <c r="AD145" i="1"/>
  <c r="DE147" i="6"/>
  <c r="DI146" i="6"/>
  <c r="DC148" i="6"/>
  <c r="DH147" i="6"/>
  <c r="AI146" i="1"/>
  <c r="AB147" i="1"/>
  <c r="AK145" i="1"/>
  <c r="AZ145" i="1" s="1"/>
  <c r="AF146" i="1"/>
  <c r="AJ145" i="1" l="1"/>
  <c r="AY145" i="1" s="1"/>
  <c r="AD146" i="1"/>
  <c r="AK146" i="1"/>
  <c r="AZ146" i="1" s="1"/>
  <c r="AF147" i="1"/>
  <c r="AI147" i="1"/>
  <c r="AB148" i="1"/>
  <c r="DC149" i="6"/>
  <c r="DH148" i="6"/>
  <c r="DI147" i="6"/>
  <c r="DE148" i="6"/>
  <c r="AD147" i="1" l="1"/>
  <c r="AJ146" i="1"/>
  <c r="AY146" i="1" s="1"/>
  <c r="DH149" i="6"/>
  <c r="DC150" i="6"/>
  <c r="AK147" i="1"/>
  <c r="AZ147" i="1" s="1"/>
  <c r="AF148" i="1"/>
  <c r="DE149" i="6"/>
  <c r="DI148" i="6"/>
  <c r="AI148" i="1"/>
  <c r="AB149" i="1"/>
  <c r="AD148" i="1" l="1"/>
  <c r="AJ147" i="1"/>
  <c r="AY147" i="1" s="1"/>
  <c r="DC151" i="6"/>
  <c r="DH150" i="6"/>
  <c r="DE150" i="6"/>
  <c r="DI149" i="6"/>
  <c r="AK148" i="1"/>
  <c r="AZ148" i="1" s="1"/>
  <c r="AF149" i="1"/>
  <c r="AI149" i="1"/>
  <c r="AB150" i="1"/>
  <c r="AJ148" i="1" l="1"/>
  <c r="AY148" i="1" s="1"/>
  <c r="AD149" i="1"/>
  <c r="AK149" i="1"/>
  <c r="AZ149" i="1" s="1"/>
  <c r="AF150" i="1"/>
  <c r="AI150" i="1"/>
  <c r="AB151" i="1"/>
  <c r="DE151" i="6"/>
  <c r="DI150" i="6"/>
  <c r="DC152" i="6"/>
  <c r="DH151" i="6"/>
  <c r="AJ149" i="1" l="1"/>
  <c r="AY149" i="1" s="1"/>
  <c r="AD150" i="1"/>
  <c r="DI151" i="6"/>
  <c r="DE152" i="6"/>
  <c r="AI151" i="1"/>
  <c r="AB152" i="1"/>
  <c r="AK150" i="1"/>
  <c r="AZ150" i="1" s="1"/>
  <c r="AF151" i="1"/>
  <c r="DC153" i="6"/>
  <c r="DH152" i="6"/>
  <c r="AJ150" i="1" l="1"/>
  <c r="AY150" i="1" s="1"/>
  <c r="AD151" i="1"/>
  <c r="AK151" i="1"/>
  <c r="AZ151" i="1" s="1"/>
  <c r="AF152" i="1"/>
  <c r="AB153" i="1"/>
  <c r="AI152" i="1"/>
  <c r="DI152" i="6"/>
  <c r="DE153" i="6"/>
  <c r="DH153" i="6"/>
  <c r="DC154" i="6"/>
  <c r="AD152" i="1" l="1"/>
  <c r="AJ151" i="1"/>
  <c r="AY151" i="1" s="1"/>
  <c r="DC155" i="6"/>
  <c r="DH154" i="6"/>
  <c r="AI153" i="1"/>
  <c r="AB154" i="1"/>
  <c r="DE154" i="6"/>
  <c r="DI153" i="6"/>
  <c r="AK152" i="1"/>
  <c r="AZ152" i="1" s="1"/>
  <c r="AF153" i="1"/>
  <c r="AJ152" i="1" l="1"/>
  <c r="AY152" i="1" s="1"/>
  <c r="AD153" i="1"/>
  <c r="DE155" i="6"/>
  <c r="DI154" i="6"/>
  <c r="AI154" i="1"/>
  <c r="AB155" i="1"/>
  <c r="AK153" i="1"/>
  <c r="AZ153" i="1" s="1"/>
  <c r="AF154" i="1"/>
  <c r="DC156" i="6"/>
  <c r="DH155" i="6"/>
  <c r="AJ153" i="1" l="1"/>
  <c r="AY153" i="1" s="1"/>
  <c r="AD154" i="1"/>
  <c r="AK154" i="1"/>
  <c r="AZ154" i="1" s="1"/>
  <c r="AF155" i="1"/>
  <c r="AI155" i="1"/>
  <c r="AB156" i="1"/>
  <c r="DC157" i="6"/>
  <c r="DH156" i="6"/>
  <c r="DI155" i="6"/>
  <c r="DE156" i="6"/>
  <c r="AD155" i="1" l="1"/>
  <c r="AJ154" i="1"/>
  <c r="AY154" i="1" s="1"/>
  <c r="DH157" i="6"/>
  <c r="DC158" i="6"/>
  <c r="AI156" i="1"/>
  <c r="AB157" i="1"/>
  <c r="DE157" i="6"/>
  <c r="DI156" i="6"/>
  <c r="AK155" i="1"/>
  <c r="AZ155" i="1" s="1"/>
  <c r="AF156" i="1"/>
  <c r="AJ155" i="1" l="1"/>
  <c r="AY155" i="1" s="1"/>
  <c r="AD156" i="1"/>
  <c r="AI157" i="1"/>
  <c r="AB158" i="1"/>
  <c r="DE158" i="6"/>
  <c r="DI157" i="6"/>
  <c r="AK156" i="1"/>
  <c r="AZ156" i="1" s="1"/>
  <c r="AF157" i="1"/>
  <c r="DC159" i="6"/>
  <c r="DH158" i="6"/>
  <c r="AJ156" i="1" l="1"/>
  <c r="AY156" i="1" s="1"/>
  <c r="AD157" i="1"/>
  <c r="AK157" i="1"/>
  <c r="AZ157" i="1" s="1"/>
  <c r="AF158" i="1"/>
  <c r="DE159" i="6"/>
  <c r="DI158" i="6"/>
  <c r="AI158" i="1"/>
  <c r="AB159" i="1"/>
  <c r="DC160" i="6"/>
  <c r="DH159" i="6"/>
  <c r="AJ157" i="1" l="1"/>
  <c r="AY157" i="1" s="1"/>
  <c r="AD158" i="1"/>
  <c r="AK158" i="1"/>
  <c r="AZ158" i="1" s="1"/>
  <c r="AF159" i="1"/>
  <c r="AI159" i="1"/>
  <c r="AB160" i="1"/>
  <c r="DE160" i="6"/>
  <c r="DI159" i="6"/>
  <c r="DC161" i="6"/>
  <c r="DH160" i="6"/>
  <c r="AJ158" i="1" l="1"/>
  <c r="AY158" i="1" s="1"/>
  <c r="AD159" i="1"/>
  <c r="AI160" i="1"/>
  <c r="AB161" i="1"/>
  <c r="AK159" i="1"/>
  <c r="AZ159" i="1" s="1"/>
  <c r="AF160" i="1"/>
  <c r="DI160" i="6"/>
  <c r="DE161" i="6"/>
  <c r="DC162" i="6"/>
  <c r="DH161" i="6"/>
  <c r="AJ159" i="1" l="1"/>
  <c r="AY159" i="1" s="1"/>
  <c r="AD160" i="1"/>
  <c r="DE162" i="6"/>
  <c r="DI161" i="6"/>
  <c r="AK160" i="1"/>
  <c r="AZ160" i="1" s="1"/>
  <c r="AF161" i="1"/>
  <c r="AI161" i="1"/>
  <c r="AB162" i="1"/>
  <c r="DC163" i="6"/>
  <c r="DH162" i="6"/>
  <c r="AJ160" i="1" l="1"/>
  <c r="AY160" i="1" s="1"/>
  <c r="AD161" i="1"/>
  <c r="AK161" i="1"/>
  <c r="AZ161" i="1" s="1"/>
  <c r="AF162" i="1"/>
  <c r="AI162" i="1"/>
  <c r="AB163" i="1"/>
  <c r="DC164" i="6"/>
  <c r="DH163" i="6"/>
  <c r="DE163" i="6"/>
  <c r="DI162" i="6"/>
  <c r="AD162" i="1" l="1"/>
  <c r="AJ161" i="1"/>
  <c r="AY161" i="1" s="1"/>
  <c r="DC165" i="6"/>
  <c r="DH164" i="6"/>
  <c r="AK162" i="1"/>
  <c r="AZ162" i="1" s="1"/>
  <c r="AF163" i="1"/>
  <c r="AI163" i="1"/>
  <c r="AB164" i="1"/>
  <c r="DI163" i="6"/>
  <c r="DE164" i="6"/>
  <c r="AJ162" i="1" l="1"/>
  <c r="AY162" i="1" s="1"/>
  <c r="AD163" i="1"/>
  <c r="AI164" i="1"/>
  <c r="AB165" i="1"/>
  <c r="AK163" i="1"/>
  <c r="AZ163" i="1" s="1"/>
  <c r="AF164" i="1"/>
  <c r="DH165" i="6"/>
  <c r="DC166" i="6"/>
  <c r="DE165" i="6"/>
  <c r="DI164" i="6"/>
  <c r="AJ163" i="1" l="1"/>
  <c r="AY163" i="1" s="1"/>
  <c r="AD164" i="1"/>
  <c r="DC167" i="6"/>
  <c r="DH166" i="6"/>
  <c r="AK164" i="1"/>
  <c r="AZ164" i="1" s="1"/>
  <c r="AF165" i="1"/>
  <c r="AI165" i="1"/>
  <c r="AB166" i="1"/>
  <c r="DE166" i="6"/>
  <c r="DI165" i="6"/>
  <c r="AJ164" i="1" l="1"/>
  <c r="AY164" i="1" s="1"/>
  <c r="AD165" i="1"/>
  <c r="AK165" i="1"/>
  <c r="AZ165" i="1" s="1"/>
  <c r="AF166" i="1"/>
  <c r="AI166" i="1"/>
  <c r="AB167" i="1"/>
  <c r="DE167" i="6"/>
  <c r="DI166" i="6"/>
  <c r="DC168" i="6"/>
  <c r="DH167" i="6"/>
  <c r="AJ165" i="1" l="1"/>
  <c r="AY165" i="1" s="1"/>
  <c r="AD166" i="1"/>
  <c r="AK166" i="1"/>
  <c r="AZ166" i="1" s="1"/>
  <c r="AF167" i="1"/>
  <c r="DE168" i="6"/>
  <c r="DI167" i="6"/>
  <c r="AI167" i="1"/>
  <c r="AB168" i="1"/>
  <c r="DC169" i="6"/>
  <c r="DH168" i="6"/>
  <c r="AJ166" i="1" l="1"/>
  <c r="AY166" i="1" s="1"/>
  <c r="AD167" i="1"/>
  <c r="AI168" i="1"/>
  <c r="AB169" i="1"/>
  <c r="AF168" i="1"/>
  <c r="AK167" i="1"/>
  <c r="AZ167" i="1" s="1"/>
  <c r="DI168" i="6"/>
  <c r="DE169" i="6"/>
  <c r="DC170" i="6"/>
  <c r="DH169" i="6"/>
  <c r="AD168" i="1" l="1"/>
  <c r="AJ167" i="1"/>
  <c r="AY167" i="1" s="1"/>
  <c r="DE170" i="6"/>
  <c r="DI169" i="6"/>
  <c r="AI169" i="1"/>
  <c r="AB170" i="1"/>
  <c r="AK168" i="1"/>
  <c r="AZ168" i="1" s="1"/>
  <c r="AF169" i="1"/>
  <c r="DC171" i="6"/>
  <c r="DH170" i="6"/>
  <c r="AJ168" i="1" l="1"/>
  <c r="AY168" i="1" s="1"/>
  <c r="AD169" i="1"/>
  <c r="AK169" i="1"/>
  <c r="AZ169" i="1" s="1"/>
  <c r="AF170" i="1"/>
  <c r="AI170" i="1"/>
  <c r="AB171" i="1"/>
  <c r="DC172" i="6"/>
  <c r="DH171" i="6"/>
  <c r="DE171" i="6"/>
  <c r="DI170" i="6"/>
  <c r="AJ169" i="1" l="1"/>
  <c r="AY169" i="1" s="1"/>
  <c r="AD170" i="1"/>
  <c r="AB172" i="1"/>
  <c r="AI171" i="1"/>
  <c r="DC173" i="6"/>
  <c r="DH172" i="6"/>
  <c r="AK170" i="1"/>
  <c r="AZ170" i="1" s="1"/>
  <c r="AF171" i="1"/>
  <c r="DI171" i="6"/>
  <c r="DE172" i="6"/>
  <c r="AJ170" i="1" l="1"/>
  <c r="AY170" i="1" s="1"/>
  <c r="AD171" i="1"/>
  <c r="DH173" i="6"/>
  <c r="DC174" i="6"/>
  <c r="AK171" i="1"/>
  <c r="AZ171" i="1" s="1"/>
  <c r="AF172" i="1"/>
  <c r="DE173" i="6"/>
  <c r="DI172" i="6"/>
  <c r="AI172" i="1"/>
  <c r="AB173" i="1"/>
  <c r="AD172" i="1" l="1"/>
  <c r="AJ171" i="1"/>
  <c r="AY171" i="1" s="1"/>
  <c r="DC175" i="6"/>
  <c r="DH174" i="6"/>
  <c r="DE174" i="6"/>
  <c r="DI173" i="6"/>
  <c r="AK172" i="1"/>
  <c r="AZ172" i="1" s="1"/>
  <c r="AF173" i="1"/>
  <c r="AI173" i="1"/>
  <c r="AB174" i="1"/>
  <c r="AD173" i="1" l="1"/>
  <c r="AJ172" i="1"/>
  <c r="AY172" i="1" s="1"/>
  <c r="DE175" i="6"/>
  <c r="DI174" i="6"/>
  <c r="AK173" i="1"/>
  <c r="AZ173" i="1" s="1"/>
  <c r="AF174" i="1"/>
  <c r="AI174" i="1"/>
  <c r="AB175" i="1"/>
  <c r="DC176" i="6"/>
  <c r="DH175" i="6"/>
  <c r="AJ173" i="1" l="1"/>
  <c r="AY173" i="1" s="1"/>
  <c r="AD174" i="1"/>
  <c r="AI175" i="1"/>
  <c r="AB176" i="1"/>
  <c r="AK174" i="1"/>
  <c r="AZ174" i="1" s="1"/>
  <c r="AF175" i="1"/>
  <c r="DE176" i="6"/>
  <c r="DI175" i="6"/>
  <c r="DC177" i="6"/>
  <c r="DH176" i="6"/>
  <c r="AJ174" i="1" l="1"/>
  <c r="AY174" i="1" s="1"/>
  <c r="AD175" i="1"/>
  <c r="AF176" i="1"/>
  <c r="AK175" i="1"/>
  <c r="AZ175" i="1" s="1"/>
  <c r="DI176" i="6"/>
  <c r="DE177" i="6"/>
  <c r="AI176" i="1"/>
  <c r="AB177" i="1"/>
  <c r="DC178" i="6"/>
  <c r="DH177" i="6"/>
  <c r="AD176" i="1" l="1"/>
  <c r="AJ175" i="1"/>
  <c r="AY175" i="1" s="1"/>
  <c r="AI177" i="1"/>
  <c r="AB178" i="1"/>
  <c r="DE178" i="6"/>
  <c r="DI177" i="6"/>
  <c r="AK176" i="1"/>
  <c r="AZ176" i="1" s="1"/>
  <c r="AF177" i="1"/>
  <c r="DC179" i="6"/>
  <c r="DH178" i="6"/>
  <c r="AJ176" i="1" l="1"/>
  <c r="AY176" i="1" s="1"/>
  <c r="AD177" i="1"/>
  <c r="AK177" i="1"/>
  <c r="AZ177" i="1" s="1"/>
  <c r="AF178" i="1"/>
  <c r="DE179" i="6"/>
  <c r="DI178" i="6"/>
  <c r="AI178" i="1"/>
  <c r="AB179" i="1"/>
  <c r="DC180" i="6"/>
  <c r="DH179" i="6"/>
  <c r="AJ177" i="1" l="1"/>
  <c r="AY177" i="1" s="1"/>
  <c r="AD178" i="1"/>
  <c r="AB180" i="1"/>
  <c r="AI179" i="1"/>
  <c r="DE180" i="6"/>
  <c r="DI179" i="6"/>
  <c r="AK178" i="1"/>
  <c r="AZ178" i="1" s="1"/>
  <c r="AF179" i="1"/>
  <c r="DH180" i="6"/>
  <c r="DC181" i="6"/>
  <c r="AJ178" i="1" l="1"/>
  <c r="AY178" i="1" s="1"/>
  <c r="AD179" i="1"/>
  <c r="DH181" i="6"/>
  <c r="DC182" i="6"/>
  <c r="AK179" i="1"/>
  <c r="AZ179" i="1" s="1"/>
  <c r="AF180" i="1"/>
  <c r="DE181" i="6"/>
  <c r="DI180" i="6"/>
  <c r="AI180" i="1"/>
  <c r="AB181" i="1"/>
  <c r="AD180" i="1" l="1"/>
  <c r="AJ179" i="1"/>
  <c r="AY179" i="1" s="1"/>
  <c r="AI181" i="1"/>
  <c r="AB182" i="1"/>
  <c r="AK180" i="1"/>
  <c r="AZ180" i="1" s="1"/>
  <c r="AF181" i="1"/>
  <c r="DE182" i="6"/>
  <c r="DI181" i="6"/>
  <c r="DC183" i="6"/>
  <c r="DH182" i="6"/>
  <c r="AD181" i="1" l="1"/>
  <c r="AJ180" i="1"/>
  <c r="AY180" i="1" s="1"/>
  <c r="DC184" i="6"/>
  <c r="DH183" i="6"/>
  <c r="DI182" i="6"/>
  <c r="DE183" i="6"/>
  <c r="AF182" i="1"/>
  <c r="AK181" i="1"/>
  <c r="AZ181" i="1" s="1"/>
  <c r="AI182" i="1"/>
  <c r="AB183" i="1"/>
  <c r="AD182" i="1" l="1"/>
  <c r="AJ181" i="1"/>
  <c r="AY181" i="1" s="1"/>
  <c r="AK182" i="1"/>
  <c r="AZ182" i="1" s="1"/>
  <c r="AF183" i="1"/>
  <c r="DI183" i="6"/>
  <c r="DE184" i="6"/>
  <c r="AI183" i="1"/>
  <c r="AB184" i="1"/>
  <c r="DC185" i="6"/>
  <c r="DH184" i="6"/>
  <c r="AJ182" i="1" l="1"/>
  <c r="AY182" i="1" s="1"/>
  <c r="AD183" i="1"/>
  <c r="AI184" i="1"/>
  <c r="AB185" i="1"/>
  <c r="DI184" i="6"/>
  <c r="DE185" i="6"/>
  <c r="AK183" i="1"/>
  <c r="AZ183" i="1" s="1"/>
  <c r="AF184" i="1"/>
  <c r="DH185" i="6"/>
  <c r="DC186" i="6"/>
  <c r="AJ183" i="1" l="1"/>
  <c r="AY183" i="1" s="1"/>
  <c r="AD184" i="1"/>
  <c r="DI185" i="6"/>
  <c r="DE186" i="6"/>
  <c r="AK184" i="1"/>
  <c r="AZ184" i="1" s="1"/>
  <c r="AF185" i="1"/>
  <c r="AB186" i="1"/>
  <c r="AI185" i="1"/>
  <c r="DH186" i="6"/>
  <c r="DC187" i="6"/>
  <c r="AD185" i="1" l="1"/>
  <c r="AJ184" i="1"/>
  <c r="AY184" i="1" s="1"/>
  <c r="AB187" i="1"/>
  <c r="AI186" i="1"/>
  <c r="AK185" i="1"/>
  <c r="AZ185" i="1" s="1"/>
  <c r="AF186" i="1"/>
  <c r="DI186" i="6"/>
  <c r="DE187" i="6"/>
  <c r="DH187" i="6"/>
  <c r="DC188" i="6"/>
  <c r="AJ185" i="1" l="1"/>
  <c r="AY185" i="1" s="1"/>
  <c r="AD186" i="1"/>
  <c r="DI187" i="6"/>
  <c r="DE188" i="6"/>
  <c r="AK186" i="1"/>
  <c r="AZ186" i="1" s="1"/>
  <c r="AF187" i="1"/>
  <c r="DH188" i="6"/>
  <c r="DC189" i="6"/>
  <c r="AB188" i="1"/>
  <c r="AI187" i="1"/>
  <c r="AJ186" i="1" l="1"/>
  <c r="AY186" i="1" s="1"/>
  <c r="AD187" i="1"/>
  <c r="DH189" i="6"/>
  <c r="DC190" i="6"/>
  <c r="AK187" i="1"/>
  <c r="AZ187" i="1" s="1"/>
  <c r="AF188" i="1"/>
  <c r="DE189" i="6"/>
  <c r="DI188" i="6"/>
  <c r="AI188" i="1"/>
  <c r="AB189" i="1"/>
  <c r="AD188" i="1" l="1"/>
  <c r="AJ187" i="1"/>
  <c r="AY187" i="1" s="1"/>
  <c r="DE190" i="6"/>
  <c r="DI189" i="6"/>
  <c r="DC191" i="6"/>
  <c r="DH190" i="6"/>
  <c r="AK188" i="1"/>
  <c r="AZ188" i="1" s="1"/>
  <c r="AF189" i="1"/>
  <c r="AI189" i="1"/>
  <c r="AB190" i="1"/>
  <c r="AJ188" i="1" l="1"/>
  <c r="AY188" i="1" s="1"/>
  <c r="AD189" i="1"/>
  <c r="AF190" i="1"/>
  <c r="AK189" i="1"/>
  <c r="AZ189" i="1" s="1"/>
  <c r="DC192" i="6"/>
  <c r="DH191" i="6"/>
  <c r="AI190" i="1"/>
  <c r="AB191" i="1"/>
  <c r="DI190" i="6"/>
  <c r="DE191" i="6"/>
  <c r="AJ189" i="1" l="1"/>
  <c r="AY189" i="1" s="1"/>
  <c r="AD190" i="1"/>
  <c r="DC193" i="6"/>
  <c r="DH192" i="6"/>
  <c r="AB192" i="1"/>
  <c r="AI191" i="1"/>
  <c r="DE192" i="6"/>
  <c r="DI191" i="6"/>
  <c r="AF191" i="1"/>
  <c r="AK190" i="1"/>
  <c r="AZ190" i="1" s="1"/>
  <c r="AD191" i="1" l="1"/>
  <c r="AJ190" i="1"/>
  <c r="AY190" i="1" s="1"/>
  <c r="DI192" i="6"/>
  <c r="DE193" i="6"/>
  <c r="AI192" i="1"/>
  <c r="AB193" i="1"/>
  <c r="AK191" i="1"/>
  <c r="AZ191" i="1" s="1"/>
  <c r="AF192" i="1"/>
  <c r="DC194" i="6"/>
  <c r="DH193" i="6"/>
  <c r="AD192" i="1" l="1"/>
  <c r="AJ191" i="1"/>
  <c r="AY191" i="1" s="1"/>
  <c r="AK192" i="1"/>
  <c r="AZ192" i="1" s="1"/>
  <c r="AF193" i="1"/>
  <c r="AB194" i="1"/>
  <c r="AI193" i="1"/>
  <c r="DI193" i="6"/>
  <c r="DE194" i="6"/>
  <c r="DH194" i="6"/>
  <c r="DC195" i="6"/>
  <c r="AJ192" i="1" l="1"/>
  <c r="AY192" i="1" s="1"/>
  <c r="AD193" i="1"/>
  <c r="AB195" i="1"/>
  <c r="AI194" i="1"/>
  <c r="DI194" i="6"/>
  <c r="DE195" i="6"/>
  <c r="DH195" i="6"/>
  <c r="DC196" i="6"/>
  <c r="AK193" i="1"/>
  <c r="AZ193" i="1" s="1"/>
  <c r="AF194" i="1"/>
  <c r="AD194" i="1" l="1"/>
  <c r="AJ193" i="1"/>
  <c r="AY193" i="1" s="1"/>
  <c r="DH196" i="6"/>
  <c r="DC197" i="6"/>
  <c r="DI195" i="6"/>
  <c r="DE196" i="6"/>
  <c r="AK194" i="1"/>
  <c r="AZ194" i="1" s="1"/>
  <c r="AF195" i="1"/>
  <c r="AI195" i="1"/>
  <c r="AB196" i="1"/>
  <c r="AD195" i="1" l="1"/>
  <c r="AJ194" i="1"/>
  <c r="AY194" i="1" s="1"/>
  <c r="DE197" i="6"/>
  <c r="DI196" i="6"/>
  <c r="DH197" i="6"/>
  <c r="DC198" i="6"/>
  <c r="AF196" i="1"/>
  <c r="AK195" i="1"/>
  <c r="AZ195" i="1" s="1"/>
  <c r="AI196" i="1"/>
  <c r="AB197" i="1"/>
  <c r="AD196" i="1" l="1"/>
  <c r="AJ195" i="1"/>
  <c r="AY195" i="1" s="1"/>
  <c r="AI197" i="1"/>
  <c r="AB198" i="1"/>
  <c r="AK196" i="1"/>
  <c r="AZ196" i="1" s="1"/>
  <c r="AF197" i="1"/>
  <c r="DC199" i="6"/>
  <c r="DH198" i="6"/>
  <c r="DE198" i="6"/>
  <c r="DI197" i="6"/>
  <c r="AD197" i="1" l="1"/>
  <c r="AJ196" i="1"/>
  <c r="AY196" i="1" s="1"/>
  <c r="AK197" i="1"/>
  <c r="AZ197" i="1" s="1"/>
  <c r="AF198" i="1"/>
  <c r="AI198" i="1"/>
  <c r="AB199" i="1"/>
  <c r="DC200" i="6"/>
  <c r="DH199" i="6"/>
  <c r="DI198" i="6"/>
  <c r="DE199" i="6"/>
  <c r="AJ197" i="1" l="1"/>
  <c r="AY197" i="1" s="1"/>
  <c r="AD198" i="1"/>
  <c r="DE200" i="6"/>
  <c r="DI199" i="6"/>
  <c r="AF199" i="1"/>
  <c r="AK198" i="1"/>
  <c r="AZ198" i="1" s="1"/>
  <c r="DC201" i="6"/>
  <c r="DH200" i="6"/>
  <c r="AB200" i="1"/>
  <c r="AI199" i="1"/>
  <c r="AJ198" i="1" l="1"/>
  <c r="AY198" i="1" s="1"/>
  <c r="AD199" i="1"/>
  <c r="DE201" i="6"/>
  <c r="DI200" i="6"/>
  <c r="DC202" i="6"/>
  <c r="DH201" i="6"/>
  <c r="AK199" i="1"/>
  <c r="AZ199" i="1" s="1"/>
  <c r="AF200" i="1"/>
  <c r="AI200" i="1"/>
  <c r="AB201" i="1"/>
  <c r="AJ199" i="1" l="1"/>
  <c r="AY199" i="1" s="1"/>
  <c r="AD200" i="1"/>
  <c r="AK200" i="1"/>
  <c r="AZ200" i="1" s="1"/>
  <c r="AF201" i="1"/>
  <c r="DC203" i="6"/>
  <c r="DH202" i="6"/>
  <c r="AB202" i="1"/>
  <c r="AI201" i="1"/>
  <c r="DE202" i="6"/>
  <c r="DI201" i="6"/>
  <c r="AD201" i="1" l="1"/>
  <c r="AJ200" i="1"/>
  <c r="AY200" i="1" s="1"/>
  <c r="AB203" i="1"/>
  <c r="AI202" i="1"/>
  <c r="DC204" i="6"/>
  <c r="DH203" i="6"/>
  <c r="AK201" i="1"/>
  <c r="AZ201" i="1" s="1"/>
  <c r="AF202" i="1"/>
  <c r="DE203" i="6"/>
  <c r="DI202" i="6"/>
  <c r="AD202" i="1" l="1"/>
  <c r="AJ201" i="1"/>
  <c r="AY201" i="1" s="1"/>
  <c r="DE204" i="6"/>
  <c r="DI203" i="6"/>
  <c r="AK202" i="1"/>
  <c r="AZ202" i="1" s="1"/>
  <c r="AF203" i="1"/>
  <c r="DC205" i="6"/>
  <c r="DH204" i="6"/>
  <c r="AI203" i="1"/>
  <c r="AB204" i="1"/>
  <c r="AJ202" i="1" l="1"/>
  <c r="AY202" i="1" s="1"/>
  <c r="AD203" i="1"/>
  <c r="AI204" i="1"/>
  <c r="AB205" i="1"/>
  <c r="DC206" i="6"/>
  <c r="DH205" i="6"/>
  <c r="AF204" i="1"/>
  <c r="AK203" i="1"/>
  <c r="AZ203" i="1" s="1"/>
  <c r="DE205" i="6"/>
  <c r="DI204" i="6"/>
  <c r="AJ203" i="1" l="1"/>
  <c r="AY203" i="1" s="1"/>
  <c r="AD204" i="1"/>
  <c r="AK204" i="1"/>
  <c r="AZ204" i="1" s="1"/>
  <c r="AF205" i="1"/>
  <c r="AB206" i="1"/>
  <c r="AI205" i="1"/>
  <c r="DC207" i="6"/>
  <c r="DH206" i="6"/>
  <c r="DE206" i="6"/>
  <c r="DI205" i="6"/>
  <c r="AD205" i="1" l="1"/>
  <c r="AJ204" i="1"/>
  <c r="AY204" i="1" s="1"/>
  <c r="BA1" i="1"/>
  <c r="DC208" i="6"/>
  <c r="DH207" i="6"/>
  <c r="AB207" i="1"/>
  <c r="AI206" i="1"/>
  <c r="DE207" i="6"/>
  <c r="DI206" i="6"/>
  <c r="AK205" i="1"/>
  <c r="AF206" i="1"/>
  <c r="AJ205" i="1" l="1"/>
  <c r="AD206" i="1"/>
  <c r="DE208" i="6"/>
  <c r="DI207" i="6"/>
  <c r="AK206" i="1"/>
  <c r="AF207" i="1"/>
  <c r="AI207" i="1"/>
  <c r="AB208" i="1"/>
  <c r="DC209" i="6"/>
  <c r="DH208" i="6"/>
  <c r="AJ206" i="1" l="1"/>
  <c r="AD207" i="1"/>
  <c r="AI208" i="1"/>
  <c r="AB209" i="1"/>
  <c r="AF208" i="1"/>
  <c r="AK207" i="1"/>
  <c r="DE209" i="6"/>
  <c r="DI208" i="6"/>
  <c r="DC210" i="6"/>
  <c r="DH209" i="6"/>
  <c r="AJ207" i="1" l="1"/>
  <c r="AD208" i="1"/>
  <c r="AI209" i="1"/>
  <c r="AB210" i="1"/>
  <c r="DH210" i="6"/>
  <c r="DC211" i="6"/>
  <c r="DI209" i="6"/>
  <c r="DE210" i="6"/>
  <c r="AK208" i="1"/>
  <c r="AF209" i="1"/>
  <c r="AJ208" i="1" l="1"/>
  <c r="AD209" i="1"/>
  <c r="AI210" i="1"/>
  <c r="AB211" i="1"/>
  <c r="DE211" i="6"/>
  <c r="DI210" i="6"/>
  <c r="DC212" i="6"/>
  <c r="DH211" i="6"/>
  <c r="AF210" i="1"/>
  <c r="AK209" i="1"/>
  <c r="AD210" i="1" l="1"/>
  <c r="AJ209" i="1"/>
  <c r="DE212" i="6"/>
  <c r="DI211" i="6"/>
  <c r="AB212" i="1"/>
  <c r="AI211" i="1"/>
  <c r="DC213" i="6"/>
  <c r="DH212" i="6"/>
  <c r="AF211" i="1"/>
  <c r="AK210" i="1"/>
  <c r="AJ210" i="1" l="1"/>
  <c r="AD211" i="1"/>
  <c r="DH213" i="6"/>
  <c r="DC214" i="6"/>
  <c r="AI212" i="1"/>
  <c r="AB213" i="1"/>
  <c r="AK211" i="1"/>
  <c r="AF212" i="1"/>
  <c r="DE213" i="6"/>
  <c r="DI212" i="6"/>
  <c r="AD212" i="1" l="1"/>
  <c r="AJ211" i="1"/>
  <c r="AK212" i="1"/>
  <c r="AF213" i="1"/>
  <c r="AB214" i="1"/>
  <c r="AI213" i="1"/>
  <c r="DH214" i="6"/>
  <c r="DC215" i="6"/>
  <c r="DE214" i="6"/>
  <c r="DI213" i="6"/>
  <c r="AD213" i="1" l="1"/>
  <c r="AJ212" i="1"/>
  <c r="DH215" i="6"/>
  <c r="DC216" i="6"/>
  <c r="AB215" i="1"/>
  <c r="AI214" i="1"/>
  <c r="AK213" i="1"/>
  <c r="AF214" i="1"/>
  <c r="DE215" i="6"/>
  <c r="DI214" i="6"/>
  <c r="AD214" i="1" l="1"/>
  <c r="AJ213" i="1"/>
  <c r="AK214" i="1"/>
  <c r="AF215" i="1"/>
  <c r="DH216" i="6"/>
  <c r="DC217" i="6"/>
  <c r="AI215" i="1"/>
  <c r="AB216" i="1"/>
  <c r="DE216" i="6"/>
  <c r="DI215" i="6"/>
  <c r="AJ214" i="1" l="1"/>
  <c r="AD215" i="1"/>
  <c r="AI216" i="1"/>
  <c r="AB217" i="1"/>
  <c r="DH217" i="6"/>
  <c r="DC218" i="6"/>
  <c r="AF216" i="1"/>
  <c r="AK215" i="1"/>
  <c r="DE217" i="6"/>
  <c r="DI216" i="6"/>
  <c r="AJ215" i="1" l="1"/>
  <c r="AD216" i="1"/>
  <c r="AK216" i="1"/>
  <c r="AF217" i="1"/>
  <c r="AI217" i="1"/>
  <c r="AB218" i="1"/>
  <c r="DH218" i="6"/>
  <c r="DC219" i="6"/>
  <c r="DE218" i="6"/>
  <c r="DI217" i="6"/>
  <c r="AJ216" i="1" l="1"/>
  <c r="AD217" i="1"/>
  <c r="DH219" i="6"/>
  <c r="DC220" i="6"/>
  <c r="AI218" i="1"/>
  <c r="AB219" i="1"/>
  <c r="AF218" i="1"/>
  <c r="AK217" i="1"/>
  <c r="DE219" i="6"/>
  <c r="DI218" i="6"/>
  <c r="AD218" i="1" l="1"/>
  <c r="AJ217" i="1"/>
  <c r="AF219" i="1"/>
  <c r="AK218" i="1"/>
  <c r="AB220" i="1"/>
  <c r="AI219" i="1"/>
  <c r="DC221" i="6"/>
  <c r="DH220" i="6"/>
  <c r="DE220" i="6"/>
  <c r="DI219" i="6"/>
  <c r="AJ218" i="1" l="1"/>
  <c r="AD219" i="1"/>
  <c r="AK219" i="1"/>
  <c r="AF220" i="1"/>
  <c r="DH221" i="6"/>
  <c r="DC222" i="6"/>
  <c r="AI220" i="1"/>
  <c r="AB221" i="1"/>
  <c r="DE221" i="6"/>
  <c r="DI220" i="6"/>
  <c r="AJ219" i="1" l="1"/>
  <c r="AD220" i="1"/>
  <c r="DH222" i="6"/>
  <c r="DC223" i="6"/>
  <c r="AB222" i="1"/>
  <c r="AI221" i="1"/>
  <c r="DE222" i="6"/>
  <c r="DI221" i="6"/>
  <c r="AK220" i="1"/>
  <c r="AF221" i="1"/>
  <c r="AJ220" i="1" l="1"/>
  <c r="AD221" i="1"/>
  <c r="AI222" i="1"/>
  <c r="AB223" i="1"/>
  <c r="AK221" i="1"/>
  <c r="AF222" i="1"/>
  <c r="DE223" i="6"/>
  <c r="DI222" i="6"/>
  <c r="DH223" i="6"/>
  <c r="DC224" i="6"/>
  <c r="AJ221" i="1" l="1"/>
  <c r="AD222" i="1"/>
  <c r="AI223" i="1"/>
  <c r="AB224" i="1"/>
  <c r="AI224" i="1" s="1"/>
  <c r="AK222" i="1"/>
  <c r="AF223" i="1"/>
  <c r="DH224" i="6"/>
  <c r="DC225" i="6"/>
  <c r="DE224" i="6"/>
  <c r="DI223" i="6"/>
  <c r="AJ222" i="1" l="1"/>
  <c r="AD223" i="1"/>
  <c r="AK223" i="1"/>
  <c r="AF224" i="1"/>
  <c r="AK224" i="1" s="1"/>
  <c r="DE225" i="6"/>
  <c r="DI224" i="6"/>
  <c r="DH225" i="6"/>
  <c r="DC226" i="6"/>
  <c r="AD224" i="1" l="1"/>
  <c r="AJ224" i="1" s="1"/>
  <c r="AJ223" i="1"/>
  <c r="DH226" i="6"/>
  <c r="DC227" i="6"/>
  <c r="DE226" i="6"/>
  <c r="DI225" i="6"/>
  <c r="DE227" i="6" l="1"/>
  <c r="DI226" i="6"/>
  <c r="DH227" i="6"/>
  <c r="DC228" i="6"/>
  <c r="DC229" i="6" l="1"/>
  <c r="DH228" i="6"/>
  <c r="DE228" i="6"/>
  <c r="DI227" i="6"/>
  <c r="DE229" i="6" l="1"/>
  <c r="DI228" i="6"/>
  <c r="DH229" i="6"/>
  <c r="DC230" i="6"/>
  <c r="DH230" i="6" l="1"/>
  <c r="DC231" i="6"/>
  <c r="DE230" i="6"/>
  <c r="DI229" i="6"/>
  <c r="DH231" i="6" l="1"/>
  <c r="DC232" i="6"/>
  <c r="DE231" i="6"/>
  <c r="DI230" i="6"/>
  <c r="DE232" i="6" l="1"/>
  <c r="DI231" i="6"/>
  <c r="DH232" i="6"/>
  <c r="DC233" i="6"/>
  <c r="DH233" i="6" l="1"/>
  <c r="DC234" i="6"/>
  <c r="DE233" i="6"/>
  <c r="DI232" i="6"/>
  <c r="DH234" i="6" l="1"/>
  <c r="DC235" i="6"/>
  <c r="DE234" i="6"/>
  <c r="DI233" i="6"/>
  <c r="DE235" i="6" l="1"/>
  <c r="DI234" i="6"/>
  <c r="DH235" i="6"/>
  <c r="DC236" i="6"/>
  <c r="DC237" i="6" l="1"/>
  <c r="DH236" i="6"/>
  <c r="DE236" i="6"/>
  <c r="DI235" i="6"/>
  <c r="DE237" i="6" l="1"/>
  <c r="DI236" i="6"/>
  <c r="DH237" i="6"/>
  <c r="DC238" i="6"/>
  <c r="DH238" i="6" l="1"/>
  <c r="DC239" i="6"/>
  <c r="DE238" i="6"/>
  <c r="DI237" i="6"/>
  <c r="DE239" i="6" l="1"/>
  <c r="DI238" i="6"/>
  <c r="DH239" i="6"/>
  <c r="DC240" i="6"/>
  <c r="DH240" i="6" l="1"/>
  <c r="DC241" i="6"/>
  <c r="DE240" i="6"/>
  <c r="DI239" i="6"/>
  <c r="DE241" i="6" l="1"/>
  <c r="DI240" i="6"/>
  <c r="DH241" i="6"/>
  <c r="DC242" i="6"/>
  <c r="DH242" i="6" l="1"/>
  <c r="DC243" i="6"/>
  <c r="DE242" i="6"/>
  <c r="DI241" i="6"/>
  <c r="DE243" i="6" l="1"/>
  <c r="DI242" i="6"/>
  <c r="DH243" i="6"/>
  <c r="DC244" i="6"/>
  <c r="DC245" i="6" l="1"/>
  <c r="DH244" i="6"/>
  <c r="DE244" i="6"/>
  <c r="DI243" i="6"/>
  <c r="DE245" i="6" l="1"/>
  <c r="DI244" i="6"/>
  <c r="DH245" i="6"/>
  <c r="DC246" i="6"/>
  <c r="DE246" i="6" l="1"/>
  <c r="DI245" i="6"/>
  <c r="DH246" i="6"/>
  <c r="DC247" i="6"/>
  <c r="DH247" i="6" l="1"/>
  <c r="DC248" i="6"/>
  <c r="DE247" i="6"/>
  <c r="DI246" i="6"/>
  <c r="DE248" i="6" l="1"/>
  <c r="DI247" i="6"/>
  <c r="DH248" i="6"/>
  <c r="DC249" i="6"/>
  <c r="DE249" i="6" l="1"/>
  <c r="DI248" i="6"/>
  <c r="DH249" i="6"/>
  <c r="DC250" i="6"/>
  <c r="DH250" i="6" l="1"/>
  <c r="DC251" i="6"/>
  <c r="DE250" i="6"/>
  <c r="DI249" i="6"/>
  <c r="DE251" i="6" l="1"/>
  <c r="DI250" i="6"/>
  <c r="DH251" i="6"/>
  <c r="DC252" i="6"/>
  <c r="DC253" i="6" l="1"/>
  <c r="DH252" i="6"/>
  <c r="DE252" i="6"/>
  <c r="DI251" i="6"/>
  <c r="DE253" i="6" l="1"/>
  <c r="DI252" i="6"/>
  <c r="DH253" i="6"/>
  <c r="DC254" i="6"/>
  <c r="DE254" i="6" l="1"/>
  <c r="DI253" i="6"/>
  <c r="DH254" i="6"/>
  <c r="DC255" i="6"/>
  <c r="DH255" i="6" l="1"/>
  <c r="DC256" i="6"/>
  <c r="DH256" i="6" s="1"/>
  <c r="DE255" i="6"/>
  <c r="DI254" i="6"/>
  <c r="DE256" i="6" l="1"/>
  <c r="DI256" i="6" s="1"/>
  <c r="DI255" i="6"/>
</calcChain>
</file>

<file path=xl/sharedStrings.xml><?xml version="1.0" encoding="utf-8"?>
<sst xmlns="http://schemas.openxmlformats.org/spreadsheetml/2006/main" count="511" uniqueCount="132">
  <si>
    <t>India SmallCap Index</t>
  </si>
  <si>
    <t>India LargeCap Index</t>
  </si>
  <si>
    <t>Date</t>
  </si>
  <si>
    <t>India SmallCap</t>
  </si>
  <si>
    <t>India LargeCap</t>
  </si>
  <si>
    <t>Ticker</t>
  </si>
  <si>
    <t>Start Date</t>
  </si>
  <si>
    <t>End Date</t>
  </si>
  <si>
    <t>Period</t>
  </si>
  <si>
    <t>M</t>
  </si>
  <si>
    <t>FX</t>
  </si>
  <si>
    <t>USD</t>
  </si>
  <si>
    <t>PX_LAST</t>
  </si>
  <si>
    <t>MXWOSC INDEX</t>
  </si>
  <si>
    <t>MXWOLC INDEX</t>
  </si>
  <si>
    <t>BSE100 INDEX</t>
  </si>
  <si>
    <t>NSESMCP INDEX</t>
  </si>
  <si>
    <t>World SmallCap</t>
  </si>
  <si>
    <t>World LargeCap</t>
  </si>
  <si>
    <t>India</t>
  </si>
  <si>
    <t>World (RHS)</t>
  </si>
  <si>
    <t>Dates</t>
  </si>
  <si>
    <t>MSCI India vs MSCI World</t>
  </si>
  <si>
    <t>MSCI India vs MSCI EM</t>
  </si>
  <si>
    <t>For Correlation</t>
  </si>
  <si>
    <t>Institutional flow data</t>
  </si>
  <si>
    <t>FPI (US$mn)</t>
  </si>
  <si>
    <t>DIIs (US$ mn)</t>
  </si>
  <si>
    <t>MFs (US$ mn)</t>
  </si>
  <si>
    <t>#N/A N/A</t>
  </si>
  <si>
    <t>SmallCap/LargeCap ratio India</t>
  </si>
  <si>
    <t>Correlations (India vs EM)</t>
  </si>
  <si>
    <t>Correlations (India vs World)</t>
  </si>
  <si>
    <t>FII</t>
  </si>
  <si>
    <t>DII</t>
  </si>
  <si>
    <t>FII - DII (RHS)</t>
  </si>
  <si>
    <t>OEX INDEX</t>
  </si>
  <si>
    <t>RTY INDEX</t>
  </si>
  <si>
    <t>US SmallCap</t>
  </si>
  <si>
    <t>US LargeCap</t>
  </si>
  <si>
    <t>US</t>
  </si>
  <si>
    <t>World</t>
  </si>
  <si>
    <t>Market</t>
  </si>
  <si>
    <t>1M%</t>
  </si>
  <si>
    <t>3M%</t>
  </si>
  <si>
    <t>YTD%</t>
  </si>
  <si>
    <t>MTD%</t>
  </si>
  <si>
    <t>MXWO Index</t>
  </si>
  <si>
    <t>MXIN Index</t>
  </si>
  <si>
    <t>MXEF Index</t>
  </si>
  <si>
    <t>MXCN Index</t>
  </si>
  <si>
    <t>MXIN000V INDEX</t>
  </si>
  <si>
    <t>MXIN000G INDEX</t>
  </si>
  <si>
    <t>MXWO000V INDEX</t>
  </si>
  <si>
    <t>MXWO000G INDEX</t>
  </si>
  <si>
    <t>India Value</t>
  </si>
  <si>
    <t>India Growth</t>
  </si>
  <si>
    <t>World Value</t>
  </si>
  <si>
    <t>World Growth</t>
  </si>
  <si>
    <t>SENSEX Index</t>
  </si>
  <si>
    <t>Brazil</t>
  </si>
  <si>
    <t>VNINDEX Index</t>
  </si>
  <si>
    <t>Vietnam</t>
  </si>
  <si>
    <t>Taiwan</t>
  </si>
  <si>
    <t>IMOEX Index</t>
  </si>
  <si>
    <t>Russia</t>
  </si>
  <si>
    <t>w</t>
  </si>
  <si>
    <t>TWSE Index</t>
  </si>
  <si>
    <t>China</t>
  </si>
  <si>
    <t>KOSPI Index</t>
  </si>
  <si>
    <t>South Korea</t>
  </si>
  <si>
    <t>BEST_PE_RATIO</t>
  </si>
  <si>
    <t>MSCI World</t>
  </si>
  <si>
    <t>MSCI India</t>
  </si>
  <si>
    <t>MSCI EM</t>
  </si>
  <si>
    <t>EM to World Discount</t>
  </si>
  <si>
    <t>India to EM Premium</t>
  </si>
  <si>
    <t>px_last</t>
  </si>
  <si>
    <t>px last</t>
  </si>
  <si>
    <t>SPX Index</t>
  </si>
  <si>
    <t>USA</t>
  </si>
  <si>
    <t>Italy</t>
  </si>
  <si>
    <t>DAX Index</t>
  </si>
  <si>
    <t>Germany</t>
  </si>
  <si>
    <t>CAC Index</t>
  </si>
  <si>
    <t xml:space="preserve">France </t>
  </si>
  <si>
    <t>UKX Index</t>
  </si>
  <si>
    <t>UK</t>
  </si>
  <si>
    <t>FTSEMIB Index</t>
  </si>
  <si>
    <t>IBOV Index</t>
  </si>
  <si>
    <t>SHCOMP Index</t>
  </si>
  <si>
    <t>Index</t>
  </si>
  <si>
    <t>NKY Index</t>
  </si>
  <si>
    <t>Frequency</t>
  </si>
  <si>
    <t>D</t>
  </si>
  <si>
    <t>Japan</t>
  </si>
  <si>
    <t>Utilities</t>
  </si>
  <si>
    <t>Materials</t>
  </si>
  <si>
    <t>IT</t>
  </si>
  <si>
    <t>Industrials</t>
  </si>
  <si>
    <t>Health Care</t>
  </si>
  <si>
    <t>Financials</t>
  </si>
  <si>
    <t>Energy</t>
  </si>
  <si>
    <t>Consumer Staples</t>
  </si>
  <si>
    <t>Consumer Discretionary</t>
  </si>
  <si>
    <t>MSCI ACWI Utilities Sector Index</t>
  </si>
  <si>
    <t>MSCI ACWI Materials Sector Index</t>
  </si>
  <si>
    <t>MSCI ACWI Information Technology Index</t>
  </si>
  <si>
    <t>MSCI ACWI Industrials Index</t>
  </si>
  <si>
    <t>MSCI ACWI Health Care Index</t>
  </si>
  <si>
    <t>MSCI ACWI Financials Index</t>
  </si>
  <si>
    <t>MSCI ACWI Energy Sector Index</t>
  </si>
  <si>
    <t>MSCI ACWI Consumer Staples Index</t>
  </si>
  <si>
    <t>MSCI ACWI Consumer Discretionary Index</t>
  </si>
  <si>
    <t>MXWD0UT Index</t>
  </si>
  <si>
    <t>MXWD0MT Index</t>
  </si>
  <si>
    <t>MXWD0IT Index</t>
  </si>
  <si>
    <t>MXWD0IN Index</t>
  </si>
  <si>
    <t>MXWD0HC Index</t>
  </si>
  <si>
    <t>MXWD0FN Index</t>
  </si>
  <si>
    <t>MXWD0EN Index</t>
  </si>
  <si>
    <t>MXWD0CS Index</t>
  </si>
  <si>
    <t>MXWD0CD Index</t>
  </si>
  <si>
    <t>PX_last</t>
  </si>
  <si>
    <t>FXJPEMCS INDEX</t>
  </si>
  <si>
    <t>INR CURNCY</t>
  </si>
  <si>
    <t>DXY CURNCY</t>
  </si>
  <si>
    <t>INR</t>
  </si>
  <si>
    <t>DXY</t>
  </si>
  <si>
    <t>EM FX</t>
  </si>
  <si>
    <t>INR vs DXY</t>
  </si>
  <si>
    <t>INR vs EM FX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</si>
</sst>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3" formatCode="_(* #,##0.00_);_(* \(#,##0.00\);_(* &quot;-&quot;??_);_(@_)"/>
    <numFmt numFmtId="164" formatCode="_ * #,##0.00_ ;_ * \-#,##0.00_ ;_ * &quot;-&quot;??_ ;_ @_ "/>
    <numFmt numFmtId="165" formatCode="dd\-mm\-yyyy"/>
    <numFmt numFmtId="166" formatCode="0.0"/>
    <numFmt numFmtId="167" formatCode="0.0%"/>
    <numFmt numFmtId="168" formatCode="_(* #,##0_);_(* \(#,##0\);_(* &quot;-&quot;??_);_(@_)"/>
    <numFmt numFmtId="169" formatCode="_ * #,##0_ ;_ * \-#,##0_ ;_ * &quot;-&quot;??_ ;_ @_ "/>
    <numFmt numFmtId="170" formatCode="[$-409]mmm\-yy;@"/>
  </numFmts>
  <fonts count="1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8"/>
      <color theme="1"/>
      <name val="Frutiger LT 45 Light"/>
      <family val="2"/>
    </font>
    <font>
      <sz val="8"/>
      <color theme="1"/>
      <name val="Frutiger LT 55 Roman"/>
      <family val="2"/>
    </font>
    <font>
      <sz val="8"/>
      <name val="Frutiger LT 55 Roman"/>
      <family val="2"/>
    </font>
    <font>
      <sz val="8"/>
      <name val="Frutiger LT 45 Light"/>
      <family val="2"/>
    </font>
    <font>
      <sz val="8"/>
      <name val="Frutiger 45 Light"/>
      <family val="2"/>
    </font>
    <font>
      <sz val="9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3">
    <border>
      <left/>
      <right/>
      <top/>
      <bottom/>
      <diagonal/>
    </border>
    <border>
      <left/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/>
      <top style="thin">
        <color rgb="FFBFBFBF"/>
      </top>
      <bottom style="thin">
        <color rgb="FFBFBFBF"/>
      </bottom>
      <diagonal/>
    </border>
  </borders>
  <cellStyleXfs count="6">
    <xf numFmtId="0" fontId="0" fillId="0" borderId="0"/>
    <xf numFmtId="9" fontId="1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8" fillId="0" borderId="0"/>
  </cellStyleXfs>
  <cellXfs count="38">
    <xf numFmtId="0" fontId="0" fillId="0" borderId="0" xfId="0"/>
    <xf numFmtId="14" fontId="0" fillId="0" borderId="0" xfId="0" applyNumberFormat="1"/>
    <xf numFmtId="165" fontId="0" fillId="0" borderId="0" xfId="0" applyNumberFormat="1"/>
    <xf numFmtId="1" fontId="0" fillId="0" borderId="0" xfId="0" applyNumberFormat="1"/>
    <xf numFmtId="166" fontId="0" fillId="0" borderId="0" xfId="0" applyNumberFormat="1"/>
    <xf numFmtId="2" fontId="0" fillId="0" borderId="0" xfId="0" applyNumberFormat="1"/>
    <xf numFmtId="14" fontId="0" fillId="2" borderId="0" xfId="0" applyNumberFormat="1" applyFill="1"/>
    <xf numFmtId="0" fontId="3" fillId="0" borderId="0" xfId="0" applyFont="1"/>
    <xf numFmtId="165" fontId="3" fillId="0" borderId="0" xfId="0" applyNumberFormat="1" applyFont="1"/>
    <xf numFmtId="9" fontId="3" fillId="0" borderId="0" xfId="1" applyNumberFormat="1" applyFont="1"/>
    <xf numFmtId="9" fontId="0" fillId="0" borderId="0" xfId="1" applyFont="1"/>
    <xf numFmtId="167" fontId="2" fillId="0" borderId="0" xfId="1" applyNumberFormat="1" applyFont="1"/>
    <xf numFmtId="14" fontId="2" fillId="0" borderId="0" xfId="0" applyNumberFormat="1" applyFont="1"/>
    <xf numFmtId="0" fontId="5" fillId="0" borderId="0" xfId="2" applyFont="1"/>
    <xf numFmtId="0" fontId="4" fillId="0" borderId="0" xfId="2"/>
    <xf numFmtId="168" fontId="0" fillId="0" borderId="0" xfId="3" applyNumberFormat="1" applyFont="1"/>
    <xf numFmtId="0" fontId="6" fillId="0" borderId="0" xfId="2" applyFont="1"/>
    <xf numFmtId="17" fontId="7" fillId="0" borderId="1" xfId="2" applyNumberFormat="1" applyFont="1" applyBorder="1"/>
    <xf numFmtId="168" fontId="0" fillId="0" borderId="1" xfId="3" applyNumberFormat="1" applyFont="1" applyBorder="1"/>
    <xf numFmtId="168" fontId="4" fillId="0" borderId="0" xfId="2" applyNumberFormat="1"/>
    <xf numFmtId="168" fontId="0" fillId="0" borderId="0" xfId="3" applyNumberFormat="1" applyFont="1" applyBorder="1"/>
    <xf numFmtId="167" fontId="4" fillId="0" borderId="0" xfId="1" applyNumberFormat="1" applyFont="1"/>
    <xf numFmtId="169" fontId="4" fillId="0" borderId="0" xfId="4" applyNumberFormat="1" applyFont="1"/>
    <xf numFmtId="167" fontId="0" fillId="0" borderId="0" xfId="1" applyNumberFormat="1" applyFont="1"/>
    <xf numFmtId="167" fontId="0" fillId="0" borderId="0" xfId="0" applyNumberFormat="1"/>
    <xf numFmtId="17" fontId="7" fillId="0" borderId="2" xfId="0" applyNumberFormat="1" applyFont="1" applyBorder="1"/>
    <xf numFmtId="168" fontId="4" fillId="0" borderId="2" xfId="4" applyNumberFormat="1" applyFont="1" applyFill="1" applyBorder="1"/>
    <xf numFmtId="17" fontId="7" fillId="0" borderId="1" xfId="0" applyNumberFormat="1" applyFont="1" applyBorder="1"/>
    <xf numFmtId="1" fontId="4" fillId="0" borderId="0" xfId="2" applyNumberFormat="1"/>
    <xf numFmtId="170" fontId="7" fillId="0" borderId="1" xfId="5" applyNumberFormat="1" applyFont="1" applyBorder="1" applyAlignment="1">
      <alignment horizontal="left" vertical="center"/>
    </xf>
    <xf numFmtId="168" fontId="7" fillId="0" borderId="1" xfId="4" applyNumberFormat="1" applyFont="1" applyFill="1" applyBorder="1" applyAlignment="1">
      <alignment vertical="center"/>
    </xf>
    <xf numFmtId="168" fontId="7" fillId="0" borderId="1" xfId="3" applyNumberFormat="1" applyFont="1" applyBorder="1"/>
    <xf numFmtId="168" fontId="7" fillId="0" borderId="2" xfId="4" applyNumberFormat="1" applyFont="1" applyFill="1" applyBorder="1"/>
    <xf numFmtId="0" fontId="9" fillId="0" borderId="0" xfId="0" applyFont="1"/>
    <xf numFmtId="14" fontId="9" fillId="0" borderId="0" xfId="0" applyNumberFormat="1" applyFont="1"/>
    <xf numFmtId="3" fontId="9" fillId="0" borderId="0" xfId="0" applyNumberFormat="1" applyFont="1"/>
    <xf numFmtId="15" fontId="9" fillId="0" borderId="0" xfId="0" applyNumberFormat="1" applyFont="1"/>
    <xf numFmtId="4" fontId="9" fillId="0" borderId="0" xfId="0" applyNumberFormat="1" applyFont="1"/>
  </cellXfs>
  <cellStyles count="6">
    <cellStyle name="Comma" xfId="4" builtinId="3"/>
    <cellStyle name="Comma 2" xfId="3" xr:uid="{B79ED6A8-524F-4FB4-9428-FFA0D4CE1FEA}"/>
    <cellStyle name="Normal" xfId="0" builtinId="0"/>
    <cellStyle name="Normal 2" xfId="2" xr:uid="{5D94513E-6CC0-48C8-B720-E47D2A2AF199}"/>
    <cellStyle name="Normal_Book1" xfId="5" xr:uid="{D271F368-9F42-498E-8A39-7CB0228ABCEA}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e">
        <v>#N/A</v>
        <stp/>
        <stp>BDH|12580887313166204736</stp>
        <tr r="E3" s="6"/>
      </tp>
      <tp t="s">
        <v>#N/A N/A</v>
        <stp/>
        <stp>BDH|11668720989636758097</stp>
        <tr r="S21" s="6"/>
      </tp>
      <tp t="s">
        <v>#N/A N/A</v>
        <stp/>
        <stp>BDH|13497742444120720916</stp>
        <tr r="AU7" s="6"/>
      </tp>
      <tp t="e">
        <v>#N/A</v>
        <stp/>
        <stp>BDH|10258500083074770025</stp>
        <tr r="E12" s="6"/>
      </tp>
      <tp t="s">
        <v>#N/A N/A</v>
        <stp/>
        <stp>BDH|14659499388162848344</stp>
        <tr r="CW7" s="6"/>
      </tp>
      <tp t="s">
        <v>#N/A N/A</v>
        <stp/>
        <stp>BDH|11726922676671476015</stp>
        <tr r="CS7" s="6"/>
      </tp>
      <tp t="s">
        <v>#N/A N/A</v>
        <stp/>
        <stp>BDH|17692975518510412055</stp>
        <tr r="D9" s="1"/>
      </tp>
      <tp t="e">
        <v>#N/A</v>
        <stp/>
        <stp>BDH|18278800232474355884</stp>
        <tr r="I282" s="4"/>
        <tr r="I282" s="7"/>
        <tr r="I282" s="9"/>
        <tr r="I282" s="8"/>
      </tp>
      <tp t="e">
        <v>#N/A</v>
        <stp/>
        <stp>BDH|12893575612809351034</stp>
        <tr r="E7" s="6"/>
      </tp>
      <tp t="s">
        <v>#N/A N/A</v>
        <stp/>
        <stp>BDH|11458541326529780308</stp>
        <tr r="G21" s="6"/>
      </tp>
      <tp t="s">
        <v>#N/A N/A</v>
        <stp/>
        <stp>BDH|14868563660333216654</stp>
        <tr r="AS7" s="6"/>
      </tp>
      <tp t="s">
        <v>#N/A N/A</v>
        <stp/>
        <stp>BDH|10101904155049218666</stp>
        <tr r="O21" s="6"/>
      </tp>
      <tp t="e">
        <v>#N/A</v>
        <stp/>
        <stp>BDH|10200467188327095882</stp>
        <tr r="E9" s="6"/>
      </tp>
      <tp t="s">
        <v>#N/A N/A</v>
        <stp/>
        <stp>BDH|18015764419298100572</stp>
        <tr r="J9" s="1"/>
      </tp>
      <tp t="s">
        <v>#N/A N/A</v>
        <stp/>
        <stp>BDH|15044742004698809932</stp>
        <tr r="AW7" s="6"/>
      </tp>
      <tp t="s">
        <v>#N/A N/A</v>
        <stp/>
        <stp>BDH|17969606629220025312</stp>
        <tr r="AE7" s="6"/>
      </tp>
      <tp t="e">
        <v>#N/A</v>
        <stp/>
        <stp>BDH|17469219622574136365</stp>
        <tr r="E8" s="6"/>
      </tp>
      <tp t="s">
        <v>#N/A N/A</v>
        <stp/>
        <stp>BDH|12997190047413425409</stp>
        <tr r="P9" s="1"/>
      </tp>
      <tp t="e">
        <v>#N/A</v>
        <stp/>
        <stp>BDH|17267129368056159795</stp>
        <tr r="E10" s="6"/>
      </tp>
      <tp t="e">
        <v>#N/A</v>
        <stp/>
        <stp>BDH|15272392644246614517</stp>
        <tr r="T18" s="10"/>
      </tp>
      <tp t="e">
        <v>#N/A</v>
        <stp/>
        <stp>BDH|13923063878644499186</stp>
        <tr r="E12" s="6"/>
      </tp>
      <tp t="e">
        <v>#N/A</v>
        <stp/>
        <stp>BDH|16401380728192291363</stp>
        <tr r="E13" s="6"/>
      </tp>
      <tp t="s">
        <v>#N/A N/A</v>
        <stp/>
        <stp>BDH|17842301618801766273</stp>
        <tr r="M21" s="6"/>
      </tp>
      <tp t="e">
        <v>#N/A</v>
        <stp/>
        <stp>BDH|14291329668874552346</stp>
        <tr r="E4" s="6"/>
      </tp>
      <tp t="s">
        <v>#N/A N/A</v>
        <stp/>
        <stp>BDH|16348263965110016488</stp>
        <tr r="BW7" s="6"/>
      </tp>
      <tp t="s">
        <v>#N/A N/A</v>
        <stp/>
        <stp>BDH|15411351285098232086</stp>
        <tr r="DN7" s="6"/>
      </tp>
      <tp t="s">
        <v>#N/A N/A</v>
        <stp/>
        <stp>BDH|16723124723502612034</stp>
        <tr r="M9" s="1"/>
      </tp>
      <tp t="e">
        <v>#N/A</v>
        <stp/>
        <stp>BDH|12670275591039121750</stp>
        <tr r="E11" s="6"/>
      </tp>
      <tp t="s">
        <v>#N/A N/A</v>
        <stp/>
        <stp>BDH|15168366569197057080</stp>
        <tr r="AA7" s="6"/>
      </tp>
      <tp t="e">
        <v>#N/A</v>
        <stp/>
        <stp>BDH|15229038171664440258</stp>
        <tr r="E2" s="6"/>
      </tp>
      <tp t="s">
        <v>#N/A N/A</v>
        <stp/>
        <stp>BDH|17398915166088312444</stp>
        <tr r="Q21" s="6"/>
      </tp>
      <tp t="e">
        <v>#N/A</v>
        <stp/>
        <stp>BDH|12027168938624352087</stp>
        <tr r="E2" s="6"/>
      </tp>
      <tp t="s">
        <v>#N/A N/A</v>
        <stp/>
        <stp>BDH|17238266461992577594</stp>
        <tr r="DL7" s="6"/>
      </tp>
      <tp t="e">
        <v>#N/A</v>
        <stp/>
        <stp>BDH|15963776673598636977</stp>
        <tr r="L18" s="10"/>
      </tp>
      <tp t="s">
        <v>#N/A N/A</v>
        <stp/>
        <stp>BDH|12503724442452313658</stp>
        <tr r="BU7" s="6"/>
      </tp>
      <tp t="s">
        <v>#N/A N/A</v>
        <stp/>
        <stp>BDH|12811679317602511257</stp>
        <tr r="AY7" s="6"/>
      </tp>
      <tp t="e">
        <v>#N/A</v>
        <stp/>
        <stp>BDH|18007171111298820549</stp>
        <tr r="E5" s="6"/>
      </tp>
      <tp t="s">
        <v>#N/A N/A</v>
        <stp/>
        <stp>BDH|15908453930487639071</stp>
        <tr r="CY7" s="6"/>
      </tp>
    </main>
    <main first="bofaddin.rtdserver">
      <tp t="e">
        <v>#N/A</v>
        <stp/>
        <stp>BDH|9530691839760078</stp>
        <tr r="E7" s="6"/>
      </tp>
      <tp t="s">
        <v>#N/A N/A</v>
        <stp/>
        <stp>BDH|2845280697294132018</stp>
        <tr r="BS7" s="6"/>
      </tp>
      <tp t="e">
        <v>#N/A</v>
        <stp/>
        <stp>BDH|8700295940934536458</stp>
        <tr r="X18" s="10"/>
      </tp>
      <tp t="s">
        <v>#N/A N/A</v>
        <stp/>
        <stp>BDH|2451874535930176785</stp>
        <tr r="DP7" s="6"/>
        <tr r="DS7" s="6"/>
      </tp>
      <tp t="e">
        <v>#N/A</v>
        <stp/>
        <stp>BDH|8429900601197434832</stp>
        <tr r="R18" s="10"/>
      </tp>
      <tp t="e">
        <v>#N/A</v>
        <stp/>
        <stp>BDH|4450619746899633169</stp>
        <tr r="E11" s="6"/>
      </tp>
      <tp t="s">
        <v>#N/A N/A</v>
        <stp/>
        <stp>BDH|2749755441108288714</stp>
        <tr r="G9" s="1"/>
      </tp>
      <tp t="e">
        <v>#N/A</v>
        <stp/>
        <stp>BDH|5599440222014201961</stp>
        <tr r="AB18" s="10"/>
      </tp>
      <tp t="e">
        <v>#N/A</v>
        <stp/>
        <stp>BDH|7912153688610696193</stp>
        <tr r="E8" s="6"/>
      </tp>
      <tp t="e">
        <v>#N/A</v>
        <stp/>
        <stp>BDH|7850975390951730945</stp>
        <tr r="E9" s="6"/>
      </tp>
      <tp t="s">
        <v>#N/A N/A</v>
        <stp/>
        <stp>BDH|7672528187575105025</stp>
        <tr r="AC7" s="6"/>
      </tp>
      <tp t="s">
        <v>#N/A N/A</v>
        <stp/>
        <stp>BDH|2189245652748964291</stp>
        <tr r="I21" s="6"/>
      </tp>
      <tp t="s">
        <v>#N/A N/A</v>
        <stp/>
        <stp>BDH|8900542890848062675</stp>
        <tr r="CU7" s="6"/>
      </tp>
      <tp t="e">
        <v>#N/A</v>
        <stp/>
        <stp>BDH|5185299680287255305</stp>
        <tr r="E5" s="6"/>
      </tp>
      <tp t="s">
        <v>#N/A N/A</v>
        <stp/>
        <stp>BDH|8274203260100130803</stp>
        <tr r="A9" s="1"/>
      </tp>
      <tp t="e">
        <v>#N/A</v>
        <stp/>
        <stp>BDH|8227825360465125701</stp>
        <tr r="I285" s="7"/>
      </tp>
      <tp t="e">
        <v>#N/A</v>
        <stp/>
        <stp>BDH|1750264525454992190</stp>
        <tr r="E6" s="6"/>
      </tp>
      <tp t="s">
        <v>#N/A N/A</v>
        <stp/>
        <stp>BDH|4785649104086204173</stp>
        <tr r="K21" s="6"/>
      </tp>
      <tp t="e">
        <v>#N/A</v>
        <stp/>
        <stp>BDH|9407656799491108288</stp>
        <tr r="N18" s="10"/>
      </tp>
      <tp t="s">
        <v>#N/A N/A</v>
        <stp/>
        <stp>BDH|2027810209518180495</stp>
        <tr r="E21" s="6"/>
      </tp>
      <tp t="s">
        <v>#N/A N/A</v>
        <stp/>
        <stp>BDH|9552521661704691864</stp>
        <tr r="AG7" s="6"/>
      </tp>
      <tp t="e">
        <v>#N/A</v>
        <stp/>
        <stp>BDH|1755993893820814723</stp>
        <tr r="I16" s="4"/>
        <tr r="I16" s="7"/>
        <tr r="I16" s="8"/>
      </tp>
      <tp t="e">
        <v>#N/A</v>
        <stp/>
        <stp>BDH|7834059067763362259</stp>
        <tr r="P18" s="10"/>
      </tp>
      <tp t="e">
        <v>#N/A</v>
        <stp/>
        <stp>BDH|7275338775972956069</stp>
        <tr r="E6" s="6"/>
      </tp>
      <tp t="e">
        <v>#N/A</v>
        <stp/>
        <stp>BDH|6042438016693148199</stp>
        <tr r="E13" s="6"/>
      </tp>
      <tp t="e">
        <v>#N/A</v>
        <stp/>
        <stp>BDH|7191226463584004648</stp>
        <tr r="E4" s="6"/>
      </tp>
      <tp t="e">
        <v>#N/A</v>
        <stp/>
        <stp>BDH|6331239771714947535</stp>
        <tr r="I283" s="4"/>
        <tr r="I283" s="7"/>
        <tr r="I283" s="9"/>
        <tr r="I283" s="8"/>
      </tp>
      <tp t="e">
        <v>#N/A</v>
        <stp/>
        <stp>BDH|2769356163603235651</stp>
        <tr r="E3" s="6"/>
      </tp>
      <tp t="e">
        <v>#N/A</v>
        <stp/>
        <stp>BDH|107631708531526032</stp>
        <tr r="E10" s="6"/>
      </tp>
      <tp t="e">
        <v>#N/A</v>
        <stp/>
        <stp>BDH|621558128677584067</stp>
        <tr r="Z18" s="10"/>
      </tp>
      <tp t="e">
        <v>#N/A</v>
        <stp/>
        <stp>BDH|635761535718780449</stp>
        <tr r="V18" s="10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volatileDependencies" Target="volatileDependenci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b="1"/>
              <a:t>Correlations</a:t>
            </a:r>
            <a:r>
              <a:rPr lang="en-IN" b="1" baseline="0"/>
              <a:t> vs Flows</a:t>
            </a:r>
            <a:endParaRPr lang="en-IN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'Combo Charts'!$C$1</c:f>
              <c:strCache>
                <c:ptCount val="1"/>
                <c:pt idx="0">
                  <c:v>Correlations (India vs World)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'Combo Charts'!$A$2:$A$174</c:f>
              <c:numCache>
                <c:formatCode>dd\-mm\-yyyy</c:formatCode>
                <c:ptCount val="173"/>
                <c:pt idx="0">
                  <c:v>38929</c:v>
                </c:pt>
                <c:pt idx="1">
                  <c:v>38960</c:v>
                </c:pt>
                <c:pt idx="2">
                  <c:v>38989</c:v>
                </c:pt>
                <c:pt idx="3">
                  <c:v>39021</c:v>
                </c:pt>
                <c:pt idx="4">
                  <c:v>39051</c:v>
                </c:pt>
                <c:pt idx="5">
                  <c:v>39080</c:v>
                </c:pt>
                <c:pt idx="6">
                  <c:v>39113</c:v>
                </c:pt>
                <c:pt idx="7">
                  <c:v>39141</c:v>
                </c:pt>
                <c:pt idx="8">
                  <c:v>39171</c:v>
                </c:pt>
                <c:pt idx="9">
                  <c:v>39202</c:v>
                </c:pt>
                <c:pt idx="10">
                  <c:v>39233</c:v>
                </c:pt>
                <c:pt idx="11">
                  <c:v>39262</c:v>
                </c:pt>
                <c:pt idx="12">
                  <c:v>39294</c:v>
                </c:pt>
                <c:pt idx="13">
                  <c:v>39325</c:v>
                </c:pt>
                <c:pt idx="14">
                  <c:v>39353</c:v>
                </c:pt>
                <c:pt idx="15">
                  <c:v>39386</c:v>
                </c:pt>
                <c:pt idx="16">
                  <c:v>39416</c:v>
                </c:pt>
                <c:pt idx="17">
                  <c:v>39447</c:v>
                </c:pt>
                <c:pt idx="18">
                  <c:v>39478</c:v>
                </c:pt>
                <c:pt idx="19">
                  <c:v>39507</c:v>
                </c:pt>
                <c:pt idx="20">
                  <c:v>39538</c:v>
                </c:pt>
                <c:pt idx="21">
                  <c:v>39568</c:v>
                </c:pt>
                <c:pt idx="22">
                  <c:v>39598</c:v>
                </c:pt>
                <c:pt idx="23">
                  <c:v>39629</c:v>
                </c:pt>
                <c:pt idx="24">
                  <c:v>39660</c:v>
                </c:pt>
                <c:pt idx="25">
                  <c:v>39689</c:v>
                </c:pt>
                <c:pt idx="26">
                  <c:v>39721</c:v>
                </c:pt>
                <c:pt idx="27">
                  <c:v>39752</c:v>
                </c:pt>
                <c:pt idx="28">
                  <c:v>39780</c:v>
                </c:pt>
                <c:pt idx="29">
                  <c:v>39813</c:v>
                </c:pt>
                <c:pt idx="30">
                  <c:v>39843</c:v>
                </c:pt>
                <c:pt idx="31">
                  <c:v>39871</c:v>
                </c:pt>
                <c:pt idx="32">
                  <c:v>39903</c:v>
                </c:pt>
                <c:pt idx="33">
                  <c:v>39933</c:v>
                </c:pt>
                <c:pt idx="34">
                  <c:v>39962</c:v>
                </c:pt>
                <c:pt idx="35">
                  <c:v>39994</c:v>
                </c:pt>
                <c:pt idx="36">
                  <c:v>40025</c:v>
                </c:pt>
                <c:pt idx="37">
                  <c:v>40056</c:v>
                </c:pt>
                <c:pt idx="38">
                  <c:v>40086</c:v>
                </c:pt>
                <c:pt idx="39">
                  <c:v>40116</c:v>
                </c:pt>
                <c:pt idx="40">
                  <c:v>40147</c:v>
                </c:pt>
                <c:pt idx="41">
                  <c:v>40178</c:v>
                </c:pt>
                <c:pt idx="42">
                  <c:v>40207</c:v>
                </c:pt>
                <c:pt idx="43">
                  <c:v>40235</c:v>
                </c:pt>
                <c:pt idx="44">
                  <c:v>40268</c:v>
                </c:pt>
                <c:pt idx="45">
                  <c:v>40298</c:v>
                </c:pt>
                <c:pt idx="46">
                  <c:v>40329</c:v>
                </c:pt>
                <c:pt idx="47">
                  <c:v>40359</c:v>
                </c:pt>
                <c:pt idx="48">
                  <c:v>40389</c:v>
                </c:pt>
                <c:pt idx="49">
                  <c:v>40421</c:v>
                </c:pt>
                <c:pt idx="50">
                  <c:v>40451</c:v>
                </c:pt>
                <c:pt idx="51">
                  <c:v>40480</c:v>
                </c:pt>
                <c:pt idx="52">
                  <c:v>40512</c:v>
                </c:pt>
                <c:pt idx="53">
                  <c:v>40543</c:v>
                </c:pt>
                <c:pt idx="54">
                  <c:v>40574</c:v>
                </c:pt>
                <c:pt idx="55">
                  <c:v>40602</c:v>
                </c:pt>
                <c:pt idx="56">
                  <c:v>40633</c:v>
                </c:pt>
                <c:pt idx="57">
                  <c:v>40662</c:v>
                </c:pt>
                <c:pt idx="58">
                  <c:v>40694</c:v>
                </c:pt>
                <c:pt idx="59">
                  <c:v>40724</c:v>
                </c:pt>
                <c:pt idx="60">
                  <c:v>40753</c:v>
                </c:pt>
                <c:pt idx="61">
                  <c:v>40786</c:v>
                </c:pt>
                <c:pt idx="62">
                  <c:v>40816</c:v>
                </c:pt>
                <c:pt idx="63">
                  <c:v>40847</c:v>
                </c:pt>
                <c:pt idx="64">
                  <c:v>40877</c:v>
                </c:pt>
                <c:pt idx="65">
                  <c:v>40907</c:v>
                </c:pt>
                <c:pt idx="66">
                  <c:v>40939</c:v>
                </c:pt>
                <c:pt idx="67">
                  <c:v>40968</c:v>
                </c:pt>
                <c:pt idx="68">
                  <c:v>40998</c:v>
                </c:pt>
                <c:pt idx="69">
                  <c:v>41029</c:v>
                </c:pt>
                <c:pt idx="70">
                  <c:v>41060</c:v>
                </c:pt>
                <c:pt idx="71">
                  <c:v>41089</c:v>
                </c:pt>
                <c:pt idx="72">
                  <c:v>41121</c:v>
                </c:pt>
                <c:pt idx="73">
                  <c:v>41152</c:v>
                </c:pt>
                <c:pt idx="74">
                  <c:v>41180</c:v>
                </c:pt>
                <c:pt idx="75">
                  <c:v>41213</c:v>
                </c:pt>
                <c:pt idx="76">
                  <c:v>41243</c:v>
                </c:pt>
                <c:pt idx="77">
                  <c:v>41274</c:v>
                </c:pt>
                <c:pt idx="78">
                  <c:v>41305</c:v>
                </c:pt>
                <c:pt idx="79">
                  <c:v>41333</c:v>
                </c:pt>
                <c:pt idx="80">
                  <c:v>41362</c:v>
                </c:pt>
                <c:pt idx="81">
                  <c:v>41394</c:v>
                </c:pt>
                <c:pt idx="82">
                  <c:v>41425</c:v>
                </c:pt>
                <c:pt idx="83">
                  <c:v>41453</c:v>
                </c:pt>
                <c:pt idx="84">
                  <c:v>41486</c:v>
                </c:pt>
                <c:pt idx="85">
                  <c:v>41516</c:v>
                </c:pt>
                <c:pt idx="86">
                  <c:v>41547</c:v>
                </c:pt>
                <c:pt idx="87">
                  <c:v>41578</c:v>
                </c:pt>
                <c:pt idx="88">
                  <c:v>41607</c:v>
                </c:pt>
                <c:pt idx="89">
                  <c:v>41639</c:v>
                </c:pt>
                <c:pt idx="90">
                  <c:v>41670</c:v>
                </c:pt>
                <c:pt idx="91">
                  <c:v>41698</c:v>
                </c:pt>
                <c:pt idx="92">
                  <c:v>41729</c:v>
                </c:pt>
                <c:pt idx="93">
                  <c:v>41759</c:v>
                </c:pt>
                <c:pt idx="94">
                  <c:v>41789</c:v>
                </c:pt>
                <c:pt idx="95">
                  <c:v>41820</c:v>
                </c:pt>
                <c:pt idx="96">
                  <c:v>41851</c:v>
                </c:pt>
                <c:pt idx="97">
                  <c:v>41880</c:v>
                </c:pt>
                <c:pt idx="98">
                  <c:v>41912</c:v>
                </c:pt>
                <c:pt idx="99">
                  <c:v>41943</c:v>
                </c:pt>
                <c:pt idx="100">
                  <c:v>41971</c:v>
                </c:pt>
                <c:pt idx="101">
                  <c:v>42004</c:v>
                </c:pt>
                <c:pt idx="102">
                  <c:v>42034</c:v>
                </c:pt>
                <c:pt idx="103">
                  <c:v>42062</c:v>
                </c:pt>
                <c:pt idx="104">
                  <c:v>42094</c:v>
                </c:pt>
                <c:pt idx="105">
                  <c:v>42124</c:v>
                </c:pt>
                <c:pt idx="106">
                  <c:v>42153</c:v>
                </c:pt>
                <c:pt idx="107">
                  <c:v>42185</c:v>
                </c:pt>
                <c:pt idx="108">
                  <c:v>42216</c:v>
                </c:pt>
                <c:pt idx="109">
                  <c:v>42247</c:v>
                </c:pt>
                <c:pt idx="110">
                  <c:v>42277</c:v>
                </c:pt>
                <c:pt idx="111">
                  <c:v>42307</c:v>
                </c:pt>
                <c:pt idx="112">
                  <c:v>42338</c:v>
                </c:pt>
                <c:pt idx="113">
                  <c:v>42369</c:v>
                </c:pt>
                <c:pt idx="114">
                  <c:v>42398</c:v>
                </c:pt>
                <c:pt idx="115">
                  <c:v>42429</c:v>
                </c:pt>
                <c:pt idx="116">
                  <c:v>42460</c:v>
                </c:pt>
                <c:pt idx="117">
                  <c:v>42489</c:v>
                </c:pt>
                <c:pt idx="118">
                  <c:v>42521</c:v>
                </c:pt>
                <c:pt idx="119">
                  <c:v>42551</c:v>
                </c:pt>
                <c:pt idx="120">
                  <c:v>42580</c:v>
                </c:pt>
                <c:pt idx="121">
                  <c:v>42613</c:v>
                </c:pt>
                <c:pt idx="122">
                  <c:v>42643</c:v>
                </c:pt>
                <c:pt idx="123">
                  <c:v>42674</c:v>
                </c:pt>
                <c:pt idx="124">
                  <c:v>42704</c:v>
                </c:pt>
                <c:pt idx="125">
                  <c:v>42734</c:v>
                </c:pt>
                <c:pt idx="126">
                  <c:v>42766</c:v>
                </c:pt>
                <c:pt idx="127">
                  <c:v>42794</c:v>
                </c:pt>
                <c:pt idx="128">
                  <c:v>42825</c:v>
                </c:pt>
                <c:pt idx="129">
                  <c:v>42853</c:v>
                </c:pt>
                <c:pt idx="130">
                  <c:v>42886</c:v>
                </c:pt>
                <c:pt idx="131">
                  <c:v>42916</c:v>
                </c:pt>
                <c:pt idx="132">
                  <c:v>42947</c:v>
                </c:pt>
                <c:pt idx="133">
                  <c:v>42978</c:v>
                </c:pt>
                <c:pt idx="134">
                  <c:v>43007</c:v>
                </c:pt>
                <c:pt idx="135">
                  <c:v>43039</c:v>
                </c:pt>
                <c:pt idx="136">
                  <c:v>43069</c:v>
                </c:pt>
                <c:pt idx="137">
                  <c:v>43098</c:v>
                </c:pt>
                <c:pt idx="138">
                  <c:v>43131</c:v>
                </c:pt>
                <c:pt idx="139">
                  <c:v>43159</c:v>
                </c:pt>
                <c:pt idx="140">
                  <c:v>43189</c:v>
                </c:pt>
                <c:pt idx="141">
                  <c:v>43220</c:v>
                </c:pt>
                <c:pt idx="142">
                  <c:v>43251</c:v>
                </c:pt>
                <c:pt idx="143">
                  <c:v>43280</c:v>
                </c:pt>
                <c:pt idx="144">
                  <c:v>43312</c:v>
                </c:pt>
                <c:pt idx="145">
                  <c:v>43343</c:v>
                </c:pt>
                <c:pt idx="146">
                  <c:v>43371</c:v>
                </c:pt>
                <c:pt idx="147">
                  <c:v>43404</c:v>
                </c:pt>
                <c:pt idx="148">
                  <c:v>43434</c:v>
                </c:pt>
                <c:pt idx="149">
                  <c:v>43465</c:v>
                </c:pt>
                <c:pt idx="150">
                  <c:v>43496</c:v>
                </c:pt>
                <c:pt idx="151">
                  <c:v>43524</c:v>
                </c:pt>
                <c:pt idx="152">
                  <c:v>43553</c:v>
                </c:pt>
                <c:pt idx="153">
                  <c:v>43585</c:v>
                </c:pt>
                <c:pt idx="154">
                  <c:v>43616</c:v>
                </c:pt>
                <c:pt idx="155">
                  <c:v>43644</c:v>
                </c:pt>
                <c:pt idx="156">
                  <c:v>43677</c:v>
                </c:pt>
                <c:pt idx="157">
                  <c:v>43707</c:v>
                </c:pt>
                <c:pt idx="158">
                  <c:v>43738</c:v>
                </c:pt>
                <c:pt idx="159">
                  <c:v>43769</c:v>
                </c:pt>
                <c:pt idx="160">
                  <c:v>43798</c:v>
                </c:pt>
                <c:pt idx="161">
                  <c:v>43830</c:v>
                </c:pt>
                <c:pt idx="162">
                  <c:v>43861</c:v>
                </c:pt>
                <c:pt idx="163">
                  <c:v>43889</c:v>
                </c:pt>
                <c:pt idx="164">
                  <c:v>43921</c:v>
                </c:pt>
                <c:pt idx="165">
                  <c:v>43951</c:v>
                </c:pt>
                <c:pt idx="166">
                  <c:v>43980</c:v>
                </c:pt>
                <c:pt idx="167">
                  <c:v>44012</c:v>
                </c:pt>
                <c:pt idx="168">
                  <c:v>44043</c:v>
                </c:pt>
                <c:pt idx="169">
                  <c:v>44074</c:v>
                </c:pt>
                <c:pt idx="170">
                  <c:v>44104</c:v>
                </c:pt>
                <c:pt idx="171">
                  <c:v>44134</c:v>
                </c:pt>
                <c:pt idx="172">
                  <c:v>44165</c:v>
                </c:pt>
              </c:numCache>
            </c:numRef>
          </c:cat>
          <c:val>
            <c:numRef>
              <c:f>'Combo Charts'!$C$2:$C$174</c:f>
              <c:numCache>
                <c:formatCode>0%</c:formatCode>
                <c:ptCount val="173"/>
                <c:pt idx="0">
                  <c:v>0.55866214037583373</c:v>
                </c:pt>
                <c:pt idx="1">
                  <c:v>0.54983266684067134</c:v>
                </c:pt>
                <c:pt idx="2">
                  <c:v>0.53510424278421265</c:v>
                </c:pt>
                <c:pt idx="3">
                  <c:v>0.55318428903841343</c:v>
                </c:pt>
                <c:pt idx="4">
                  <c:v>0.53709041697208948</c:v>
                </c:pt>
                <c:pt idx="5">
                  <c:v>0.53391967309587629</c:v>
                </c:pt>
                <c:pt idx="6">
                  <c:v>0.54312665279406858</c:v>
                </c:pt>
                <c:pt idx="7">
                  <c:v>0.52152808407604989</c:v>
                </c:pt>
                <c:pt idx="8">
                  <c:v>0.6346951070952741</c:v>
                </c:pt>
                <c:pt idx="9">
                  <c:v>0.59892526556520409</c:v>
                </c:pt>
                <c:pt idx="10">
                  <c:v>0.52174831325166016</c:v>
                </c:pt>
                <c:pt idx="11">
                  <c:v>0.4884491274552144</c:v>
                </c:pt>
                <c:pt idx="12">
                  <c:v>0.558619738502388</c:v>
                </c:pt>
                <c:pt idx="13">
                  <c:v>0.57780657628107812</c:v>
                </c:pt>
                <c:pt idx="14">
                  <c:v>0.5999231947208129</c:v>
                </c:pt>
                <c:pt idx="15">
                  <c:v>0.62800882464593155</c:v>
                </c:pt>
                <c:pt idx="16">
                  <c:v>0.61513505525270751</c:v>
                </c:pt>
                <c:pt idx="17">
                  <c:v>0.59171703302991963</c:v>
                </c:pt>
                <c:pt idx="18">
                  <c:v>0.58909131949644755</c:v>
                </c:pt>
                <c:pt idx="19">
                  <c:v>0.56434843605092733</c:v>
                </c:pt>
                <c:pt idx="20">
                  <c:v>0.55956696365109959</c:v>
                </c:pt>
                <c:pt idx="21">
                  <c:v>0.47532158908195066</c:v>
                </c:pt>
                <c:pt idx="22">
                  <c:v>0.49552457315371656</c:v>
                </c:pt>
                <c:pt idx="23">
                  <c:v>0.52632327327669159</c:v>
                </c:pt>
                <c:pt idx="24">
                  <c:v>0.52260781646906007</c:v>
                </c:pt>
                <c:pt idx="25">
                  <c:v>0.52068009179284003</c:v>
                </c:pt>
                <c:pt idx="26">
                  <c:v>0.47181648750273519</c:v>
                </c:pt>
                <c:pt idx="27">
                  <c:v>0.66447529975740605</c:v>
                </c:pt>
                <c:pt idx="28">
                  <c:v>0.65474777065716949</c:v>
                </c:pt>
                <c:pt idx="29">
                  <c:v>0.67060052868449205</c:v>
                </c:pt>
                <c:pt idx="30">
                  <c:v>0.69599212653890674</c:v>
                </c:pt>
                <c:pt idx="31">
                  <c:v>0.68062674652171651</c:v>
                </c:pt>
                <c:pt idx="32">
                  <c:v>0.72162430932936783</c:v>
                </c:pt>
                <c:pt idx="33">
                  <c:v>0.75653754356236791</c:v>
                </c:pt>
                <c:pt idx="34">
                  <c:v>0.73645019636490305</c:v>
                </c:pt>
                <c:pt idx="35">
                  <c:v>0.74021895875349908</c:v>
                </c:pt>
                <c:pt idx="36">
                  <c:v>0.75028426929859493</c:v>
                </c:pt>
                <c:pt idx="37">
                  <c:v>0.74212785775246759</c:v>
                </c:pt>
                <c:pt idx="38">
                  <c:v>0.75435004949185513</c:v>
                </c:pt>
                <c:pt idx="39">
                  <c:v>0.64562744996035515</c:v>
                </c:pt>
                <c:pt idx="40">
                  <c:v>0.65365110015197858</c:v>
                </c:pt>
                <c:pt idx="41">
                  <c:v>0.65141262140222977</c:v>
                </c:pt>
                <c:pt idx="42">
                  <c:v>0.63998581029529544</c:v>
                </c:pt>
                <c:pt idx="43">
                  <c:v>0.65660154059890075</c:v>
                </c:pt>
                <c:pt idx="44">
                  <c:v>0.60404072047803914</c:v>
                </c:pt>
                <c:pt idx="45">
                  <c:v>0.60958082774613254</c:v>
                </c:pt>
                <c:pt idx="46">
                  <c:v>0.71161915022113187</c:v>
                </c:pt>
                <c:pt idx="47">
                  <c:v>0.68200576556130676</c:v>
                </c:pt>
                <c:pt idx="48">
                  <c:v>0.61011506026380058</c:v>
                </c:pt>
                <c:pt idx="49">
                  <c:v>0.63623990570763933</c:v>
                </c:pt>
                <c:pt idx="50">
                  <c:v>0.61923390504222053</c:v>
                </c:pt>
                <c:pt idx="51">
                  <c:v>0.67765067814816804</c:v>
                </c:pt>
                <c:pt idx="52">
                  <c:v>0.69456888584222631</c:v>
                </c:pt>
                <c:pt idx="53">
                  <c:v>0.67783464176216668</c:v>
                </c:pt>
                <c:pt idx="54">
                  <c:v>0.55575571955325298</c:v>
                </c:pt>
                <c:pt idx="55">
                  <c:v>0.53059122297949146</c:v>
                </c:pt>
                <c:pt idx="56">
                  <c:v>0.53195017540202827</c:v>
                </c:pt>
                <c:pt idx="57">
                  <c:v>0.51777659016352962</c:v>
                </c:pt>
                <c:pt idx="58">
                  <c:v>0.42512942865808545</c:v>
                </c:pt>
                <c:pt idx="59">
                  <c:v>0.43293954101139309</c:v>
                </c:pt>
                <c:pt idx="60">
                  <c:v>0.49170734316294251</c:v>
                </c:pt>
                <c:pt idx="61">
                  <c:v>0.57244818211585757</c:v>
                </c:pt>
                <c:pt idx="62">
                  <c:v>0.55149575799533446</c:v>
                </c:pt>
                <c:pt idx="63">
                  <c:v>0.61166318505560413</c:v>
                </c:pt>
                <c:pt idx="64">
                  <c:v>0.61951069671895498</c:v>
                </c:pt>
                <c:pt idx="65">
                  <c:v>0.66550900974341398</c:v>
                </c:pt>
                <c:pt idx="66">
                  <c:v>0.72103655690799207</c:v>
                </c:pt>
                <c:pt idx="67">
                  <c:v>0.73122595634641951</c:v>
                </c:pt>
                <c:pt idx="68">
                  <c:v>0.73058009776798938</c:v>
                </c:pt>
                <c:pt idx="69">
                  <c:v>0.73331217133485105</c:v>
                </c:pt>
                <c:pt idx="70">
                  <c:v>0.72416509688375386</c:v>
                </c:pt>
                <c:pt idx="71">
                  <c:v>0.74293106128914332</c:v>
                </c:pt>
                <c:pt idx="72">
                  <c:v>0.7222885141543508</c:v>
                </c:pt>
                <c:pt idx="73">
                  <c:v>0.74215298678506292</c:v>
                </c:pt>
                <c:pt idx="74">
                  <c:v>0.74285244419715213</c:v>
                </c:pt>
                <c:pt idx="75">
                  <c:v>0.71760745846293039</c:v>
                </c:pt>
                <c:pt idx="76">
                  <c:v>0.56815420967172092</c:v>
                </c:pt>
                <c:pt idx="77">
                  <c:v>0.53960246019946667</c:v>
                </c:pt>
                <c:pt idx="78">
                  <c:v>0.51517534528938214</c:v>
                </c:pt>
                <c:pt idx="79">
                  <c:v>0.52329968898247681</c:v>
                </c:pt>
                <c:pt idx="80">
                  <c:v>0.52470158733869121</c:v>
                </c:pt>
                <c:pt idx="81">
                  <c:v>0.45009642373688996</c:v>
                </c:pt>
                <c:pt idx="82">
                  <c:v>0.42233723227384551</c:v>
                </c:pt>
                <c:pt idx="83">
                  <c:v>0.39039485991938977</c:v>
                </c:pt>
                <c:pt idx="84">
                  <c:v>0.44388351045802132</c:v>
                </c:pt>
                <c:pt idx="85">
                  <c:v>0.38909876767229773</c:v>
                </c:pt>
                <c:pt idx="86">
                  <c:v>0.42181750201224094</c:v>
                </c:pt>
                <c:pt idx="87">
                  <c:v>0.4011856222578799</c:v>
                </c:pt>
                <c:pt idx="88">
                  <c:v>0.37363696527348106</c:v>
                </c:pt>
                <c:pt idx="89">
                  <c:v>0.40650552388350325</c:v>
                </c:pt>
                <c:pt idx="90">
                  <c:v>0.40952781472261768</c:v>
                </c:pt>
                <c:pt idx="91">
                  <c:v>0.38551026791005233</c:v>
                </c:pt>
                <c:pt idx="92">
                  <c:v>0.361705929305143</c:v>
                </c:pt>
                <c:pt idx="93">
                  <c:v>0.42194812233459938</c:v>
                </c:pt>
                <c:pt idx="94">
                  <c:v>0.3094655772977799</c:v>
                </c:pt>
                <c:pt idx="95">
                  <c:v>0.25924772551667918</c:v>
                </c:pt>
                <c:pt idx="96">
                  <c:v>0.27706670328317906</c:v>
                </c:pt>
                <c:pt idx="97">
                  <c:v>0.37203800435692852</c:v>
                </c:pt>
                <c:pt idx="98">
                  <c:v>0.33850519487258884</c:v>
                </c:pt>
                <c:pt idx="99">
                  <c:v>0.46108842180978615</c:v>
                </c:pt>
                <c:pt idx="100">
                  <c:v>0.49789265102100722</c:v>
                </c:pt>
                <c:pt idx="101">
                  <c:v>0.52455355141732218</c:v>
                </c:pt>
                <c:pt idx="102">
                  <c:v>0.49933462050050997</c:v>
                </c:pt>
                <c:pt idx="103">
                  <c:v>0.50108216598141353</c:v>
                </c:pt>
                <c:pt idx="104">
                  <c:v>0.47053648899235906</c:v>
                </c:pt>
                <c:pt idx="105">
                  <c:v>0.44616979751594271</c:v>
                </c:pt>
                <c:pt idx="106">
                  <c:v>0.50248085198525039</c:v>
                </c:pt>
                <c:pt idx="107">
                  <c:v>0.48965245996678614</c:v>
                </c:pt>
                <c:pt idx="108">
                  <c:v>0.44644080263217661</c:v>
                </c:pt>
                <c:pt idx="109">
                  <c:v>0.42387018549205524</c:v>
                </c:pt>
                <c:pt idx="110">
                  <c:v>0.46767099063303985</c:v>
                </c:pt>
                <c:pt idx="111">
                  <c:v>0.43725771625952492</c:v>
                </c:pt>
                <c:pt idx="112">
                  <c:v>0.45946375394749805</c:v>
                </c:pt>
                <c:pt idx="113">
                  <c:v>0.4340965469003687</c:v>
                </c:pt>
                <c:pt idx="114">
                  <c:v>0.52006862371074591</c:v>
                </c:pt>
                <c:pt idx="115">
                  <c:v>0.54888838641383131</c:v>
                </c:pt>
                <c:pt idx="116">
                  <c:v>0.59649326044875162</c:v>
                </c:pt>
                <c:pt idx="117">
                  <c:v>0.66528020277107225</c:v>
                </c:pt>
                <c:pt idx="118">
                  <c:v>0.67524757841680483</c:v>
                </c:pt>
                <c:pt idx="119">
                  <c:v>0.69764163848440852</c:v>
                </c:pt>
                <c:pt idx="120">
                  <c:v>0.7302153107982603</c:v>
                </c:pt>
                <c:pt idx="121">
                  <c:v>0.76141026312323101</c:v>
                </c:pt>
                <c:pt idx="122">
                  <c:v>0.72767956896872732</c:v>
                </c:pt>
                <c:pt idx="123">
                  <c:v>0.72515799452494489</c:v>
                </c:pt>
                <c:pt idx="124">
                  <c:v>0.6608936422216255</c:v>
                </c:pt>
                <c:pt idx="125">
                  <c:v>0.65511776429480006</c:v>
                </c:pt>
                <c:pt idx="126">
                  <c:v>0.61245747863157052</c:v>
                </c:pt>
                <c:pt idx="127">
                  <c:v>0.56000561087642931</c:v>
                </c:pt>
                <c:pt idx="128">
                  <c:v>0.54237963814563439</c:v>
                </c:pt>
                <c:pt idx="129">
                  <c:v>0.50817809027259209</c:v>
                </c:pt>
                <c:pt idx="130">
                  <c:v>0.4517502331399556</c:v>
                </c:pt>
                <c:pt idx="131">
                  <c:v>0.39880381057237368</c:v>
                </c:pt>
                <c:pt idx="132">
                  <c:v>0.37878606429112432</c:v>
                </c:pt>
                <c:pt idx="133">
                  <c:v>0.41621550112096761</c:v>
                </c:pt>
                <c:pt idx="134">
                  <c:v>0.43378147378994114</c:v>
                </c:pt>
                <c:pt idx="135">
                  <c:v>0.42114858465207872</c:v>
                </c:pt>
                <c:pt idx="136">
                  <c:v>0.51444176186474833</c:v>
                </c:pt>
                <c:pt idx="137">
                  <c:v>0.52066889311401543</c:v>
                </c:pt>
                <c:pt idx="138">
                  <c:v>0.47430619796032231</c:v>
                </c:pt>
                <c:pt idx="139">
                  <c:v>0.53027198453726643</c:v>
                </c:pt>
                <c:pt idx="140">
                  <c:v>0.46083568143438564</c:v>
                </c:pt>
                <c:pt idx="141">
                  <c:v>0.4239239316959213</c:v>
                </c:pt>
                <c:pt idx="142">
                  <c:v>0.44305006404238412</c:v>
                </c:pt>
                <c:pt idx="143">
                  <c:v>0.45514691818701875</c:v>
                </c:pt>
                <c:pt idx="144">
                  <c:v>0.45228984890663426</c:v>
                </c:pt>
                <c:pt idx="145">
                  <c:v>0.43264032301527078</c:v>
                </c:pt>
                <c:pt idx="146">
                  <c:v>0.38054001035729418</c:v>
                </c:pt>
                <c:pt idx="147">
                  <c:v>0.38250407510066586</c:v>
                </c:pt>
                <c:pt idx="148">
                  <c:v>0.47085730741473297</c:v>
                </c:pt>
                <c:pt idx="149">
                  <c:v>0.4628950536175237</c:v>
                </c:pt>
                <c:pt idx="150">
                  <c:v>0.43611413415401473</c:v>
                </c:pt>
                <c:pt idx="151">
                  <c:v>0.36178425717033913</c:v>
                </c:pt>
                <c:pt idx="152">
                  <c:v>0.39681233344469868</c:v>
                </c:pt>
                <c:pt idx="153">
                  <c:v>0.40480449057386608</c:v>
                </c:pt>
                <c:pt idx="154">
                  <c:v>0.37581691294957159</c:v>
                </c:pt>
                <c:pt idx="155">
                  <c:v>0.31508812466553132</c:v>
                </c:pt>
                <c:pt idx="156">
                  <c:v>0.29367077448891771</c:v>
                </c:pt>
                <c:pt idx="157">
                  <c:v>0.3290403236507532</c:v>
                </c:pt>
                <c:pt idx="158">
                  <c:v>0.34623765559205111</c:v>
                </c:pt>
                <c:pt idx="159">
                  <c:v>0.33411957338383347</c:v>
                </c:pt>
                <c:pt idx="160">
                  <c:v>0.22084297560255445</c:v>
                </c:pt>
                <c:pt idx="161">
                  <c:v>0.18490991803735779</c:v>
                </c:pt>
                <c:pt idx="162">
                  <c:v>0.25644897041657744</c:v>
                </c:pt>
                <c:pt idx="163">
                  <c:v>0.63043551930373476</c:v>
                </c:pt>
                <c:pt idx="164">
                  <c:v>0.7304918658585946</c:v>
                </c:pt>
                <c:pt idx="165">
                  <c:v>0.7832508104005661</c:v>
                </c:pt>
                <c:pt idx="166">
                  <c:v>0.73990768870896229</c:v>
                </c:pt>
                <c:pt idx="167">
                  <c:v>0.75246381419397113</c:v>
                </c:pt>
                <c:pt idx="168">
                  <c:v>0.7543630976910064</c:v>
                </c:pt>
                <c:pt idx="169">
                  <c:v>0.75558609758351081</c:v>
                </c:pt>
                <c:pt idx="170">
                  <c:v>0.75753312206435475</c:v>
                </c:pt>
                <c:pt idx="171">
                  <c:v>0.76720006386203254</c:v>
                </c:pt>
                <c:pt idx="172">
                  <c:v>0.77263015243555677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97F-44DC-9FE5-08AA237BE617}"/>
            </c:ext>
          </c:extLst>
        </c:ser>
        <c:ser>
          <c:idx val="2"/>
          <c:order val="2"/>
          <c:tx>
            <c:strRef>
              <c:f>'Combo Charts'!$D$1</c:f>
              <c:strCache>
                <c:ptCount val="1"/>
                <c:pt idx="0">
                  <c:v>Correlations (India vs EM)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'Combo Charts'!$A$2:$A$174</c:f>
              <c:numCache>
                <c:formatCode>dd\-mm\-yyyy</c:formatCode>
                <c:ptCount val="173"/>
                <c:pt idx="0">
                  <c:v>38929</c:v>
                </c:pt>
                <c:pt idx="1">
                  <c:v>38960</c:v>
                </c:pt>
                <c:pt idx="2">
                  <c:v>38989</c:v>
                </c:pt>
                <c:pt idx="3">
                  <c:v>39021</c:v>
                </c:pt>
                <c:pt idx="4">
                  <c:v>39051</c:v>
                </c:pt>
                <c:pt idx="5">
                  <c:v>39080</c:v>
                </c:pt>
                <c:pt idx="6">
                  <c:v>39113</c:v>
                </c:pt>
                <c:pt idx="7">
                  <c:v>39141</c:v>
                </c:pt>
                <c:pt idx="8">
                  <c:v>39171</c:v>
                </c:pt>
                <c:pt idx="9">
                  <c:v>39202</c:v>
                </c:pt>
                <c:pt idx="10">
                  <c:v>39233</c:v>
                </c:pt>
                <c:pt idx="11">
                  <c:v>39262</c:v>
                </c:pt>
                <c:pt idx="12">
                  <c:v>39294</c:v>
                </c:pt>
                <c:pt idx="13">
                  <c:v>39325</c:v>
                </c:pt>
                <c:pt idx="14">
                  <c:v>39353</c:v>
                </c:pt>
                <c:pt idx="15">
                  <c:v>39386</c:v>
                </c:pt>
                <c:pt idx="16">
                  <c:v>39416</c:v>
                </c:pt>
                <c:pt idx="17">
                  <c:v>39447</c:v>
                </c:pt>
                <c:pt idx="18">
                  <c:v>39478</c:v>
                </c:pt>
                <c:pt idx="19">
                  <c:v>39507</c:v>
                </c:pt>
                <c:pt idx="20">
                  <c:v>39538</c:v>
                </c:pt>
                <c:pt idx="21">
                  <c:v>39568</c:v>
                </c:pt>
                <c:pt idx="22">
                  <c:v>39598</c:v>
                </c:pt>
                <c:pt idx="23">
                  <c:v>39629</c:v>
                </c:pt>
                <c:pt idx="24">
                  <c:v>39660</c:v>
                </c:pt>
                <c:pt idx="25">
                  <c:v>39689</c:v>
                </c:pt>
                <c:pt idx="26">
                  <c:v>39721</c:v>
                </c:pt>
                <c:pt idx="27">
                  <c:v>39752</c:v>
                </c:pt>
                <c:pt idx="28">
                  <c:v>39780</c:v>
                </c:pt>
                <c:pt idx="29">
                  <c:v>39813</c:v>
                </c:pt>
                <c:pt idx="30">
                  <c:v>39843</c:v>
                </c:pt>
                <c:pt idx="31">
                  <c:v>39871</c:v>
                </c:pt>
                <c:pt idx="32">
                  <c:v>39903</c:v>
                </c:pt>
                <c:pt idx="33">
                  <c:v>39933</c:v>
                </c:pt>
                <c:pt idx="34">
                  <c:v>39962</c:v>
                </c:pt>
                <c:pt idx="35">
                  <c:v>39994</c:v>
                </c:pt>
                <c:pt idx="36">
                  <c:v>40025</c:v>
                </c:pt>
                <c:pt idx="37">
                  <c:v>40056</c:v>
                </c:pt>
                <c:pt idx="38">
                  <c:v>40086</c:v>
                </c:pt>
                <c:pt idx="39">
                  <c:v>40116</c:v>
                </c:pt>
                <c:pt idx="40">
                  <c:v>40147</c:v>
                </c:pt>
                <c:pt idx="41">
                  <c:v>40178</c:v>
                </c:pt>
                <c:pt idx="42">
                  <c:v>40207</c:v>
                </c:pt>
                <c:pt idx="43">
                  <c:v>40235</c:v>
                </c:pt>
                <c:pt idx="44">
                  <c:v>40268</c:v>
                </c:pt>
                <c:pt idx="45">
                  <c:v>40298</c:v>
                </c:pt>
                <c:pt idx="46">
                  <c:v>40329</c:v>
                </c:pt>
                <c:pt idx="47">
                  <c:v>40359</c:v>
                </c:pt>
                <c:pt idx="48">
                  <c:v>40389</c:v>
                </c:pt>
                <c:pt idx="49">
                  <c:v>40421</c:v>
                </c:pt>
                <c:pt idx="50">
                  <c:v>40451</c:v>
                </c:pt>
                <c:pt idx="51">
                  <c:v>40480</c:v>
                </c:pt>
                <c:pt idx="52">
                  <c:v>40512</c:v>
                </c:pt>
                <c:pt idx="53">
                  <c:v>40543</c:v>
                </c:pt>
                <c:pt idx="54">
                  <c:v>40574</c:v>
                </c:pt>
                <c:pt idx="55">
                  <c:v>40602</c:v>
                </c:pt>
                <c:pt idx="56">
                  <c:v>40633</c:v>
                </c:pt>
                <c:pt idx="57">
                  <c:v>40662</c:v>
                </c:pt>
                <c:pt idx="58">
                  <c:v>40694</c:v>
                </c:pt>
                <c:pt idx="59">
                  <c:v>40724</c:v>
                </c:pt>
                <c:pt idx="60">
                  <c:v>40753</c:v>
                </c:pt>
                <c:pt idx="61">
                  <c:v>40786</c:v>
                </c:pt>
                <c:pt idx="62">
                  <c:v>40816</c:v>
                </c:pt>
                <c:pt idx="63">
                  <c:v>40847</c:v>
                </c:pt>
                <c:pt idx="64">
                  <c:v>40877</c:v>
                </c:pt>
                <c:pt idx="65">
                  <c:v>40907</c:v>
                </c:pt>
                <c:pt idx="66">
                  <c:v>40939</c:v>
                </c:pt>
                <c:pt idx="67">
                  <c:v>40968</c:v>
                </c:pt>
                <c:pt idx="68">
                  <c:v>40998</c:v>
                </c:pt>
                <c:pt idx="69">
                  <c:v>41029</c:v>
                </c:pt>
                <c:pt idx="70">
                  <c:v>41060</c:v>
                </c:pt>
                <c:pt idx="71">
                  <c:v>41089</c:v>
                </c:pt>
                <c:pt idx="72">
                  <c:v>41121</c:v>
                </c:pt>
                <c:pt idx="73">
                  <c:v>41152</c:v>
                </c:pt>
                <c:pt idx="74">
                  <c:v>41180</c:v>
                </c:pt>
                <c:pt idx="75">
                  <c:v>41213</c:v>
                </c:pt>
                <c:pt idx="76">
                  <c:v>41243</c:v>
                </c:pt>
                <c:pt idx="77">
                  <c:v>41274</c:v>
                </c:pt>
                <c:pt idx="78">
                  <c:v>41305</c:v>
                </c:pt>
                <c:pt idx="79">
                  <c:v>41333</c:v>
                </c:pt>
                <c:pt idx="80">
                  <c:v>41362</c:v>
                </c:pt>
                <c:pt idx="81">
                  <c:v>41394</c:v>
                </c:pt>
                <c:pt idx="82">
                  <c:v>41425</c:v>
                </c:pt>
                <c:pt idx="83">
                  <c:v>41453</c:v>
                </c:pt>
                <c:pt idx="84">
                  <c:v>41486</c:v>
                </c:pt>
                <c:pt idx="85">
                  <c:v>41516</c:v>
                </c:pt>
                <c:pt idx="86">
                  <c:v>41547</c:v>
                </c:pt>
                <c:pt idx="87">
                  <c:v>41578</c:v>
                </c:pt>
                <c:pt idx="88">
                  <c:v>41607</c:v>
                </c:pt>
                <c:pt idx="89">
                  <c:v>41639</c:v>
                </c:pt>
                <c:pt idx="90">
                  <c:v>41670</c:v>
                </c:pt>
                <c:pt idx="91">
                  <c:v>41698</c:v>
                </c:pt>
                <c:pt idx="92">
                  <c:v>41729</c:v>
                </c:pt>
                <c:pt idx="93">
                  <c:v>41759</c:v>
                </c:pt>
                <c:pt idx="94">
                  <c:v>41789</c:v>
                </c:pt>
                <c:pt idx="95">
                  <c:v>41820</c:v>
                </c:pt>
                <c:pt idx="96">
                  <c:v>41851</c:v>
                </c:pt>
                <c:pt idx="97">
                  <c:v>41880</c:v>
                </c:pt>
                <c:pt idx="98">
                  <c:v>41912</c:v>
                </c:pt>
                <c:pt idx="99">
                  <c:v>41943</c:v>
                </c:pt>
                <c:pt idx="100">
                  <c:v>41971</c:v>
                </c:pt>
                <c:pt idx="101">
                  <c:v>42004</c:v>
                </c:pt>
                <c:pt idx="102">
                  <c:v>42034</c:v>
                </c:pt>
                <c:pt idx="103">
                  <c:v>42062</c:v>
                </c:pt>
                <c:pt idx="104">
                  <c:v>42094</c:v>
                </c:pt>
                <c:pt idx="105">
                  <c:v>42124</c:v>
                </c:pt>
                <c:pt idx="106">
                  <c:v>42153</c:v>
                </c:pt>
                <c:pt idx="107">
                  <c:v>42185</c:v>
                </c:pt>
                <c:pt idx="108">
                  <c:v>42216</c:v>
                </c:pt>
                <c:pt idx="109">
                  <c:v>42247</c:v>
                </c:pt>
                <c:pt idx="110">
                  <c:v>42277</c:v>
                </c:pt>
                <c:pt idx="111">
                  <c:v>42307</c:v>
                </c:pt>
                <c:pt idx="112">
                  <c:v>42338</c:v>
                </c:pt>
                <c:pt idx="113">
                  <c:v>42369</c:v>
                </c:pt>
                <c:pt idx="114">
                  <c:v>42398</c:v>
                </c:pt>
                <c:pt idx="115">
                  <c:v>42429</c:v>
                </c:pt>
                <c:pt idx="116">
                  <c:v>42460</c:v>
                </c:pt>
                <c:pt idx="117">
                  <c:v>42489</c:v>
                </c:pt>
                <c:pt idx="118">
                  <c:v>42521</c:v>
                </c:pt>
                <c:pt idx="119">
                  <c:v>42551</c:v>
                </c:pt>
                <c:pt idx="120">
                  <c:v>42580</c:v>
                </c:pt>
                <c:pt idx="121">
                  <c:v>42613</c:v>
                </c:pt>
                <c:pt idx="122">
                  <c:v>42643</c:v>
                </c:pt>
                <c:pt idx="123">
                  <c:v>42674</c:v>
                </c:pt>
                <c:pt idx="124">
                  <c:v>42704</c:v>
                </c:pt>
                <c:pt idx="125">
                  <c:v>42734</c:v>
                </c:pt>
                <c:pt idx="126">
                  <c:v>42766</c:v>
                </c:pt>
                <c:pt idx="127">
                  <c:v>42794</c:v>
                </c:pt>
                <c:pt idx="128">
                  <c:v>42825</c:v>
                </c:pt>
                <c:pt idx="129">
                  <c:v>42853</c:v>
                </c:pt>
                <c:pt idx="130">
                  <c:v>42886</c:v>
                </c:pt>
                <c:pt idx="131">
                  <c:v>42916</c:v>
                </c:pt>
                <c:pt idx="132">
                  <c:v>42947</c:v>
                </c:pt>
                <c:pt idx="133">
                  <c:v>42978</c:v>
                </c:pt>
                <c:pt idx="134">
                  <c:v>43007</c:v>
                </c:pt>
                <c:pt idx="135">
                  <c:v>43039</c:v>
                </c:pt>
                <c:pt idx="136">
                  <c:v>43069</c:v>
                </c:pt>
                <c:pt idx="137">
                  <c:v>43098</c:v>
                </c:pt>
                <c:pt idx="138">
                  <c:v>43131</c:v>
                </c:pt>
                <c:pt idx="139">
                  <c:v>43159</c:v>
                </c:pt>
                <c:pt idx="140">
                  <c:v>43189</c:v>
                </c:pt>
                <c:pt idx="141">
                  <c:v>43220</c:v>
                </c:pt>
                <c:pt idx="142">
                  <c:v>43251</c:v>
                </c:pt>
                <c:pt idx="143">
                  <c:v>43280</c:v>
                </c:pt>
                <c:pt idx="144">
                  <c:v>43312</c:v>
                </c:pt>
                <c:pt idx="145">
                  <c:v>43343</c:v>
                </c:pt>
                <c:pt idx="146">
                  <c:v>43371</c:v>
                </c:pt>
                <c:pt idx="147">
                  <c:v>43404</c:v>
                </c:pt>
                <c:pt idx="148">
                  <c:v>43434</c:v>
                </c:pt>
                <c:pt idx="149">
                  <c:v>43465</c:v>
                </c:pt>
                <c:pt idx="150">
                  <c:v>43496</c:v>
                </c:pt>
                <c:pt idx="151">
                  <c:v>43524</c:v>
                </c:pt>
                <c:pt idx="152">
                  <c:v>43553</c:v>
                </c:pt>
                <c:pt idx="153">
                  <c:v>43585</c:v>
                </c:pt>
                <c:pt idx="154">
                  <c:v>43616</c:v>
                </c:pt>
                <c:pt idx="155">
                  <c:v>43644</c:v>
                </c:pt>
                <c:pt idx="156">
                  <c:v>43677</c:v>
                </c:pt>
                <c:pt idx="157">
                  <c:v>43707</c:v>
                </c:pt>
                <c:pt idx="158">
                  <c:v>43738</c:v>
                </c:pt>
                <c:pt idx="159">
                  <c:v>43769</c:v>
                </c:pt>
                <c:pt idx="160">
                  <c:v>43798</c:v>
                </c:pt>
                <c:pt idx="161">
                  <c:v>43830</c:v>
                </c:pt>
                <c:pt idx="162">
                  <c:v>43861</c:v>
                </c:pt>
                <c:pt idx="163">
                  <c:v>43889</c:v>
                </c:pt>
                <c:pt idx="164">
                  <c:v>43921</c:v>
                </c:pt>
                <c:pt idx="165">
                  <c:v>43951</c:v>
                </c:pt>
                <c:pt idx="166">
                  <c:v>43980</c:v>
                </c:pt>
                <c:pt idx="167">
                  <c:v>44012</c:v>
                </c:pt>
                <c:pt idx="168">
                  <c:v>44043</c:v>
                </c:pt>
                <c:pt idx="169">
                  <c:v>44074</c:v>
                </c:pt>
                <c:pt idx="170">
                  <c:v>44104</c:v>
                </c:pt>
                <c:pt idx="171">
                  <c:v>44134</c:v>
                </c:pt>
                <c:pt idx="172">
                  <c:v>44165</c:v>
                </c:pt>
              </c:numCache>
            </c:numRef>
          </c:cat>
          <c:val>
            <c:numRef>
              <c:f>'Combo Charts'!$D$2:$D$174</c:f>
              <c:numCache>
                <c:formatCode>0%</c:formatCode>
                <c:ptCount val="173"/>
                <c:pt idx="0">
                  <c:v>0.63241609842361624</c:v>
                </c:pt>
                <c:pt idx="1">
                  <c:v>0.63303030263308491</c:v>
                </c:pt>
                <c:pt idx="2">
                  <c:v>0.62197840697493345</c:v>
                </c:pt>
                <c:pt idx="3">
                  <c:v>0.61471575998915418</c:v>
                </c:pt>
                <c:pt idx="4">
                  <c:v>0.59993573782501508</c:v>
                </c:pt>
                <c:pt idx="5">
                  <c:v>0.60324497743915162</c:v>
                </c:pt>
                <c:pt idx="6">
                  <c:v>0.61023058854633105</c:v>
                </c:pt>
                <c:pt idx="7">
                  <c:v>0.58532827890152717</c:v>
                </c:pt>
                <c:pt idx="8">
                  <c:v>0.69922628058816161</c:v>
                </c:pt>
                <c:pt idx="9">
                  <c:v>0.66723316555629419</c:v>
                </c:pt>
                <c:pt idx="10">
                  <c:v>0.54405926178159614</c:v>
                </c:pt>
                <c:pt idx="11">
                  <c:v>0.51452001568810968</c:v>
                </c:pt>
                <c:pt idx="12">
                  <c:v>0.6195975764950381</c:v>
                </c:pt>
                <c:pt idx="13">
                  <c:v>0.66833194542532237</c:v>
                </c:pt>
                <c:pt idx="14">
                  <c:v>0.70096083763765282</c:v>
                </c:pt>
                <c:pt idx="15">
                  <c:v>0.69438743630212929</c:v>
                </c:pt>
                <c:pt idx="16">
                  <c:v>0.66241603110814884</c:v>
                </c:pt>
                <c:pt idx="17">
                  <c:v>0.64308100433393356</c:v>
                </c:pt>
                <c:pt idx="18">
                  <c:v>0.67350979323574489</c:v>
                </c:pt>
                <c:pt idx="19">
                  <c:v>0.65859556090022264</c:v>
                </c:pt>
                <c:pt idx="20">
                  <c:v>0.69768301401592103</c:v>
                </c:pt>
                <c:pt idx="21">
                  <c:v>0.65970098633066643</c:v>
                </c:pt>
                <c:pt idx="22">
                  <c:v>0.6722959033092567</c:v>
                </c:pt>
                <c:pt idx="23">
                  <c:v>0.68233715776985626</c:v>
                </c:pt>
                <c:pt idx="24">
                  <c:v>0.67655000391346753</c:v>
                </c:pt>
                <c:pt idx="25">
                  <c:v>0.66879118716828212</c:v>
                </c:pt>
                <c:pt idx="26">
                  <c:v>0.60862635071117954</c:v>
                </c:pt>
                <c:pt idx="27">
                  <c:v>0.77428885594870944</c:v>
                </c:pt>
                <c:pt idx="28">
                  <c:v>0.77224529117945928</c:v>
                </c:pt>
                <c:pt idx="29">
                  <c:v>0.7989317057537364</c:v>
                </c:pt>
                <c:pt idx="30">
                  <c:v>0.80428699384506019</c:v>
                </c:pt>
                <c:pt idx="31">
                  <c:v>0.80374733794825914</c:v>
                </c:pt>
                <c:pt idx="32">
                  <c:v>0.81621400811501288</c:v>
                </c:pt>
                <c:pt idx="33">
                  <c:v>0.84193534056391683</c:v>
                </c:pt>
                <c:pt idx="34">
                  <c:v>0.82810932506071655</c:v>
                </c:pt>
                <c:pt idx="35">
                  <c:v>0.83674837782748712</c:v>
                </c:pt>
                <c:pt idx="36">
                  <c:v>0.83835743309146238</c:v>
                </c:pt>
                <c:pt idx="37">
                  <c:v>0.8411066110137666</c:v>
                </c:pt>
                <c:pt idx="38">
                  <c:v>0.85326629475091187</c:v>
                </c:pt>
                <c:pt idx="39">
                  <c:v>0.75296006019210948</c:v>
                </c:pt>
                <c:pt idx="40">
                  <c:v>0.77599612386065953</c:v>
                </c:pt>
                <c:pt idx="41">
                  <c:v>0.76319201512129264</c:v>
                </c:pt>
                <c:pt idx="42">
                  <c:v>0.7544698089751436</c:v>
                </c:pt>
                <c:pt idx="43">
                  <c:v>0.7692445773078036</c:v>
                </c:pt>
                <c:pt idx="44">
                  <c:v>0.74059705698786715</c:v>
                </c:pt>
                <c:pt idx="45">
                  <c:v>0.73506821773122266</c:v>
                </c:pt>
                <c:pt idx="46">
                  <c:v>0.78863216333528252</c:v>
                </c:pt>
                <c:pt idx="47">
                  <c:v>0.77670956594959184</c:v>
                </c:pt>
                <c:pt idx="48">
                  <c:v>0.74259412537652669</c:v>
                </c:pt>
                <c:pt idx="49">
                  <c:v>0.780226717635082</c:v>
                </c:pt>
                <c:pt idx="50">
                  <c:v>0.7669469848966729</c:v>
                </c:pt>
                <c:pt idx="51">
                  <c:v>0.82810277835653145</c:v>
                </c:pt>
                <c:pt idx="52">
                  <c:v>0.83234597958644452</c:v>
                </c:pt>
                <c:pt idx="53">
                  <c:v>0.82570162000238656</c:v>
                </c:pt>
                <c:pt idx="54">
                  <c:v>0.73453859438465485</c:v>
                </c:pt>
                <c:pt idx="55">
                  <c:v>0.72986710336587468</c:v>
                </c:pt>
                <c:pt idx="56">
                  <c:v>0.74685734655510916</c:v>
                </c:pt>
                <c:pt idx="57">
                  <c:v>0.75711195018517552</c:v>
                </c:pt>
                <c:pt idx="58">
                  <c:v>0.72201445188804536</c:v>
                </c:pt>
                <c:pt idx="59">
                  <c:v>0.72238536032680511</c:v>
                </c:pt>
                <c:pt idx="60">
                  <c:v>0.76137275321899278</c:v>
                </c:pt>
                <c:pt idx="61">
                  <c:v>0.7742675241760274</c:v>
                </c:pt>
                <c:pt idx="62">
                  <c:v>0.74035874489762477</c:v>
                </c:pt>
                <c:pt idx="63">
                  <c:v>0.7914628481900573</c:v>
                </c:pt>
                <c:pt idx="64">
                  <c:v>0.79575703849774404</c:v>
                </c:pt>
                <c:pt idx="65">
                  <c:v>0.81986530827055881</c:v>
                </c:pt>
                <c:pt idx="66">
                  <c:v>0.87288315777299141</c:v>
                </c:pt>
                <c:pt idx="67">
                  <c:v>0.86521946625919222</c:v>
                </c:pt>
                <c:pt idx="68">
                  <c:v>0.85235782591606069</c:v>
                </c:pt>
                <c:pt idx="69">
                  <c:v>0.84791935935311158</c:v>
                </c:pt>
                <c:pt idx="70">
                  <c:v>0.83463195840620519</c:v>
                </c:pt>
                <c:pt idx="71">
                  <c:v>0.82555486756390761</c:v>
                </c:pt>
                <c:pt idx="72">
                  <c:v>0.82025562883991732</c:v>
                </c:pt>
                <c:pt idx="73">
                  <c:v>0.81494639387245105</c:v>
                </c:pt>
                <c:pt idx="74">
                  <c:v>0.83910365803221232</c:v>
                </c:pt>
                <c:pt idx="75">
                  <c:v>0.80774868656139676</c:v>
                </c:pt>
                <c:pt idx="76">
                  <c:v>0.71022312140133126</c:v>
                </c:pt>
                <c:pt idx="77">
                  <c:v>0.6605338641170363</c:v>
                </c:pt>
                <c:pt idx="78">
                  <c:v>0.62314888766427678</c:v>
                </c:pt>
                <c:pt idx="79">
                  <c:v>0.62291804875084067</c:v>
                </c:pt>
                <c:pt idx="80">
                  <c:v>0.64674130371325722</c:v>
                </c:pt>
                <c:pt idx="81">
                  <c:v>0.62602175123208015</c:v>
                </c:pt>
                <c:pt idx="82">
                  <c:v>0.63883179007756441</c:v>
                </c:pt>
                <c:pt idx="83">
                  <c:v>0.67377617225955255</c:v>
                </c:pt>
                <c:pt idx="84">
                  <c:v>0.6602578868011717</c:v>
                </c:pt>
                <c:pt idx="85">
                  <c:v>0.62749913514990496</c:v>
                </c:pt>
                <c:pt idx="86">
                  <c:v>0.6400323564112238</c:v>
                </c:pt>
                <c:pt idx="87">
                  <c:v>0.65069703515242228</c:v>
                </c:pt>
                <c:pt idx="88">
                  <c:v>0.65081322330880198</c:v>
                </c:pt>
                <c:pt idx="89">
                  <c:v>0.64696118530520363</c:v>
                </c:pt>
                <c:pt idx="90">
                  <c:v>0.64473218368938512</c:v>
                </c:pt>
                <c:pt idx="91">
                  <c:v>0.63833311605548815</c:v>
                </c:pt>
                <c:pt idx="92">
                  <c:v>0.62538419164558967</c:v>
                </c:pt>
                <c:pt idx="93">
                  <c:v>0.66194976535799821</c:v>
                </c:pt>
                <c:pt idx="94">
                  <c:v>0.65943270852577884</c:v>
                </c:pt>
                <c:pt idx="95">
                  <c:v>0.60007412023974827</c:v>
                </c:pt>
                <c:pt idx="96">
                  <c:v>0.62846711869348626</c:v>
                </c:pt>
                <c:pt idx="97">
                  <c:v>0.67161707950672667</c:v>
                </c:pt>
                <c:pt idx="98">
                  <c:v>0.64117180727045009</c:v>
                </c:pt>
                <c:pt idx="99">
                  <c:v>0.65014169612206596</c:v>
                </c:pt>
                <c:pt idx="100">
                  <c:v>0.64196170511666495</c:v>
                </c:pt>
                <c:pt idx="101">
                  <c:v>0.6963789984741976</c:v>
                </c:pt>
                <c:pt idx="102">
                  <c:v>0.6739581222059996</c:v>
                </c:pt>
                <c:pt idx="103">
                  <c:v>0.67983212468215382</c:v>
                </c:pt>
                <c:pt idx="104">
                  <c:v>0.64434675232708527</c:v>
                </c:pt>
                <c:pt idx="105">
                  <c:v>0.5803092333743104</c:v>
                </c:pt>
                <c:pt idx="106">
                  <c:v>0.56048090241038029</c:v>
                </c:pt>
                <c:pt idx="107">
                  <c:v>0.54604268818661028</c:v>
                </c:pt>
                <c:pt idx="108">
                  <c:v>0.53879199060444893</c:v>
                </c:pt>
                <c:pt idx="109">
                  <c:v>0.4890681920351802</c:v>
                </c:pt>
                <c:pt idx="110">
                  <c:v>0.52426892774486911</c:v>
                </c:pt>
                <c:pt idx="111">
                  <c:v>0.53541059721650042</c:v>
                </c:pt>
                <c:pt idx="112">
                  <c:v>0.54269809812949554</c:v>
                </c:pt>
                <c:pt idx="113">
                  <c:v>0.53627455637859323</c:v>
                </c:pt>
                <c:pt idx="114">
                  <c:v>0.59014896414857188</c:v>
                </c:pt>
                <c:pt idx="115">
                  <c:v>0.61924813509967558</c:v>
                </c:pt>
                <c:pt idx="116">
                  <c:v>0.66757831509081433</c:v>
                </c:pt>
                <c:pt idx="117">
                  <c:v>0.7151966931130993</c:v>
                </c:pt>
                <c:pt idx="118">
                  <c:v>0.72635717614186601</c:v>
                </c:pt>
                <c:pt idx="119">
                  <c:v>0.74051457779495145</c:v>
                </c:pt>
                <c:pt idx="120">
                  <c:v>0.76599884369930782</c:v>
                </c:pt>
                <c:pt idx="121">
                  <c:v>0.79615543344357154</c:v>
                </c:pt>
                <c:pt idx="122">
                  <c:v>0.77181778587112526</c:v>
                </c:pt>
                <c:pt idx="123">
                  <c:v>0.77227039089221228</c:v>
                </c:pt>
                <c:pt idx="124">
                  <c:v>0.79026284246668754</c:v>
                </c:pt>
                <c:pt idx="125">
                  <c:v>0.80831961596092494</c:v>
                </c:pt>
                <c:pt idx="126">
                  <c:v>0.78996948598006955</c:v>
                </c:pt>
                <c:pt idx="127">
                  <c:v>0.76936180265978626</c:v>
                </c:pt>
                <c:pt idx="128">
                  <c:v>0.77459720000696197</c:v>
                </c:pt>
                <c:pt idx="129">
                  <c:v>0.75840949623819987</c:v>
                </c:pt>
                <c:pt idx="130">
                  <c:v>0.78534517787869973</c:v>
                </c:pt>
                <c:pt idx="131">
                  <c:v>0.78725768555993259</c:v>
                </c:pt>
                <c:pt idx="132">
                  <c:v>0.78056234369833843</c:v>
                </c:pt>
                <c:pt idx="133">
                  <c:v>0.79089061603447663</c:v>
                </c:pt>
                <c:pt idx="134">
                  <c:v>0.82630437813573743</c:v>
                </c:pt>
                <c:pt idx="135">
                  <c:v>0.79914095193469847</c:v>
                </c:pt>
                <c:pt idx="136">
                  <c:v>0.75192916200504012</c:v>
                </c:pt>
                <c:pt idx="137">
                  <c:v>0.71793369137760865</c:v>
                </c:pt>
                <c:pt idx="138">
                  <c:v>0.66829564062941449</c:v>
                </c:pt>
                <c:pt idx="139">
                  <c:v>0.66954589460168612</c:v>
                </c:pt>
                <c:pt idx="140">
                  <c:v>0.6149252131156332</c:v>
                </c:pt>
                <c:pt idx="141">
                  <c:v>0.56125170529784962</c:v>
                </c:pt>
                <c:pt idx="142">
                  <c:v>0.57698532082181453</c:v>
                </c:pt>
                <c:pt idx="143">
                  <c:v>0.5711916627624819</c:v>
                </c:pt>
                <c:pt idx="144">
                  <c:v>0.5754099047807949</c:v>
                </c:pt>
                <c:pt idx="145">
                  <c:v>0.52730279169879224</c:v>
                </c:pt>
                <c:pt idx="146">
                  <c:v>0.43199310840198235</c:v>
                </c:pt>
                <c:pt idx="147">
                  <c:v>0.48777432127311349</c:v>
                </c:pt>
                <c:pt idx="148">
                  <c:v>0.56566228690619302</c:v>
                </c:pt>
                <c:pt idx="149">
                  <c:v>0.55835319968147379</c:v>
                </c:pt>
                <c:pt idx="150">
                  <c:v>0.53939979796700943</c:v>
                </c:pt>
                <c:pt idx="151">
                  <c:v>0.53716543447364729</c:v>
                </c:pt>
                <c:pt idx="152">
                  <c:v>0.56979794695176955</c:v>
                </c:pt>
                <c:pt idx="153">
                  <c:v>0.5853962778334787</c:v>
                </c:pt>
                <c:pt idx="154">
                  <c:v>0.54794547240015978</c:v>
                </c:pt>
                <c:pt idx="155">
                  <c:v>0.50025304116739178</c:v>
                </c:pt>
                <c:pt idx="156">
                  <c:v>0.48135769000710826</c:v>
                </c:pt>
                <c:pt idx="157">
                  <c:v>0.52257930527593932</c:v>
                </c:pt>
                <c:pt idx="158">
                  <c:v>0.55341417106593915</c:v>
                </c:pt>
                <c:pt idx="159">
                  <c:v>0.47469844987299736</c:v>
                </c:pt>
                <c:pt idx="160">
                  <c:v>0.30182953549654723</c:v>
                </c:pt>
                <c:pt idx="161">
                  <c:v>0.31358939432998545</c:v>
                </c:pt>
                <c:pt idx="162">
                  <c:v>0.39003277958651567</c:v>
                </c:pt>
                <c:pt idx="163">
                  <c:v>0.57099384372378903</c:v>
                </c:pt>
                <c:pt idx="164">
                  <c:v>0.75065135266993965</c:v>
                </c:pt>
                <c:pt idx="165">
                  <c:v>0.7604544999954066</c:v>
                </c:pt>
                <c:pt idx="166">
                  <c:v>0.78574181143773769</c:v>
                </c:pt>
                <c:pt idx="167">
                  <c:v>0.81108476815300301</c:v>
                </c:pt>
                <c:pt idx="168">
                  <c:v>0.80023402661490306</c:v>
                </c:pt>
                <c:pt idx="169">
                  <c:v>0.80935807614709743</c:v>
                </c:pt>
                <c:pt idx="170">
                  <c:v>0.82648193712409423</c:v>
                </c:pt>
                <c:pt idx="171">
                  <c:v>0.83785315013084649</c:v>
                </c:pt>
                <c:pt idx="172">
                  <c:v>0.8394999082630219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97F-44DC-9FE5-08AA237BE6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91822112"/>
        <c:axId val="157692707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'Combo Charts'!$B$1</c15:sqref>
                        </c15:formulaRef>
                      </c:ext>
                    </c:extLst>
                    <c:strCache>
                      <c:ptCount val="1"/>
                      <c:pt idx="0">
                        <c:v>SmallCap/LargeCap ratio India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'Combo Charts'!$A$2:$A$174</c15:sqref>
                        </c15:formulaRef>
                      </c:ext>
                    </c:extLst>
                    <c:numCache>
                      <c:formatCode>dd\-mm\-yyyy</c:formatCode>
                      <c:ptCount val="173"/>
                      <c:pt idx="0">
                        <c:v>38929</c:v>
                      </c:pt>
                      <c:pt idx="1">
                        <c:v>38960</c:v>
                      </c:pt>
                      <c:pt idx="2">
                        <c:v>38989</c:v>
                      </c:pt>
                      <c:pt idx="3">
                        <c:v>39021</c:v>
                      </c:pt>
                      <c:pt idx="4">
                        <c:v>39051</c:v>
                      </c:pt>
                      <c:pt idx="5">
                        <c:v>39080</c:v>
                      </c:pt>
                      <c:pt idx="6">
                        <c:v>39113</c:v>
                      </c:pt>
                      <c:pt idx="7">
                        <c:v>39141</c:v>
                      </c:pt>
                      <c:pt idx="8">
                        <c:v>39171</c:v>
                      </c:pt>
                      <c:pt idx="9">
                        <c:v>39202</c:v>
                      </c:pt>
                      <c:pt idx="10">
                        <c:v>39233</c:v>
                      </c:pt>
                      <c:pt idx="11">
                        <c:v>39262</c:v>
                      </c:pt>
                      <c:pt idx="12">
                        <c:v>39294</c:v>
                      </c:pt>
                      <c:pt idx="13">
                        <c:v>39325</c:v>
                      </c:pt>
                      <c:pt idx="14">
                        <c:v>39353</c:v>
                      </c:pt>
                      <c:pt idx="15">
                        <c:v>39386</c:v>
                      </c:pt>
                      <c:pt idx="16">
                        <c:v>39416</c:v>
                      </c:pt>
                      <c:pt idx="17">
                        <c:v>39447</c:v>
                      </c:pt>
                      <c:pt idx="18">
                        <c:v>39478</c:v>
                      </c:pt>
                      <c:pt idx="19">
                        <c:v>39507</c:v>
                      </c:pt>
                      <c:pt idx="20">
                        <c:v>39538</c:v>
                      </c:pt>
                      <c:pt idx="21">
                        <c:v>39568</c:v>
                      </c:pt>
                      <c:pt idx="22">
                        <c:v>39598</c:v>
                      </c:pt>
                      <c:pt idx="23">
                        <c:v>39629</c:v>
                      </c:pt>
                      <c:pt idx="24">
                        <c:v>39660</c:v>
                      </c:pt>
                      <c:pt idx="25">
                        <c:v>39689</c:v>
                      </c:pt>
                      <c:pt idx="26">
                        <c:v>39721</c:v>
                      </c:pt>
                      <c:pt idx="27">
                        <c:v>39752</c:v>
                      </c:pt>
                      <c:pt idx="28">
                        <c:v>39780</c:v>
                      </c:pt>
                      <c:pt idx="29">
                        <c:v>39813</c:v>
                      </c:pt>
                      <c:pt idx="30">
                        <c:v>39843</c:v>
                      </c:pt>
                      <c:pt idx="31">
                        <c:v>39871</c:v>
                      </c:pt>
                      <c:pt idx="32">
                        <c:v>39903</c:v>
                      </c:pt>
                      <c:pt idx="33">
                        <c:v>39933</c:v>
                      </c:pt>
                      <c:pt idx="34">
                        <c:v>39962</c:v>
                      </c:pt>
                      <c:pt idx="35">
                        <c:v>39994</c:v>
                      </c:pt>
                      <c:pt idx="36">
                        <c:v>40025</c:v>
                      </c:pt>
                      <c:pt idx="37">
                        <c:v>40056</c:v>
                      </c:pt>
                      <c:pt idx="38">
                        <c:v>40086</c:v>
                      </c:pt>
                      <c:pt idx="39">
                        <c:v>40116</c:v>
                      </c:pt>
                      <c:pt idx="40">
                        <c:v>40147</c:v>
                      </c:pt>
                      <c:pt idx="41">
                        <c:v>40178</c:v>
                      </c:pt>
                      <c:pt idx="42">
                        <c:v>40207</c:v>
                      </c:pt>
                      <c:pt idx="43">
                        <c:v>40235</c:v>
                      </c:pt>
                      <c:pt idx="44">
                        <c:v>40268</c:v>
                      </c:pt>
                      <c:pt idx="45">
                        <c:v>40298</c:v>
                      </c:pt>
                      <c:pt idx="46">
                        <c:v>40329</c:v>
                      </c:pt>
                      <c:pt idx="47">
                        <c:v>40359</c:v>
                      </c:pt>
                      <c:pt idx="48">
                        <c:v>40389</c:v>
                      </c:pt>
                      <c:pt idx="49">
                        <c:v>40421</c:v>
                      </c:pt>
                      <c:pt idx="50">
                        <c:v>40451</c:v>
                      </c:pt>
                      <c:pt idx="51">
                        <c:v>40480</c:v>
                      </c:pt>
                      <c:pt idx="52">
                        <c:v>40512</c:v>
                      </c:pt>
                      <c:pt idx="53">
                        <c:v>40543</c:v>
                      </c:pt>
                      <c:pt idx="54">
                        <c:v>40574</c:v>
                      </c:pt>
                      <c:pt idx="55">
                        <c:v>40602</c:v>
                      </c:pt>
                      <c:pt idx="56">
                        <c:v>40633</c:v>
                      </c:pt>
                      <c:pt idx="57">
                        <c:v>40662</c:v>
                      </c:pt>
                      <c:pt idx="58">
                        <c:v>40694</c:v>
                      </c:pt>
                      <c:pt idx="59">
                        <c:v>40724</c:v>
                      </c:pt>
                      <c:pt idx="60">
                        <c:v>40753</c:v>
                      </c:pt>
                      <c:pt idx="61">
                        <c:v>40786</c:v>
                      </c:pt>
                      <c:pt idx="62">
                        <c:v>40816</c:v>
                      </c:pt>
                      <c:pt idx="63">
                        <c:v>40847</c:v>
                      </c:pt>
                      <c:pt idx="64">
                        <c:v>40877</c:v>
                      </c:pt>
                      <c:pt idx="65">
                        <c:v>40907</c:v>
                      </c:pt>
                      <c:pt idx="66">
                        <c:v>40939</c:v>
                      </c:pt>
                      <c:pt idx="67">
                        <c:v>40968</c:v>
                      </c:pt>
                      <c:pt idx="68">
                        <c:v>40998</c:v>
                      </c:pt>
                      <c:pt idx="69">
                        <c:v>41029</c:v>
                      </c:pt>
                      <c:pt idx="70">
                        <c:v>41060</c:v>
                      </c:pt>
                      <c:pt idx="71">
                        <c:v>41089</c:v>
                      </c:pt>
                      <c:pt idx="72">
                        <c:v>41121</c:v>
                      </c:pt>
                      <c:pt idx="73">
                        <c:v>41152</c:v>
                      </c:pt>
                      <c:pt idx="74">
                        <c:v>41180</c:v>
                      </c:pt>
                      <c:pt idx="75">
                        <c:v>41213</c:v>
                      </c:pt>
                      <c:pt idx="76">
                        <c:v>41243</c:v>
                      </c:pt>
                      <c:pt idx="77">
                        <c:v>41274</c:v>
                      </c:pt>
                      <c:pt idx="78">
                        <c:v>41305</c:v>
                      </c:pt>
                      <c:pt idx="79">
                        <c:v>41333</c:v>
                      </c:pt>
                      <c:pt idx="80">
                        <c:v>41362</c:v>
                      </c:pt>
                      <c:pt idx="81">
                        <c:v>41394</c:v>
                      </c:pt>
                      <c:pt idx="82">
                        <c:v>41425</c:v>
                      </c:pt>
                      <c:pt idx="83">
                        <c:v>41453</c:v>
                      </c:pt>
                      <c:pt idx="84">
                        <c:v>41486</c:v>
                      </c:pt>
                      <c:pt idx="85">
                        <c:v>41516</c:v>
                      </c:pt>
                      <c:pt idx="86">
                        <c:v>41547</c:v>
                      </c:pt>
                      <c:pt idx="87">
                        <c:v>41578</c:v>
                      </c:pt>
                      <c:pt idx="88">
                        <c:v>41607</c:v>
                      </c:pt>
                      <c:pt idx="89">
                        <c:v>41639</c:v>
                      </c:pt>
                      <c:pt idx="90">
                        <c:v>41670</c:v>
                      </c:pt>
                      <c:pt idx="91">
                        <c:v>41698</c:v>
                      </c:pt>
                      <c:pt idx="92">
                        <c:v>41729</c:v>
                      </c:pt>
                      <c:pt idx="93">
                        <c:v>41759</c:v>
                      </c:pt>
                      <c:pt idx="94">
                        <c:v>41789</c:v>
                      </c:pt>
                      <c:pt idx="95">
                        <c:v>41820</c:v>
                      </c:pt>
                      <c:pt idx="96">
                        <c:v>41851</c:v>
                      </c:pt>
                      <c:pt idx="97">
                        <c:v>41880</c:v>
                      </c:pt>
                      <c:pt idx="98">
                        <c:v>41912</c:v>
                      </c:pt>
                      <c:pt idx="99">
                        <c:v>41943</c:v>
                      </c:pt>
                      <c:pt idx="100">
                        <c:v>41971</c:v>
                      </c:pt>
                      <c:pt idx="101">
                        <c:v>42004</c:v>
                      </c:pt>
                      <c:pt idx="102">
                        <c:v>42034</c:v>
                      </c:pt>
                      <c:pt idx="103">
                        <c:v>42062</c:v>
                      </c:pt>
                      <c:pt idx="104">
                        <c:v>42094</c:v>
                      </c:pt>
                      <c:pt idx="105">
                        <c:v>42124</c:v>
                      </c:pt>
                      <c:pt idx="106">
                        <c:v>42153</c:v>
                      </c:pt>
                      <c:pt idx="107">
                        <c:v>42185</c:v>
                      </c:pt>
                      <c:pt idx="108">
                        <c:v>42216</c:v>
                      </c:pt>
                      <c:pt idx="109">
                        <c:v>42247</c:v>
                      </c:pt>
                      <c:pt idx="110">
                        <c:v>42277</c:v>
                      </c:pt>
                      <c:pt idx="111">
                        <c:v>42307</c:v>
                      </c:pt>
                      <c:pt idx="112">
                        <c:v>42338</c:v>
                      </c:pt>
                      <c:pt idx="113">
                        <c:v>42369</c:v>
                      </c:pt>
                      <c:pt idx="114">
                        <c:v>42398</c:v>
                      </c:pt>
                      <c:pt idx="115">
                        <c:v>42429</c:v>
                      </c:pt>
                      <c:pt idx="116">
                        <c:v>42460</c:v>
                      </c:pt>
                      <c:pt idx="117">
                        <c:v>42489</c:v>
                      </c:pt>
                      <c:pt idx="118">
                        <c:v>42521</c:v>
                      </c:pt>
                      <c:pt idx="119">
                        <c:v>42551</c:v>
                      </c:pt>
                      <c:pt idx="120">
                        <c:v>42580</c:v>
                      </c:pt>
                      <c:pt idx="121">
                        <c:v>42613</c:v>
                      </c:pt>
                      <c:pt idx="122">
                        <c:v>42643</c:v>
                      </c:pt>
                      <c:pt idx="123">
                        <c:v>42674</c:v>
                      </c:pt>
                      <c:pt idx="124">
                        <c:v>42704</c:v>
                      </c:pt>
                      <c:pt idx="125">
                        <c:v>42734</c:v>
                      </c:pt>
                      <c:pt idx="126">
                        <c:v>42766</c:v>
                      </c:pt>
                      <c:pt idx="127">
                        <c:v>42794</c:v>
                      </c:pt>
                      <c:pt idx="128">
                        <c:v>42825</c:v>
                      </c:pt>
                      <c:pt idx="129">
                        <c:v>42853</c:v>
                      </c:pt>
                      <c:pt idx="130">
                        <c:v>42886</c:v>
                      </c:pt>
                      <c:pt idx="131">
                        <c:v>42916</c:v>
                      </c:pt>
                      <c:pt idx="132">
                        <c:v>42947</c:v>
                      </c:pt>
                      <c:pt idx="133">
                        <c:v>42978</c:v>
                      </c:pt>
                      <c:pt idx="134">
                        <c:v>43007</c:v>
                      </c:pt>
                      <c:pt idx="135">
                        <c:v>43039</c:v>
                      </c:pt>
                      <c:pt idx="136">
                        <c:v>43069</c:v>
                      </c:pt>
                      <c:pt idx="137">
                        <c:v>43098</c:v>
                      </c:pt>
                      <c:pt idx="138">
                        <c:v>43131</c:v>
                      </c:pt>
                      <c:pt idx="139">
                        <c:v>43159</c:v>
                      </c:pt>
                      <c:pt idx="140">
                        <c:v>43189</c:v>
                      </c:pt>
                      <c:pt idx="141">
                        <c:v>43220</c:v>
                      </c:pt>
                      <c:pt idx="142">
                        <c:v>43251</c:v>
                      </c:pt>
                      <c:pt idx="143">
                        <c:v>43280</c:v>
                      </c:pt>
                      <c:pt idx="144">
                        <c:v>43312</c:v>
                      </c:pt>
                      <c:pt idx="145">
                        <c:v>43343</c:v>
                      </c:pt>
                      <c:pt idx="146">
                        <c:v>43371</c:v>
                      </c:pt>
                      <c:pt idx="147">
                        <c:v>43404</c:v>
                      </c:pt>
                      <c:pt idx="148">
                        <c:v>43434</c:v>
                      </c:pt>
                      <c:pt idx="149">
                        <c:v>43465</c:v>
                      </c:pt>
                      <c:pt idx="150">
                        <c:v>43496</c:v>
                      </c:pt>
                      <c:pt idx="151">
                        <c:v>43524</c:v>
                      </c:pt>
                      <c:pt idx="152">
                        <c:v>43553</c:v>
                      </c:pt>
                      <c:pt idx="153">
                        <c:v>43585</c:v>
                      </c:pt>
                      <c:pt idx="154">
                        <c:v>43616</c:v>
                      </c:pt>
                      <c:pt idx="155">
                        <c:v>43644</c:v>
                      </c:pt>
                      <c:pt idx="156">
                        <c:v>43677</c:v>
                      </c:pt>
                      <c:pt idx="157">
                        <c:v>43707</c:v>
                      </c:pt>
                      <c:pt idx="158">
                        <c:v>43738</c:v>
                      </c:pt>
                      <c:pt idx="159">
                        <c:v>43769</c:v>
                      </c:pt>
                      <c:pt idx="160">
                        <c:v>43798</c:v>
                      </c:pt>
                      <c:pt idx="161">
                        <c:v>43830</c:v>
                      </c:pt>
                      <c:pt idx="162">
                        <c:v>43861</c:v>
                      </c:pt>
                      <c:pt idx="163">
                        <c:v>43889</c:v>
                      </c:pt>
                      <c:pt idx="164">
                        <c:v>43921</c:v>
                      </c:pt>
                      <c:pt idx="165">
                        <c:v>43951</c:v>
                      </c:pt>
                      <c:pt idx="166">
                        <c:v>43980</c:v>
                      </c:pt>
                      <c:pt idx="167">
                        <c:v>44012</c:v>
                      </c:pt>
                      <c:pt idx="168">
                        <c:v>44043</c:v>
                      </c:pt>
                      <c:pt idx="169">
                        <c:v>44074</c:v>
                      </c:pt>
                      <c:pt idx="170">
                        <c:v>44104</c:v>
                      </c:pt>
                      <c:pt idx="171">
                        <c:v>44134</c:v>
                      </c:pt>
                      <c:pt idx="172">
                        <c:v>44165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'Combo Charts'!$B$2:$B$174</c15:sqref>
                        </c15:formulaRef>
                      </c:ext>
                    </c:extLst>
                    <c:numCache>
                      <c:formatCode>0.00</c:formatCode>
                      <c:ptCount val="173"/>
                      <c:pt idx="0">
                        <c:v>1.4852942660983679</c:v>
                      </c:pt>
                      <c:pt idx="1">
                        <c:v>1.5170223536622673</c:v>
                      </c:pt>
                      <c:pt idx="2">
                        <c:v>1.5108733102036898</c:v>
                      </c:pt>
                      <c:pt idx="3">
                        <c:v>1.5133150914521643</c:v>
                      </c:pt>
                      <c:pt idx="4">
                        <c:v>1.4931981118174509</c:v>
                      </c:pt>
                      <c:pt idx="5">
                        <c:v>1.4950724068732617</c:v>
                      </c:pt>
                      <c:pt idx="6">
                        <c:v>1.552555477267898</c:v>
                      </c:pt>
                      <c:pt idx="7">
                        <c:v>1.592998755728761</c:v>
                      </c:pt>
                      <c:pt idx="8">
                        <c:v>1.5385043887083054</c:v>
                      </c:pt>
                      <c:pt idx="9">
                        <c:v>1.5640935471143591</c:v>
                      </c:pt>
                      <c:pt idx="10">
                        <c:v>1.5857361473064877</c:v>
                      </c:pt>
                      <c:pt idx="11">
                        <c:v>1.6532586816116639</c:v>
                      </c:pt>
                      <c:pt idx="12">
                        <c:v>1.6280092756016706</c:v>
                      </c:pt>
                      <c:pt idx="13">
                        <c:v>1.6351173792728679</c:v>
                      </c:pt>
                      <c:pt idx="14">
                        <c:v>1.5616692507196996</c:v>
                      </c:pt>
                      <c:pt idx="15">
                        <c:v>1.494728049329588</c:v>
                      </c:pt>
                      <c:pt idx="16">
                        <c:v>1.6005840744851376</c:v>
                      </c:pt>
                      <c:pt idx="17">
                        <c:v>1.7526864889636722</c:v>
                      </c:pt>
                      <c:pt idx="18">
                        <c:v>1.6218738293204693</c:v>
                      </c:pt>
                      <c:pt idx="19">
                        <c:v>1.6262557150428407</c:v>
                      </c:pt>
                      <c:pt idx="20">
                        <c:v>1.543273946381619</c:v>
                      </c:pt>
                      <c:pt idx="21">
                        <c:v>1.5397812511587146</c:v>
                      </c:pt>
                      <c:pt idx="22">
                        <c:v>1.5404036760999593</c:v>
                      </c:pt>
                      <c:pt idx="23">
                        <c:v>1.5770477432782024</c:v>
                      </c:pt>
                      <c:pt idx="24">
                        <c:v>1.5152008300965802</c:v>
                      </c:pt>
                      <c:pt idx="25">
                        <c:v>1.5169497548284294</c:v>
                      </c:pt>
                      <c:pt idx="26">
                        <c:v>1.3996608933222285</c:v>
                      </c:pt>
                      <c:pt idx="27">
                        <c:v>1.1831295922408753</c:v>
                      </c:pt>
                      <c:pt idx="28">
                        <c:v>1.099400561262003</c:v>
                      </c:pt>
                      <c:pt idx="29">
                        <c:v>1.1378706122004012</c:v>
                      </c:pt>
                      <c:pt idx="30">
                        <c:v>1.081164676962918</c:v>
                      </c:pt>
                      <c:pt idx="31">
                        <c:v>1.0806806651981713</c:v>
                      </c:pt>
                      <c:pt idx="32">
                        <c:v>1.075762655884968</c:v>
                      </c:pt>
                      <c:pt idx="33">
                        <c:v>1.0688590888112814</c:v>
                      </c:pt>
                      <c:pt idx="34">
                        <c:v>1.1994779630907928</c:v>
                      </c:pt>
                      <c:pt idx="35">
                        <c:v>1.1867147718797559</c:v>
                      </c:pt>
                      <c:pt idx="36">
                        <c:v>1.169111284572641</c:v>
                      </c:pt>
                      <c:pt idx="37">
                        <c:v>1.2532801786819561</c:v>
                      </c:pt>
                      <c:pt idx="38">
                        <c:v>1.2151427596372726</c:v>
                      </c:pt>
                      <c:pt idx="39">
                        <c:v>1.2405890619742546</c:v>
                      </c:pt>
                      <c:pt idx="40">
                        <c:v>1.2340267824790527</c:v>
                      </c:pt>
                      <c:pt idx="41">
                        <c:v>1.2730093877465012</c:v>
                      </c:pt>
                      <c:pt idx="42">
                        <c:v>1.3520671371358897</c:v>
                      </c:pt>
                      <c:pt idx="43">
                        <c:v>1.3106145004829732</c:v>
                      </c:pt>
                      <c:pt idx="44">
                        <c:v>1.3116833993794537</c:v>
                      </c:pt>
                      <c:pt idx="45">
                        <c:v>1.3526805953559426</c:v>
                      </c:pt>
                      <c:pt idx="46">
                        <c:v>1.3082070748844046</c:v>
                      </c:pt>
                      <c:pt idx="47">
                        <c:v>1.319170398845128</c:v>
                      </c:pt>
                      <c:pt idx="48">
                        <c:v>1.3560073256135112</c:v>
                      </c:pt>
                      <c:pt idx="49">
                        <c:v>1.411044303979847</c:v>
                      </c:pt>
                      <c:pt idx="50">
                        <c:v>1.3645948790293565</c:v>
                      </c:pt>
                      <c:pt idx="51">
                        <c:v>1.4134351694805194</c:v>
                      </c:pt>
                      <c:pt idx="52">
                        <c:v>1.3229256720285822</c:v>
                      </c:pt>
                      <c:pt idx="53">
                        <c:v>1.2947456621699271</c:v>
                      </c:pt>
                      <c:pt idx="54">
                        <c:v>1.2691336743856889</c:v>
                      </c:pt>
                      <c:pt idx="55">
                        <c:v>1.219789594879751</c:v>
                      </c:pt>
                      <c:pt idx="56">
                        <c:v>1.1963561549746047</c:v>
                      </c:pt>
                      <c:pt idx="57">
                        <c:v>1.2795909144888631</c:v>
                      </c:pt>
                      <c:pt idx="58">
                        <c:v>1.2851550064895643</c:v>
                      </c:pt>
                      <c:pt idx="59">
                        <c:v>1.2599144232674693</c:v>
                      </c:pt>
                      <c:pt idx="60">
                        <c:v>1.3101180842807629</c:v>
                      </c:pt>
                      <c:pt idx="61">
                        <c:v>1.2848640926459323</c:v>
                      </c:pt>
                      <c:pt idx="62">
                        <c:v>1.2949595805250225</c:v>
                      </c:pt>
                      <c:pt idx="63">
                        <c:v>1.2766895109893783</c:v>
                      </c:pt>
                      <c:pt idx="64">
                        <c:v>1.2137738458412537</c:v>
                      </c:pt>
                      <c:pt idx="65">
                        <c:v>1.1528347325775898</c:v>
                      </c:pt>
                      <c:pt idx="66">
                        <c:v>1.1888755001139029</c:v>
                      </c:pt>
                      <c:pt idx="67">
                        <c:v>1.2233113669796498</c:v>
                      </c:pt>
                      <c:pt idx="68">
                        <c:v>1.2452645750459543</c:v>
                      </c:pt>
                      <c:pt idx="69">
                        <c:v>1.2781105042805037</c:v>
                      </c:pt>
                      <c:pt idx="70">
                        <c:v>1.2706301943873273</c:v>
                      </c:pt>
                      <c:pt idx="71">
                        <c:v>1.2407247647068227</c:v>
                      </c:pt>
                      <c:pt idx="72">
                        <c:v>1.1992215210758406</c:v>
                      </c:pt>
                      <c:pt idx="73">
                        <c:v>1.1757353049926322</c:v>
                      </c:pt>
                      <c:pt idx="74">
                        <c:v>1.1834126044558784</c:v>
                      </c:pt>
                      <c:pt idx="75">
                        <c:v>1.1859424311029805</c:v>
                      </c:pt>
                      <c:pt idx="76">
                        <c:v>1.2036847385749638</c:v>
                      </c:pt>
                      <c:pt idx="77">
                        <c:v>1.2136402831929571</c:v>
                      </c:pt>
                      <c:pt idx="78">
                        <c:v>1.1677308835349505</c:v>
                      </c:pt>
                      <c:pt idx="79">
                        <c:v>1.1166629893660731</c:v>
                      </c:pt>
                      <c:pt idx="80">
                        <c:v>1.0786777803977121</c:v>
                      </c:pt>
                      <c:pt idx="81">
                        <c:v>1.0609652126919087</c:v>
                      </c:pt>
                      <c:pt idx="82">
                        <c:v>1.0296238909953597</c:v>
                      </c:pt>
                      <c:pt idx="83">
                        <c:v>0.97929310356882404</c:v>
                      </c:pt>
                      <c:pt idx="84">
                        <c:v>0.9085527919986256</c:v>
                      </c:pt>
                      <c:pt idx="85">
                        <c:v>0.93779981510470178</c:v>
                      </c:pt>
                      <c:pt idx="86">
                        <c:v>0.93553464003203213</c:v>
                      </c:pt>
                      <c:pt idx="87">
                        <c:v>0.95646832241514457</c:v>
                      </c:pt>
                      <c:pt idx="88">
                        <c:v>1.0074403585070781</c:v>
                      </c:pt>
                      <c:pt idx="89">
                        <c:v>1.0513827139407239</c:v>
                      </c:pt>
                      <c:pt idx="90">
                        <c:v>1.0265359034503152</c:v>
                      </c:pt>
                      <c:pt idx="91">
                        <c:v>1.0270894167811941</c:v>
                      </c:pt>
                      <c:pt idx="92">
                        <c:v>1.0762600022963185</c:v>
                      </c:pt>
                      <c:pt idx="93">
                        <c:v>1.1450003724836877</c:v>
                      </c:pt>
                      <c:pt idx="94">
                        <c:v>1.2811558080665593</c:v>
                      </c:pt>
                      <c:pt idx="95">
                        <c:v>1.3606313659970464</c:v>
                      </c:pt>
                      <c:pt idx="96">
                        <c:v>1.2682868766306843</c:v>
                      </c:pt>
                      <c:pt idx="97">
                        <c:v>1.2204206403925311</c:v>
                      </c:pt>
                      <c:pt idx="98">
                        <c:v>1.2055066362245397</c:v>
                      </c:pt>
                      <c:pt idx="99">
                        <c:v>1.1998591561484377</c:v>
                      </c:pt>
                      <c:pt idx="100">
                        <c:v>1.1731928140511385</c:v>
                      </c:pt>
                      <c:pt idx="101">
                        <c:v>1.2315502992403751</c:v>
                      </c:pt>
                      <c:pt idx="102">
                        <c:v>1.1997848752872673</c:v>
                      </c:pt>
                      <c:pt idx="103">
                        <c:v>1.2364099863371711</c:v>
                      </c:pt>
                      <c:pt idx="104">
                        <c:v>1.2771733115418222</c:v>
                      </c:pt>
                      <c:pt idx="105">
                        <c:v>1.2830075727850312</c:v>
                      </c:pt>
                      <c:pt idx="106">
                        <c:v>1.2721662116242352</c:v>
                      </c:pt>
                      <c:pt idx="107">
                        <c:v>1.2295436531952444</c:v>
                      </c:pt>
                      <c:pt idx="108">
                        <c:v>1.2927784943615113</c:v>
                      </c:pt>
                      <c:pt idx="109">
                        <c:v>1.2437749390967086</c:v>
                      </c:pt>
                      <c:pt idx="110">
                        <c:v>1.2664786544352551</c:v>
                      </c:pt>
                      <c:pt idx="111">
                        <c:v>1.2792764961300818</c:v>
                      </c:pt>
                      <c:pt idx="112">
                        <c:v>1.341483783791013</c:v>
                      </c:pt>
                      <c:pt idx="113">
                        <c:v>1.3647011455495752</c:v>
                      </c:pt>
                      <c:pt idx="114">
                        <c:v>1.2851066100088795</c:v>
                      </c:pt>
                      <c:pt idx="115">
                        <c:v>1.2052501664990036</c:v>
                      </c:pt>
                      <c:pt idx="116">
                        <c:v>1.2186457904658767</c:v>
                      </c:pt>
                      <c:pt idx="117">
                        <c:v>1.2751265671680043</c:v>
                      </c:pt>
                      <c:pt idx="118">
                        <c:v>1.2322123932062918</c:v>
                      </c:pt>
                      <c:pt idx="119">
                        <c:v>1.3480387115621535</c:v>
                      </c:pt>
                      <c:pt idx="120">
                        <c:v>1.3433451894877106</c:v>
                      </c:pt>
                      <c:pt idx="121">
                        <c:v>1.3372903902721651</c:v>
                      </c:pt>
                      <c:pt idx="122">
                        <c:v>1.3534806334498817</c:v>
                      </c:pt>
                      <c:pt idx="123">
                        <c:v>1.4230263423286282</c:v>
                      </c:pt>
                      <c:pt idx="124">
                        <c:v>1.3465084413799639</c:v>
                      </c:pt>
                      <c:pt idx="125">
                        <c:v>1.3473837116496874</c:v>
                      </c:pt>
                      <c:pt idx="126">
                        <c:v>1.3948824379404638</c:v>
                      </c:pt>
                      <c:pt idx="127">
                        <c:v>1.4267446295784607</c:v>
                      </c:pt>
                      <c:pt idx="128">
                        <c:v>1.4380752980357943</c:v>
                      </c:pt>
                      <c:pt idx="129">
                        <c:v>1.5046649734717921</c:v>
                      </c:pt>
                      <c:pt idx="130">
                        <c:v>1.4141740958833742</c:v>
                      </c:pt>
                      <c:pt idx="131">
                        <c:v>1.4504664513268284</c:v>
                      </c:pt>
                      <c:pt idx="132">
                        <c:v>1.4615960714405398</c:v>
                      </c:pt>
                      <c:pt idx="133">
                        <c:v>1.4683483248717979</c:v>
                      </c:pt>
                      <c:pt idx="134">
                        <c:v>1.4574159452521027</c:v>
                      </c:pt>
                      <c:pt idx="135">
                        <c:v>1.5508237276238086</c:v>
                      </c:pt>
                      <c:pt idx="136">
                        <c:v>1.5908396224151016</c:v>
                      </c:pt>
                      <c:pt idx="137">
                        <c:v>1.611545178117106</c:v>
                      </c:pt>
                      <c:pt idx="138">
                        <c:v>1.5092993813019104</c:v>
                      </c:pt>
                      <c:pt idx="139">
                        <c:v>1.5034428472194152</c:v>
                      </c:pt>
                      <c:pt idx="140">
                        <c:v>1.4502374943025997</c:v>
                      </c:pt>
                      <c:pt idx="141">
                        <c:v>1.4704622733616741</c:v>
                      </c:pt>
                      <c:pt idx="142">
                        <c:v>1.3862233066729963</c:v>
                      </c:pt>
                      <c:pt idx="143">
                        <c:v>1.2769425722090479</c:v>
                      </c:pt>
                      <c:pt idx="144">
                        <c:v>1.2552751902141657</c:v>
                      </c:pt>
                      <c:pt idx="145">
                        <c:v>1.2474730089706254</c:v>
                      </c:pt>
                      <c:pt idx="146">
                        <c:v>1.0792166035216073</c:v>
                      </c:pt>
                      <c:pt idx="147">
                        <c:v>1.1115317017094295</c:v>
                      </c:pt>
                      <c:pt idx="148">
                        <c:v>1.0928054245740566</c:v>
                      </c:pt>
                      <c:pt idx="149">
                        <c:v>1.1295067422157969</c:v>
                      </c:pt>
                      <c:pt idx="150">
                        <c:v>1.0844461064936692</c:v>
                      </c:pt>
                      <c:pt idx="151">
                        <c:v>1.0556438779376858</c:v>
                      </c:pt>
                      <c:pt idx="152">
                        <c:v>1.1044903828385673</c:v>
                      </c:pt>
                      <c:pt idx="153">
                        <c:v>1.0652460549095382</c:v>
                      </c:pt>
                      <c:pt idx="154">
                        <c:v>1.0627933778509082</c:v>
                      </c:pt>
                      <c:pt idx="155">
                        <c:v>1.0176364741430191</c:v>
                      </c:pt>
                      <c:pt idx="156">
                        <c:v>0.96275414510853408</c:v>
                      </c:pt>
                      <c:pt idx="157">
                        <c:v>0.95562440311134278</c:v>
                      </c:pt>
                      <c:pt idx="158">
                        <c:v>0.94416848009829935</c:v>
                      </c:pt>
                      <c:pt idx="159">
                        <c:v>0.93591772596851996</c:v>
                      </c:pt>
                      <c:pt idx="160">
                        <c:v>0.93607336445955092</c:v>
                      </c:pt>
                      <c:pt idx="161">
                        <c:v>0.93210806867265217</c:v>
                      </c:pt>
                      <c:pt idx="162">
                        <c:v>1.0072293867062996</c:v>
                      </c:pt>
                      <c:pt idx="163">
                        <c:v>0.98234246043394047</c:v>
                      </c:pt>
                      <c:pt idx="164">
                        <c:v>0.81055940247903013</c:v>
                      </c:pt>
                      <c:pt idx="165">
                        <c:v>0.80105024957510917</c:v>
                      </c:pt>
                      <c:pt idx="166">
                        <c:v>0.80681954715817294</c:v>
                      </c:pt>
                      <c:pt idx="167">
                        <c:v>0.86651241951315039</c:v>
                      </c:pt>
                      <c:pt idx="168">
                        <c:v>0.8777204721500329</c:v>
                      </c:pt>
                      <c:pt idx="169">
                        <c:v>0.9515170440002173</c:v>
                      </c:pt>
                      <c:pt idx="170">
                        <c:v>0.99917795541605781</c:v>
                      </c:pt>
                      <c:pt idx="171">
                        <c:v>0.97047989165089454</c:v>
                      </c:pt>
                      <c:pt idx="172">
                        <c:v>0.98456151186211172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F97F-44DC-9FE5-08AA237BE617}"/>
                  </c:ext>
                </c:extLst>
              </c15:ser>
            </c15:filteredBarSeries>
          </c:ext>
        </c:extLst>
      </c:barChart>
      <c:lineChart>
        <c:grouping val="standard"/>
        <c:varyColors val="0"/>
        <c:ser>
          <c:idx val="5"/>
          <c:order val="5"/>
          <c:tx>
            <c:strRef>
              <c:f>'Combo Charts'!$G$1</c:f>
              <c:strCache>
                <c:ptCount val="1"/>
                <c:pt idx="0">
                  <c:v>FII - DII (RHS)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'Combo Charts'!$A$2:$A$174</c:f>
              <c:numCache>
                <c:formatCode>dd\-mm\-yyyy</c:formatCode>
                <c:ptCount val="173"/>
                <c:pt idx="0">
                  <c:v>38929</c:v>
                </c:pt>
                <c:pt idx="1">
                  <c:v>38960</c:v>
                </c:pt>
                <c:pt idx="2">
                  <c:v>38989</c:v>
                </c:pt>
                <c:pt idx="3">
                  <c:v>39021</c:v>
                </c:pt>
                <c:pt idx="4">
                  <c:v>39051</c:v>
                </c:pt>
                <c:pt idx="5">
                  <c:v>39080</c:v>
                </c:pt>
                <c:pt idx="6">
                  <c:v>39113</c:v>
                </c:pt>
                <c:pt idx="7">
                  <c:v>39141</c:v>
                </c:pt>
                <c:pt idx="8">
                  <c:v>39171</c:v>
                </c:pt>
                <c:pt idx="9">
                  <c:v>39202</c:v>
                </c:pt>
                <c:pt idx="10">
                  <c:v>39233</c:v>
                </c:pt>
                <c:pt idx="11">
                  <c:v>39262</c:v>
                </c:pt>
                <c:pt idx="12">
                  <c:v>39294</c:v>
                </c:pt>
                <c:pt idx="13">
                  <c:v>39325</c:v>
                </c:pt>
                <c:pt idx="14">
                  <c:v>39353</c:v>
                </c:pt>
                <c:pt idx="15">
                  <c:v>39386</c:v>
                </c:pt>
                <c:pt idx="16">
                  <c:v>39416</c:v>
                </c:pt>
                <c:pt idx="17">
                  <c:v>39447</c:v>
                </c:pt>
                <c:pt idx="18">
                  <c:v>39478</c:v>
                </c:pt>
                <c:pt idx="19">
                  <c:v>39507</c:v>
                </c:pt>
                <c:pt idx="20">
                  <c:v>39538</c:v>
                </c:pt>
                <c:pt idx="21">
                  <c:v>39568</c:v>
                </c:pt>
                <c:pt idx="22">
                  <c:v>39598</c:v>
                </c:pt>
                <c:pt idx="23">
                  <c:v>39629</c:v>
                </c:pt>
                <c:pt idx="24">
                  <c:v>39660</c:v>
                </c:pt>
                <c:pt idx="25">
                  <c:v>39689</c:v>
                </c:pt>
                <c:pt idx="26">
                  <c:v>39721</c:v>
                </c:pt>
                <c:pt idx="27">
                  <c:v>39752</c:v>
                </c:pt>
                <c:pt idx="28">
                  <c:v>39780</c:v>
                </c:pt>
                <c:pt idx="29">
                  <c:v>39813</c:v>
                </c:pt>
                <c:pt idx="30">
                  <c:v>39843</c:v>
                </c:pt>
                <c:pt idx="31">
                  <c:v>39871</c:v>
                </c:pt>
                <c:pt idx="32">
                  <c:v>39903</c:v>
                </c:pt>
                <c:pt idx="33">
                  <c:v>39933</c:v>
                </c:pt>
                <c:pt idx="34">
                  <c:v>39962</c:v>
                </c:pt>
                <c:pt idx="35">
                  <c:v>39994</c:v>
                </c:pt>
                <c:pt idx="36">
                  <c:v>40025</c:v>
                </c:pt>
                <c:pt idx="37">
                  <c:v>40056</c:v>
                </c:pt>
                <c:pt idx="38">
                  <c:v>40086</c:v>
                </c:pt>
                <c:pt idx="39">
                  <c:v>40116</c:v>
                </c:pt>
                <c:pt idx="40">
                  <c:v>40147</c:v>
                </c:pt>
                <c:pt idx="41">
                  <c:v>40178</c:v>
                </c:pt>
                <c:pt idx="42">
                  <c:v>40207</c:v>
                </c:pt>
                <c:pt idx="43">
                  <c:v>40235</c:v>
                </c:pt>
                <c:pt idx="44">
                  <c:v>40268</c:v>
                </c:pt>
                <c:pt idx="45">
                  <c:v>40298</c:v>
                </c:pt>
                <c:pt idx="46">
                  <c:v>40329</c:v>
                </c:pt>
                <c:pt idx="47">
                  <c:v>40359</c:v>
                </c:pt>
                <c:pt idx="48">
                  <c:v>40389</c:v>
                </c:pt>
                <c:pt idx="49">
                  <c:v>40421</c:v>
                </c:pt>
                <c:pt idx="50">
                  <c:v>40451</c:v>
                </c:pt>
                <c:pt idx="51">
                  <c:v>40480</c:v>
                </c:pt>
                <c:pt idx="52">
                  <c:v>40512</c:v>
                </c:pt>
                <c:pt idx="53">
                  <c:v>40543</c:v>
                </c:pt>
                <c:pt idx="54">
                  <c:v>40574</c:v>
                </c:pt>
                <c:pt idx="55">
                  <c:v>40602</c:v>
                </c:pt>
                <c:pt idx="56">
                  <c:v>40633</c:v>
                </c:pt>
                <c:pt idx="57">
                  <c:v>40662</c:v>
                </c:pt>
                <c:pt idx="58">
                  <c:v>40694</c:v>
                </c:pt>
                <c:pt idx="59">
                  <c:v>40724</c:v>
                </c:pt>
                <c:pt idx="60">
                  <c:v>40753</c:v>
                </c:pt>
                <c:pt idx="61">
                  <c:v>40786</c:v>
                </c:pt>
                <c:pt idx="62">
                  <c:v>40816</c:v>
                </c:pt>
                <c:pt idx="63">
                  <c:v>40847</c:v>
                </c:pt>
                <c:pt idx="64">
                  <c:v>40877</c:v>
                </c:pt>
                <c:pt idx="65">
                  <c:v>40907</c:v>
                </c:pt>
                <c:pt idx="66">
                  <c:v>40939</c:v>
                </c:pt>
                <c:pt idx="67">
                  <c:v>40968</c:v>
                </c:pt>
                <c:pt idx="68">
                  <c:v>40998</c:v>
                </c:pt>
                <c:pt idx="69">
                  <c:v>41029</c:v>
                </c:pt>
                <c:pt idx="70">
                  <c:v>41060</c:v>
                </c:pt>
                <c:pt idx="71">
                  <c:v>41089</c:v>
                </c:pt>
                <c:pt idx="72">
                  <c:v>41121</c:v>
                </c:pt>
                <c:pt idx="73">
                  <c:v>41152</c:v>
                </c:pt>
                <c:pt idx="74">
                  <c:v>41180</c:v>
                </c:pt>
                <c:pt idx="75">
                  <c:v>41213</c:v>
                </c:pt>
                <c:pt idx="76">
                  <c:v>41243</c:v>
                </c:pt>
                <c:pt idx="77">
                  <c:v>41274</c:v>
                </c:pt>
                <c:pt idx="78">
                  <c:v>41305</c:v>
                </c:pt>
                <c:pt idx="79">
                  <c:v>41333</c:v>
                </c:pt>
                <c:pt idx="80">
                  <c:v>41362</c:v>
                </c:pt>
                <c:pt idx="81">
                  <c:v>41394</c:v>
                </c:pt>
                <c:pt idx="82">
                  <c:v>41425</c:v>
                </c:pt>
                <c:pt idx="83">
                  <c:v>41453</c:v>
                </c:pt>
                <c:pt idx="84">
                  <c:v>41486</c:v>
                </c:pt>
                <c:pt idx="85">
                  <c:v>41516</c:v>
                </c:pt>
                <c:pt idx="86">
                  <c:v>41547</c:v>
                </c:pt>
                <c:pt idx="87">
                  <c:v>41578</c:v>
                </c:pt>
                <c:pt idx="88">
                  <c:v>41607</c:v>
                </c:pt>
                <c:pt idx="89">
                  <c:v>41639</c:v>
                </c:pt>
                <c:pt idx="90">
                  <c:v>41670</c:v>
                </c:pt>
                <c:pt idx="91">
                  <c:v>41698</c:v>
                </c:pt>
                <c:pt idx="92">
                  <c:v>41729</c:v>
                </c:pt>
                <c:pt idx="93">
                  <c:v>41759</c:v>
                </c:pt>
                <c:pt idx="94">
                  <c:v>41789</c:v>
                </c:pt>
                <c:pt idx="95">
                  <c:v>41820</c:v>
                </c:pt>
                <c:pt idx="96">
                  <c:v>41851</c:v>
                </c:pt>
                <c:pt idx="97">
                  <c:v>41880</c:v>
                </c:pt>
                <c:pt idx="98">
                  <c:v>41912</c:v>
                </c:pt>
                <c:pt idx="99">
                  <c:v>41943</c:v>
                </c:pt>
                <c:pt idx="100">
                  <c:v>41971</c:v>
                </c:pt>
                <c:pt idx="101">
                  <c:v>42004</c:v>
                </c:pt>
                <c:pt idx="102">
                  <c:v>42034</c:v>
                </c:pt>
                <c:pt idx="103">
                  <c:v>42062</c:v>
                </c:pt>
                <c:pt idx="104">
                  <c:v>42094</c:v>
                </c:pt>
                <c:pt idx="105">
                  <c:v>42124</c:v>
                </c:pt>
                <c:pt idx="106">
                  <c:v>42153</c:v>
                </c:pt>
                <c:pt idx="107">
                  <c:v>42185</c:v>
                </c:pt>
                <c:pt idx="108">
                  <c:v>42216</c:v>
                </c:pt>
                <c:pt idx="109">
                  <c:v>42247</c:v>
                </c:pt>
                <c:pt idx="110">
                  <c:v>42277</c:v>
                </c:pt>
                <c:pt idx="111">
                  <c:v>42307</c:v>
                </c:pt>
                <c:pt idx="112">
                  <c:v>42338</c:v>
                </c:pt>
                <c:pt idx="113">
                  <c:v>42369</c:v>
                </c:pt>
                <c:pt idx="114">
                  <c:v>42398</c:v>
                </c:pt>
                <c:pt idx="115">
                  <c:v>42429</c:v>
                </c:pt>
                <c:pt idx="116">
                  <c:v>42460</c:v>
                </c:pt>
                <c:pt idx="117">
                  <c:v>42489</c:v>
                </c:pt>
                <c:pt idx="118">
                  <c:v>42521</c:v>
                </c:pt>
                <c:pt idx="119">
                  <c:v>42551</c:v>
                </c:pt>
                <c:pt idx="120">
                  <c:v>42580</c:v>
                </c:pt>
                <c:pt idx="121">
                  <c:v>42613</c:v>
                </c:pt>
                <c:pt idx="122">
                  <c:v>42643</c:v>
                </c:pt>
                <c:pt idx="123">
                  <c:v>42674</c:v>
                </c:pt>
                <c:pt idx="124">
                  <c:v>42704</c:v>
                </c:pt>
                <c:pt idx="125">
                  <c:v>42734</c:v>
                </c:pt>
                <c:pt idx="126">
                  <c:v>42766</c:v>
                </c:pt>
                <c:pt idx="127">
                  <c:v>42794</c:v>
                </c:pt>
                <c:pt idx="128">
                  <c:v>42825</c:v>
                </c:pt>
                <c:pt idx="129">
                  <c:v>42853</c:v>
                </c:pt>
                <c:pt idx="130">
                  <c:v>42886</c:v>
                </c:pt>
                <c:pt idx="131">
                  <c:v>42916</c:v>
                </c:pt>
                <c:pt idx="132">
                  <c:v>42947</c:v>
                </c:pt>
                <c:pt idx="133">
                  <c:v>42978</c:v>
                </c:pt>
                <c:pt idx="134">
                  <c:v>43007</c:v>
                </c:pt>
                <c:pt idx="135">
                  <c:v>43039</c:v>
                </c:pt>
                <c:pt idx="136">
                  <c:v>43069</c:v>
                </c:pt>
                <c:pt idx="137">
                  <c:v>43098</c:v>
                </c:pt>
                <c:pt idx="138">
                  <c:v>43131</c:v>
                </c:pt>
                <c:pt idx="139">
                  <c:v>43159</c:v>
                </c:pt>
                <c:pt idx="140">
                  <c:v>43189</c:v>
                </c:pt>
                <c:pt idx="141">
                  <c:v>43220</c:v>
                </c:pt>
                <c:pt idx="142">
                  <c:v>43251</c:v>
                </c:pt>
                <c:pt idx="143">
                  <c:v>43280</c:v>
                </c:pt>
                <c:pt idx="144">
                  <c:v>43312</c:v>
                </c:pt>
                <c:pt idx="145">
                  <c:v>43343</c:v>
                </c:pt>
                <c:pt idx="146">
                  <c:v>43371</c:v>
                </c:pt>
                <c:pt idx="147">
                  <c:v>43404</c:v>
                </c:pt>
                <c:pt idx="148">
                  <c:v>43434</c:v>
                </c:pt>
                <c:pt idx="149">
                  <c:v>43465</c:v>
                </c:pt>
                <c:pt idx="150">
                  <c:v>43496</c:v>
                </c:pt>
                <c:pt idx="151">
                  <c:v>43524</c:v>
                </c:pt>
                <c:pt idx="152">
                  <c:v>43553</c:v>
                </c:pt>
                <c:pt idx="153">
                  <c:v>43585</c:v>
                </c:pt>
                <c:pt idx="154">
                  <c:v>43616</c:v>
                </c:pt>
                <c:pt idx="155">
                  <c:v>43644</c:v>
                </c:pt>
                <c:pt idx="156">
                  <c:v>43677</c:v>
                </c:pt>
                <c:pt idx="157">
                  <c:v>43707</c:v>
                </c:pt>
                <c:pt idx="158">
                  <c:v>43738</c:v>
                </c:pt>
                <c:pt idx="159">
                  <c:v>43769</c:v>
                </c:pt>
                <c:pt idx="160">
                  <c:v>43798</c:v>
                </c:pt>
                <c:pt idx="161">
                  <c:v>43830</c:v>
                </c:pt>
                <c:pt idx="162">
                  <c:v>43861</c:v>
                </c:pt>
                <c:pt idx="163">
                  <c:v>43889</c:v>
                </c:pt>
                <c:pt idx="164">
                  <c:v>43921</c:v>
                </c:pt>
                <c:pt idx="165">
                  <c:v>43951</c:v>
                </c:pt>
                <c:pt idx="166">
                  <c:v>43980</c:v>
                </c:pt>
                <c:pt idx="167">
                  <c:v>44012</c:v>
                </c:pt>
                <c:pt idx="168">
                  <c:v>44043</c:v>
                </c:pt>
                <c:pt idx="169">
                  <c:v>44074</c:v>
                </c:pt>
                <c:pt idx="170">
                  <c:v>44104</c:v>
                </c:pt>
                <c:pt idx="171">
                  <c:v>44134</c:v>
                </c:pt>
                <c:pt idx="172">
                  <c:v>44165</c:v>
                </c:pt>
              </c:numCache>
            </c:numRef>
          </c:cat>
          <c:val>
            <c:numRef>
              <c:f>'Combo Charts'!$G$2:$G$174</c:f>
              <c:numCache>
                <c:formatCode>0.0%</c:formatCode>
                <c:ptCount val="173"/>
                <c:pt idx="0">
                  <c:v>3.6914213057739373E-3</c:v>
                </c:pt>
                <c:pt idx="1">
                  <c:v>2.4945591649146231E-3</c:v>
                </c:pt>
                <c:pt idx="2">
                  <c:v>2.272103099409702E-3</c:v>
                </c:pt>
                <c:pt idx="3">
                  <c:v>4.779011773047368E-3</c:v>
                </c:pt>
                <c:pt idx="4">
                  <c:v>1.1895559319206944E-2</c:v>
                </c:pt>
                <c:pt idx="5">
                  <c:v>9.381227898369978E-3</c:v>
                </c:pt>
                <c:pt idx="6">
                  <c:v>8.3126676394998881E-3</c:v>
                </c:pt>
                <c:pt idx="7">
                  <c:v>8.1324528785818428E-3</c:v>
                </c:pt>
                <c:pt idx="8">
                  <c:v>6.4426717861536453E-3</c:v>
                </c:pt>
                <c:pt idx="9">
                  <c:v>5.6690220411631884E-3</c:v>
                </c:pt>
                <c:pt idx="10">
                  <c:v>2.8932418275783274E-3</c:v>
                </c:pt>
                <c:pt idx="11">
                  <c:v>4.604126513804146E-3</c:v>
                </c:pt>
                <c:pt idx="12">
                  <c:v>1.0191601808650731E-2</c:v>
                </c:pt>
                <c:pt idx="13">
                  <c:v>3.6163650765228504E-3</c:v>
                </c:pt>
                <c:pt idx="14">
                  <c:v>9.6001904977680123E-3</c:v>
                </c:pt>
                <c:pt idx="15">
                  <c:v>1.3422406945728957E-2</c:v>
                </c:pt>
                <c:pt idx="16">
                  <c:v>8.8366647034199778E-3</c:v>
                </c:pt>
                <c:pt idx="17">
                  <c:v>7.6327255370741377E-3</c:v>
                </c:pt>
                <c:pt idx="18">
                  <c:v>-3.515432339786467E-3</c:v>
                </c:pt>
                <c:pt idx="19">
                  <c:v>-4.5201718064251384E-4</c:v>
                </c:pt>
                <c:pt idx="20">
                  <c:v>-5.267345520795285E-3</c:v>
                </c:pt>
                <c:pt idx="21">
                  <c:v>-1.0603064969191296E-2</c:v>
                </c:pt>
                <c:pt idx="22">
                  <c:v>-1.1472400692373709E-2</c:v>
                </c:pt>
                <c:pt idx="23">
                  <c:v>-1.7584561460893933E-2</c:v>
                </c:pt>
                <c:pt idx="24">
                  <c:v>-1.1827710785527006E-2</c:v>
                </c:pt>
                <c:pt idx="25">
                  <c:v>-1.6302243099584609E-2</c:v>
                </c:pt>
                <c:pt idx="26">
                  <c:v>-2.6947510341239517E-2</c:v>
                </c:pt>
                <c:pt idx="27">
                  <c:v>-3.830238529725033E-2</c:v>
                </c:pt>
                <c:pt idx="28">
                  <c:v>-3.9785198669976665E-2</c:v>
                </c:pt>
                <c:pt idx="29">
                  <c:v>-3.3929905301385385E-2</c:v>
                </c:pt>
                <c:pt idx="30">
                  <c:v>-3.9723067777644713E-2</c:v>
                </c:pt>
                <c:pt idx="31">
                  <c:v>-4.3693834382377957E-2</c:v>
                </c:pt>
                <c:pt idx="32">
                  <c:v>-3.8539055336573619E-2</c:v>
                </c:pt>
                <c:pt idx="33">
                  <c:v>-1.3464563596288864E-2</c:v>
                </c:pt>
                <c:pt idx="34">
                  <c:v>9.7918213938465153E-3</c:v>
                </c:pt>
                <c:pt idx="35">
                  <c:v>9.7095663015549592E-3</c:v>
                </c:pt>
                <c:pt idx="36">
                  <c:v>1.8580418876203042E-2</c:v>
                </c:pt>
                <c:pt idx="37">
                  <c:v>1.9475568845754548E-2</c:v>
                </c:pt>
                <c:pt idx="38">
                  <c:v>3.0416707349034157E-2</c:v>
                </c:pt>
                <c:pt idx="39">
                  <c:v>2.7699446477121033E-2</c:v>
                </c:pt>
                <c:pt idx="40">
                  <c:v>1.7552049496515346E-2</c:v>
                </c:pt>
                <c:pt idx="41">
                  <c:v>2.1468614036548837E-2</c:v>
                </c:pt>
                <c:pt idx="42">
                  <c:v>1.2174964333969317E-2</c:v>
                </c:pt>
                <c:pt idx="43">
                  <c:v>1.296944870257305E-2</c:v>
                </c:pt>
                <c:pt idx="44">
                  <c:v>1.5693448065158464E-2</c:v>
                </c:pt>
                <c:pt idx="45">
                  <c:v>1.5506247826117817E-2</c:v>
                </c:pt>
                <c:pt idx="46">
                  <c:v>6.6842223938344582E-3</c:v>
                </c:pt>
                <c:pt idx="47">
                  <c:v>8.7991135175057716E-3</c:v>
                </c:pt>
                <c:pt idx="48">
                  <c:v>2.5832037935780587E-2</c:v>
                </c:pt>
                <c:pt idx="49">
                  <c:v>3.2066067619663685E-2</c:v>
                </c:pt>
                <c:pt idx="50">
                  <c:v>3.956135807903903E-2</c:v>
                </c:pt>
                <c:pt idx="51">
                  <c:v>5.0410478465261158E-2</c:v>
                </c:pt>
                <c:pt idx="52">
                  <c:v>6.2615920689201965E-2</c:v>
                </c:pt>
                <c:pt idx="53">
                  <c:v>5.550531365139099E-2</c:v>
                </c:pt>
                <c:pt idx="54">
                  <c:v>4.0128047610271542E-2</c:v>
                </c:pt>
                <c:pt idx="55">
                  <c:v>3.0217654509265199E-2</c:v>
                </c:pt>
                <c:pt idx="56">
                  <c:v>1.5995895982647907E-2</c:v>
                </c:pt>
                <c:pt idx="57">
                  <c:v>4.6462264147520685E-3</c:v>
                </c:pt>
                <c:pt idx="58">
                  <c:v>-5.2160043358431057E-3</c:v>
                </c:pt>
                <c:pt idx="59">
                  <c:v>-4.6240865541334686E-3</c:v>
                </c:pt>
                <c:pt idx="60">
                  <c:v>2.6450433103041922E-3</c:v>
                </c:pt>
                <c:pt idx="61">
                  <c:v>-4.9024315869889432E-4</c:v>
                </c:pt>
                <c:pt idx="62">
                  <c:v>-4.1142806699569238E-3</c:v>
                </c:pt>
                <c:pt idx="63">
                  <c:v>-5.6422886696407175E-3</c:v>
                </c:pt>
                <c:pt idx="64">
                  <c:v>-5.3031632292395974E-3</c:v>
                </c:pt>
                <c:pt idx="65">
                  <c:v>-7.4328733785743372E-3</c:v>
                </c:pt>
                <c:pt idx="66">
                  <c:v>-4.1128113821355802E-3</c:v>
                </c:pt>
                <c:pt idx="67">
                  <c:v>2.0696636217808331E-2</c:v>
                </c:pt>
                <c:pt idx="68">
                  <c:v>2.6905522776953159E-2</c:v>
                </c:pt>
                <c:pt idx="69">
                  <c:v>2.4163607156262423E-2</c:v>
                </c:pt>
                <c:pt idx="70">
                  <c:v>2.7406652843892966E-2</c:v>
                </c:pt>
                <c:pt idx="71">
                  <c:v>2.7715713348851034E-2</c:v>
                </c:pt>
                <c:pt idx="72">
                  <c:v>2.6057023144806436E-2</c:v>
                </c:pt>
                <c:pt idx="73">
                  <c:v>1.5532292840522327E-2</c:v>
                </c:pt>
                <c:pt idx="74">
                  <c:v>2.3410480858940753E-2</c:v>
                </c:pt>
                <c:pt idx="75">
                  <c:v>3.0182294839373451E-2</c:v>
                </c:pt>
                <c:pt idx="76">
                  <c:v>3.7497228178504899E-2</c:v>
                </c:pt>
                <c:pt idx="77">
                  <c:v>4.983088708228791E-2</c:v>
                </c:pt>
                <c:pt idx="78">
                  <c:v>5.7740383737005629E-2</c:v>
                </c:pt>
                <c:pt idx="79">
                  <c:v>6.2361751449856409E-2</c:v>
                </c:pt>
                <c:pt idx="80">
                  <c:v>5.6714411540582058E-2</c:v>
                </c:pt>
                <c:pt idx="81">
                  <c:v>5.4408308453122077E-2</c:v>
                </c:pt>
                <c:pt idx="82">
                  <c:v>5.9705291569405253E-2</c:v>
                </c:pt>
                <c:pt idx="83">
                  <c:v>4.136598118722417E-2</c:v>
                </c:pt>
                <c:pt idx="84">
                  <c:v>2.5812064912895567E-2</c:v>
                </c:pt>
                <c:pt idx="85">
                  <c:v>1.0478801934764581E-2</c:v>
                </c:pt>
                <c:pt idx="86">
                  <c:v>1.1051804136274931E-2</c:v>
                </c:pt>
                <c:pt idx="87">
                  <c:v>1.8405748252376897E-2</c:v>
                </c:pt>
                <c:pt idx="88">
                  <c:v>1.1193927165068146E-2</c:v>
                </c:pt>
                <c:pt idx="89">
                  <c:v>2.6957588229435187E-2</c:v>
                </c:pt>
                <c:pt idx="90">
                  <c:v>2.8891843074763154E-2</c:v>
                </c:pt>
                <c:pt idx="91">
                  <c:v>3.3938069666047448E-2</c:v>
                </c:pt>
                <c:pt idx="92">
                  <c:v>3.7904824024599854E-2</c:v>
                </c:pt>
                <c:pt idx="93">
                  <c:v>3.136185370194839E-2</c:v>
                </c:pt>
                <c:pt idx="94">
                  <c:v>3.2843018507838953E-2</c:v>
                </c:pt>
                <c:pt idx="95">
                  <c:v>2.9358741581506174E-2</c:v>
                </c:pt>
                <c:pt idx="96">
                  <c:v>3.2422236808235722E-2</c:v>
                </c:pt>
                <c:pt idx="97">
                  <c:v>3.154577126514356E-2</c:v>
                </c:pt>
                <c:pt idx="98">
                  <c:v>2.1950154739828302E-2</c:v>
                </c:pt>
                <c:pt idx="99">
                  <c:v>1.6553532277353851E-2</c:v>
                </c:pt>
                <c:pt idx="100">
                  <c:v>1.5873694498680285E-2</c:v>
                </c:pt>
                <c:pt idx="101">
                  <c:v>9.8839588090908603E-3</c:v>
                </c:pt>
                <c:pt idx="102">
                  <c:v>1.245407349120134E-2</c:v>
                </c:pt>
                <c:pt idx="103">
                  <c:v>1.2752530027005255E-2</c:v>
                </c:pt>
                <c:pt idx="104">
                  <c:v>1.3353120622552304E-2</c:v>
                </c:pt>
                <c:pt idx="105">
                  <c:v>1.2979102817383525E-2</c:v>
                </c:pt>
                <c:pt idx="106">
                  <c:v>5.686630519331006E-3</c:v>
                </c:pt>
                <c:pt idx="107">
                  <c:v>2.9172496007461137E-3</c:v>
                </c:pt>
                <c:pt idx="108">
                  <c:v>-2.0156904784298432E-3</c:v>
                </c:pt>
                <c:pt idx="109">
                  <c:v>-1.0759497745590634E-2</c:v>
                </c:pt>
                <c:pt idx="110">
                  <c:v>-1.7065731793523276E-2</c:v>
                </c:pt>
                <c:pt idx="111">
                  <c:v>-1.5014450951318887E-2</c:v>
                </c:pt>
                <c:pt idx="112">
                  <c:v>-1.6707595197491099E-2</c:v>
                </c:pt>
                <c:pt idx="113">
                  <c:v>-1.4027403327682991E-2</c:v>
                </c:pt>
                <c:pt idx="114">
                  <c:v>-2.1345713248296705E-2</c:v>
                </c:pt>
                <c:pt idx="115">
                  <c:v>-1.8406910185491978E-2</c:v>
                </c:pt>
                <c:pt idx="116">
                  <c:v>-3.7741492341801797E-3</c:v>
                </c:pt>
                <c:pt idx="117">
                  <c:v>-3.9255602316760931E-3</c:v>
                </c:pt>
                <c:pt idx="118">
                  <c:v>-9.1584842783188443E-4</c:v>
                </c:pt>
                <c:pt idx="119">
                  <c:v>2.5982521169768142E-3</c:v>
                </c:pt>
                <c:pt idx="120">
                  <c:v>1.3366496272422234E-2</c:v>
                </c:pt>
                <c:pt idx="121">
                  <c:v>2.1108575291511125E-2</c:v>
                </c:pt>
                <c:pt idx="122">
                  <c:v>1.1625979217291587E-2</c:v>
                </c:pt>
                <c:pt idx="123">
                  <c:v>6.8213914789349312E-3</c:v>
                </c:pt>
                <c:pt idx="124">
                  <c:v>-4.889899453774404E-4</c:v>
                </c:pt>
                <c:pt idx="125">
                  <c:v>-6.1738040236549337E-3</c:v>
                </c:pt>
                <c:pt idx="126">
                  <c:v>-1.1264220214955536E-2</c:v>
                </c:pt>
                <c:pt idx="127">
                  <c:v>-1.2269582812115551E-2</c:v>
                </c:pt>
                <c:pt idx="128">
                  <c:v>-5.0240297598975886E-3</c:v>
                </c:pt>
                <c:pt idx="129">
                  <c:v>-4.7209065745850431E-3</c:v>
                </c:pt>
                <c:pt idx="130">
                  <c:v>4.4131288593802429E-3</c:v>
                </c:pt>
                <c:pt idx="131">
                  <c:v>7.3172943889711298E-3</c:v>
                </c:pt>
                <c:pt idx="132">
                  <c:v>7.5108879058951757E-3</c:v>
                </c:pt>
                <c:pt idx="133">
                  <c:v>-1.6008613523443155E-4</c:v>
                </c:pt>
                <c:pt idx="134">
                  <c:v>-1.3717433264904213E-2</c:v>
                </c:pt>
                <c:pt idx="135">
                  <c:v>-1.2890466084191662E-2</c:v>
                </c:pt>
                <c:pt idx="136">
                  <c:v>-1.1829153957139633E-2</c:v>
                </c:pt>
                <c:pt idx="137">
                  <c:v>-1.3598632793456042E-2</c:v>
                </c:pt>
                <c:pt idx="138">
                  <c:v>-1.0517267271949016E-2</c:v>
                </c:pt>
                <c:pt idx="139">
                  <c:v>-1.0788277749773961E-2</c:v>
                </c:pt>
                <c:pt idx="140">
                  <c:v>-3.9507570938340786E-3</c:v>
                </c:pt>
                <c:pt idx="141">
                  <c:v>-5.0095555849921187E-3</c:v>
                </c:pt>
                <c:pt idx="142">
                  <c:v>-1.0782653780334085E-2</c:v>
                </c:pt>
                <c:pt idx="143">
                  <c:v>-1.1249070807947166E-2</c:v>
                </c:pt>
                <c:pt idx="144">
                  <c:v>-1.4021257288257104E-2</c:v>
                </c:pt>
                <c:pt idx="145">
                  <c:v>-9.5655857293345265E-3</c:v>
                </c:pt>
                <c:pt idx="146">
                  <c:v>-1.4038015524075685E-2</c:v>
                </c:pt>
                <c:pt idx="147">
                  <c:v>-1.9888210064045356E-2</c:v>
                </c:pt>
                <c:pt idx="148">
                  <c:v>-1.5255946794579776E-2</c:v>
                </c:pt>
                <c:pt idx="149">
                  <c:v>-1.2133920232292721E-2</c:v>
                </c:pt>
                <c:pt idx="150">
                  <c:v>-1.2122538726890557E-2</c:v>
                </c:pt>
                <c:pt idx="151">
                  <c:v>-8.8501370444417759E-3</c:v>
                </c:pt>
                <c:pt idx="152">
                  <c:v>4.5464948510610019E-3</c:v>
                </c:pt>
                <c:pt idx="153">
                  <c:v>1.561774576879384E-2</c:v>
                </c:pt>
                <c:pt idx="154">
                  <c:v>1.5134675493237812E-2</c:v>
                </c:pt>
                <c:pt idx="155">
                  <c:v>1.4125232032800559E-2</c:v>
                </c:pt>
                <c:pt idx="156">
                  <c:v>8.8676475779612823E-3</c:v>
                </c:pt>
                <c:pt idx="157">
                  <c:v>6.1718544215701165E-4</c:v>
                </c:pt>
                <c:pt idx="158">
                  <c:v>-9.3202593507095526E-3</c:v>
                </c:pt>
                <c:pt idx="159">
                  <c:v>-1.0280361886990769E-2</c:v>
                </c:pt>
                <c:pt idx="160">
                  <c:v>-6.2554092367909262E-3</c:v>
                </c:pt>
                <c:pt idx="161">
                  <c:v>-4.778895050595677E-3</c:v>
                </c:pt>
                <c:pt idx="162">
                  <c:v>2.0260365029303035E-3</c:v>
                </c:pt>
                <c:pt idx="163">
                  <c:v>5.6832698883289281E-3</c:v>
                </c:pt>
                <c:pt idx="164">
                  <c:v>-1.1500152976461989E-2</c:v>
                </c:pt>
                <c:pt idx="165">
                  <c:v>-1.3672730511042548E-2</c:v>
                </c:pt>
                <c:pt idx="166">
                  <c:v>-1.9249559399218633E-2</c:v>
                </c:pt>
                <c:pt idx="167">
                  <c:v>-1.8229824415525973E-2</c:v>
                </c:pt>
                <c:pt idx="168">
                  <c:v>-1.6545378398834087E-2</c:v>
                </c:pt>
                <c:pt idx="169">
                  <c:v>-4.2974986345177563E-3</c:v>
                </c:pt>
                <c:pt idx="170">
                  <c:v>1.502550808380293E-2</c:v>
                </c:pt>
                <c:pt idx="171">
                  <c:v>1.9929133954906159E-2</c:v>
                </c:pt>
                <c:pt idx="172">
                  <c:v>3.7776855917494315E-2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97F-44DC-9FE5-08AA237BE6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91819312"/>
        <c:axId val="1576925408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'Combo Charts'!$E$1</c15:sqref>
                        </c15:formulaRef>
                      </c:ext>
                    </c:extLst>
                    <c:strCache>
                      <c:ptCount val="1"/>
                      <c:pt idx="0">
                        <c:v>FII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'Combo Charts'!$A$2:$A$174</c15:sqref>
                        </c15:formulaRef>
                      </c:ext>
                    </c:extLst>
                    <c:numCache>
                      <c:formatCode>dd\-mm\-yyyy</c:formatCode>
                      <c:ptCount val="173"/>
                      <c:pt idx="0">
                        <c:v>38929</c:v>
                      </c:pt>
                      <c:pt idx="1">
                        <c:v>38960</c:v>
                      </c:pt>
                      <c:pt idx="2">
                        <c:v>38989</c:v>
                      </c:pt>
                      <c:pt idx="3">
                        <c:v>39021</c:v>
                      </c:pt>
                      <c:pt idx="4">
                        <c:v>39051</c:v>
                      </c:pt>
                      <c:pt idx="5">
                        <c:v>39080</c:v>
                      </c:pt>
                      <c:pt idx="6">
                        <c:v>39113</c:v>
                      </c:pt>
                      <c:pt idx="7">
                        <c:v>39141</c:v>
                      </c:pt>
                      <c:pt idx="8">
                        <c:v>39171</c:v>
                      </c:pt>
                      <c:pt idx="9">
                        <c:v>39202</c:v>
                      </c:pt>
                      <c:pt idx="10">
                        <c:v>39233</c:v>
                      </c:pt>
                      <c:pt idx="11">
                        <c:v>39262</c:v>
                      </c:pt>
                      <c:pt idx="12">
                        <c:v>39294</c:v>
                      </c:pt>
                      <c:pt idx="13">
                        <c:v>39325</c:v>
                      </c:pt>
                      <c:pt idx="14">
                        <c:v>39353</c:v>
                      </c:pt>
                      <c:pt idx="15">
                        <c:v>39386</c:v>
                      </c:pt>
                      <c:pt idx="16">
                        <c:v>39416</c:v>
                      </c:pt>
                      <c:pt idx="17">
                        <c:v>39447</c:v>
                      </c:pt>
                      <c:pt idx="18">
                        <c:v>39478</c:v>
                      </c:pt>
                      <c:pt idx="19">
                        <c:v>39507</c:v>
                      </c:pt>
                      <c:pt idx="20">
                        <c:v>39538</c:v>
                      </c:pt>
                      <c:pt idx="21">
                        <c:v>39568</c:v>
                      </c:pt>
                      <c:pt idx="22">
                        <c:v>39598</c:v>
                      </c:pt>
                      <c:pt idx="23">
                        <c:v>39629</c:v>
                      </c:pt>
                      <c:pt idx="24">
                        <c:v>39660</c:v>
                      </c:pt>
                      <c:pt idx="25">
                        <c:v>39689</c:v>
                      </c:pt>
                      <c:pt idx="26">
                        <c:v>39721</c:v>
                      </c:pt>
                      <c:pt idx="27">
                        <c:v>39752</c:v>
                      </c:pt>
                      <c:pt idx="28">
                        <c:v>39780</c:v>
                      </c:pt>
                      <c:pt idx="29">
                        <c:v>39813</c:v>
                      </c:pt>
                      <c:pt idx="30">
                        <c:v>39843</c:v>
                      </c:pt>
                      <c:pt idx="31">
                        <c:v>39871</c:v>
                      </c:pt>
                      <c:pt idx="32">
                        <c:v>39903</c:v>
                      </c:pt>
                      <c:pt idx="33">
                        <c:v>39933</c:v>
                      </c:pt>
                      <c:pt idx="34">
                        <c:v>39962</c:v>
                      </c:pt>
                      <c:pt idx="35">
                        <c:v>39994</c:v>
                      </c:pt>
                      <c:pt idx="36">
                        <c:v>40025</c:v>
                      </c:pt>
                      <c:pt idx="37">
                        <c:v>40056</c:v>
                      </c:pt>
                      <c:pt idx="38">
                        <c:v>40086</c:v>
                      </c:pt>
                      <c:pt idx="39">
                        <c:v>40116</c:v>
                      </c:pt>
                      <c:pt idx="40">
                        <c:v>40147</c:v>
                      </c:pt>
                      <c:pt idx="41">
                        <c:v>40178</c:v>
                      </c:pt>
                      <c:pt idx="42">
                        <c:v>40207</c:v>
                      </c:pt>
                      <c:pt idx="43">
                        <c:v>40235</c:v>
                      </c:pt>
                      <c:pt idx="44">
                        <c:v>40268</c:v>
                      </c:pt>
                      <c:pt idx="45">
                        <c:v>40298</c:v>
                      </c:pt>
                      <c:pt idx="46">
                        <c:v>40329</c:v>
                      </c:pt>
                      <c:pt idx="47">
                        <c:v>40359</c:v>
                      </c:pt>
                      <c:pt idx="48">
                        <c:v>40389</c:v>
                      </c:pt>
                      <c:pt idx="49">
                        <c:v>40421</c:v>
                      </c:pt>
                      <c:pt idx="50">
                        <c:v>40451</c:v>
                      </c:pt>
                      <c:pt idx="51">
                        <c:v>40480</c:v>
                      </c:pt>
                      <c:pt idx="52">
                        <c:v>40512</c:v>
                      </c:pt>
                      <c:pt idx="53">
                        <c:v>40543</c:v>
                      </c:pt>
                      <c:pt idx="54">
                        <c:v>40574</c:v>
                      </c:pt>
                      <c:pt idx="55">
                        <c:v>40602</c:v>
                      </c:pt>
                      <c:pt idx="56">
                        <c:v>40633</c:v>
                      </c:pt>
                      <c:pt idx="57">
                        <c:v>40662</c:v>
                      </c:pt>
                      <c:pt idx="58">
                        <c:v>40694</c:v>
                      </c:pt>
                      <c:pt idx="59">
                        <c:v>40724</c:v>
                      </c:pt>
                      <c:pt idx="60">
                        <c:v>40753</c:v>
                      </c:pt>
                      <c:pt idx="61">
                        <c:v>40786</c:v>
                      </c:pt>
                      <c:pt idx="62">
                        <c:v>40816</c:v>
                      </c:pt>
                      <c:pt idx="63">
                        <c:v>40847</c:v>
                      </c:pt>
                      <c:pt idx="64">
                        <c:v>40877</c:v>
                      </c:pt>
                      <c:pt idx="65">
                        <c:v>40907</c:v>
                      </c:pt>
                      <c:pt idx="66">
                        <c:v>40939</c:v>
                      </c:pt>
                      <c:pt idx="67">
                        <c:v>40968</c:v>
                      </c:pt>
                      <c:pt idx="68">
                        <c:v>40998</c:v>
                      </c:pt>
                      <c:pt idx="69">
                        <c:v>41029</c:v>
                      </c:pt>
                      <c:pt idx="70">
                        <c:v>41060</c:v>
                      </c:pt>
                      <c:pt idx="71">
                        <c:v>41089</c:v>
                      </c:pt>
                      <c:pt idx="72">
                        <c:v>41121</c:v>
                      </c:pt>
                      <c:pt idx="73">
                        <c:v>41152</c:v>
                      </c:pt>
                      <c:pt idx="74">
                        <c:v>41180</c:v>
                      </c:pt>
                      <c:pt idx="75">
                        <c:v>41213</c:v>
                      </c:pt>
                      <c:pt idx="76">
                        <c:v>41243</c:v>
                      </c:pt>
                      <c:pt idx="77">
                        <c:v>41274</c:v>
                      </c:pt>
                      <c:pt idx="78">
                        <c:v>41305</c:v>
                      </c:pt>
                      <c:pt idx="79">
                        <c:v>41333</c:v>
                      </c:pt>
                      <c:pt idx="80">
                        <c:v>41362</c:v>
                      </c:pt>
                      <c:pt idx="81">
                        <c:v>41394</c:v>
                      </c:pt>
                      <c:pt idx="82">
                        <c:v>41425</c:v>
                      </c:pt>
                      <c:pt idx="83">
                        <c:v>41453</c:v>
                      </c:pt>
                      <c:pt idx="84">
                        <c:v>41486</c:v>
                      </c:pt>
                      <c:pt idx="85">
                        <c:v>41516</c:v>
                      </c:pt>
                      <c:pt idx="86">
                        <c:v>41547</c:v>
                      </c:pt>
                      <c:pt idx="87">
                        <c:v>41578</c:v>
                      </c:pt>
                      <c:pt idx="88">
                        <c:v>41607</c:v>
                      </c:pt>
                      <c:pt idx="89">
                        <c:v>41639</c:v>
                      </c:pt>
                      <c:pt idx="90">
                        <c:v>41670</c:v>
                      </c:pt>
                      <c:pt idx="91">
                        <c:v>41698</c:v>
                      </c:pt>
                      <c:pt idx="92">
                        <c:v>41729</c:v>
                      </c:pt>
                      <c:pt idx="93">
                        <c:v>41759</c:v>
                      </c:pt>
                      <c:pt idx="94">
                        <c:v>41789</c:v>
                      </c:pt>
                      <c:pt idx="95">
                        <c:v>41820</c:v>
                      </c:pt>
                      <c:pt idx="96">
                        <c:v>41851</c:v>
                      </c:pt>
                      <c:pt idx="97">
                        <c:v>41880</c:v>
                      </c:pt>
                      <c:pt idx="98">
                        <c:v>41912</c:v>
                      </c:pt>
                      <c:pt idx="99">
                        <c:v>41943</c:v>
                      </c:pt>
                      <c:pt idx="100">
                        <c:v>41971</c:v>
                      </c:pt>
                      <c:pt idx="101">
                        <c:v>42004</c:v>
                      </c:pt>
                      <c:pt idx="102">
                        <c:v>42034</c:v>
                      </c:pt>
                      <c:pt idx="103">
                        <c:v>42062</c:v>
                      </c:pt>
                      <c:pt idx="104">
                        <c:v>42094</c:v>
                      </c:pt>
                      <c:pt idx="105">
                        <c:v>42124</c:v>
                      </c:pt>
                      <c:pt idx="106">
                        <c:v>42153</c:v>
                      </c:pt>
                      <c:pt idx="107">
                        <c:v>42185</c:v>
                      </c:pt>
                      <c:pt idx="108">
                        <c:v>42216</c:v>
                      </c:pt>
                      <c:pt idx="109">
                        <c:v>42247</c:v>
                      </c:pt>
                      <c:pt idx="110">
                        <c:v>42277</c:v>
                      </c:pt>
                      <c:pt idx="111">
                        <c:v>42307</c:v>
                      </c:pt>
                      <c:pt idx="112">
                        <c:v>42338</c:v>
                      </c:pt>
                      <c:pt idx="113">
                        <c:v>42369</c:v>
                      </c:pt>
                      <c:pt idx="114">
                        <c:v>42398</c:v>
                      </c:pt>
                      <c:pt idx="115">
                        <c:v>42429</c:v>
                      </c:pt>
                      <c:pt idx="116">
                        <c:v>42460</c:v>
                      </c:pt>
                      <c:pt idx="117">
                        <c:v>42489</c:v>
                      </c:pt>
                      <c:pt idx="118">
                        <c:v>42521</c:v>
                      </c:pt>
                      <c:pt idx="119">
                        <c:v>42551</c:v>
                      </c:pt>
                      <c:pt idx="120">
                        <c:v>42580</c:v>
                      </c:pt>
                      <c:pt idx="121">
                        <c:v>42613</c:v>
                      </c:pt>
                      <c:pt idx="122">
                        <c:v>42643</c:v>
                      </c:pt>
                      <c:pt idx="123">
                        <c:v>42674</c:v>
                      </c:pt>
                      <c:pt idx="124">
                        <c:v>42704</c:v>
                      </c:pt>
                      <c:pt idx="125">
                        <c:v>42734</c:v>
                      </c:pt>
                      <c:pt idx="126">
                        <c:v>42766</c:v>
                      </c:pt>
                      <c:pt idx="127">
                        <c:v>42794</c:v>
                      </c:pt>
                      <c:pt idx="128">
                        <c:v>42825</c:v>
                      </c:pt>
                      <c:pt idx="129">
                        <c:v>42853</c:v>
                      </c:pt>
                      <c:pt idx="130">
                        <c:v>42886</c:v>
                      </c:pt>
                      <c:pt idx="131">
                        <c:v>42916</c:v>
                      </c:pt>
                      <c:pt idx="132">
                        <c:v>42947</c:v>
                      </c:pt>
                      <c:pt idx="133">
                        <c:v>42978</c:v>
                      </c:pt>
                      <c:pt idx="134">
                        <c:v>43007</c:v>
                      </c:pt>
                      <c:pt idx="135">
                        <c:v>43039</c:v>
                      </c:pt>
                      <c:pt idx="136">
                        <c:v>43069</c:v>
                      </c:pt>
                      <c:pt idx="137">
                        <c:v>43098</c:v>
                      </c:pt>
                      <c:pt idx="138">
                        <c:v>43131</c:v>
                      </c:pt>
                      <c:pt idx="139">
                        <c:v>43159</c:v>
                      </c:pt>
                      <c:pt idx="140">
                        <c:v>43189</c:v>
                      </c:pt>
                      <c:pt idx="141">
                        <c:v>43220</c:v>
                      </c:pt>
                      <c:pt idx="142">
                        <c:v>43251</c:v>
                      </c:pt>
                      <c:pt idx="143">
                        <c:v>43280</c:v>
                      </c:pt>
                      <c:pt idx="144">
                        <c:v>43312</c:v>
                      </c:pt>
                      <c:pt idx="145">
                        <c:v>43343</c:v>
                      </c:pt>
                      <c:pt idx="146">
                        <c:v>43371</c:v>
                      </c:pt>
                      <c:pt idx="147">
                        <c:v>43404</c:v>
                      </c:pt>
                      <c:pt idx="148">
                        <c:v>43434</c:v>
                      </c:pt>
                      <c:pt idx="149">
                        <c:v>43465</c:v>
                      </c:pt>
                      <c:pt idx="150">
                        <c:v>43496</c:v>
                      </c:pt>
                      <c:pt idx="151">
                        <c:v>43524</c:v>
                      </c:pt>
                      <c:pt idx="152">
                        <c:v>43553</c:v>
                      </c:pt>
                      <c:pt idx="153">
                        <c:v>43585</c:v>
                      </c:pt>
                      <c:pt idx="154">
                        <c:v>43616</c:v>
                      </c:pt>
                      <c:pt idx="155">
                        <c:v>43644</c:v>
                      </c:pt>
                      <c:pt idx="156">
                        <c:v>43677</c:v>
                      </c:pt>
                      <c:pt idx="157">
                        <c:v>43707</c:v>
                      </c:pt>
                      <c:pt idx="158">
                        <c:v>43738</c:v>
                      </c:pt>
                      <c:pt idx="159">
                        <c:v>43769</c:v>
                      </c:pt>
                      <c:pt idx="160">
                        <c:v>43798</c:v>
                      </c:pt>
                      <c:pt idx="161">
                        <c:v>43830</c:v>
                      </c:pt>
                      <c:pt idx="162">
                        <c:v>43861</c:v>
                      </c:pt>
                      <c:pt idx="163">
                        <c:v>43889</c:v>
                      </c:pt>
                      <c:pt idx="164">
                        <c:v>43921</c:v>
                      </c:pt>
                      <c:pt idx="165">
                        <c:v>43951</c:v>
                      </c:pt>
                      <c:pt idx="166">
                        <c:v>43980</c:v>
                      </c:pt>
                      <c:pt idx="167">
                        <c:v>44012</c:v>
                      </c:pt>
                      <c:pt idx="168">
                        <c:v>44043</c:v>
                      </c:pt>
                      <c:pt idx="169">
                        <c:v>44074</c:v>
                      </c:pt>
                      <c:pt idx="170">
                        <c:v>44104</c:v>
                      </c:pt>
                      <c:pt idx="171">
                        <c:v>44134</c:v>
                      </c:pt>
                      <c:pt idx="172">
                        <c:v>44165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'Combo Charts'!$E$2:$E$174</c15:sqref>
                        </c15:formulaRef>
                      </c:ext>
                    </c:extLst>
                    <c:numCache>
                      <c:formatCode>0.0%</c:formatCode>
                      <c:ptCount val="173"/>
                      <c:pt idx="0">
                        <c:v>3.6914213057739373E-3</c:v>
                      </c:pt>
                      <c:pt idx="1">
                        <c:v>2.4945591649146231E-3</c:v>
                      </c:pt>
                      <c:pt idx="2">
                        <c:v>2.272103099409702E-3</c:v>
                      </c:pt>
                      <c:pt idx="3">
                        <c:v>4.779011773047368E-3</c:v>
                      </c:pt>
                      <c:pt idx="4">
                        <c:v>1.1895559319206944E-2</c:v>
                      </c:pt>
                      <c:pt idx="5">
                        <c:v>9.381227898369978E-3</c:v>
                      </c:pt>
                      <c:pt idx="6">
                        <c:v>8.3126676394998881E-3</c:v>
                      </c:pt>
                      <c:pt idx="7">
                        <c:v>8.1324528785818428E-3</c:v>
                      </c:pt>
                      <c:pt idx="8">
                        <c:v>6.4426717861536453E-3</c:v>
                      </c:pt>
                      <c:pt idx="9">
                        <c:v>5.9481717793313359E-3</c:v>
                      </c:pt>
                      <c:pt idx="10">
                        <c:v>4.135307206604045E-3</c:v>
                      </c:pt>
                      <c:pt idx="11">
                        <c:v>7.1993711572754015E-3</c:v>
                      </c:pt>
                      <c:pt idx="12">
                        <c:v>1.2508258463123223E-2</c:v>
                      </c:pt>
                      <c:pt idx="13">
                        <c:v>8.4412828401889562E-3</c:v>
                      </c:pt>
                      <c:pt idx="14">
                        <c:v>1.2865412912719462E-2</c:v>
                      </c:pt>
                      <c:pt idx="15">
                        <c:v>1.5879897290848946E-2</c:v>
                      </c:pt>
                      <c:pt idx="16">
                        <c:v>1.2415131004846139E-2</c:v>
                      </c:pt>
                      <c:pt idx="17">
                        <c:v>1.107253912584661E-2</c:v>
                      </c:pt>
                      <c:pt idx="18">
                        <c:v>3.0372461524758882E-3</c:v>
                      </c:pt>
                      <c:pt idx="19">
                        <c:v>4.8919667322829324E-3</c:v>
                      </c:pt>
                      <c:pt idx="20">
                        <c:v>1.2876528432840468E-3</c:v>
                      </c:pt>
                      <c:pt idx="21">
                        <c:v>-2.5534689994543875E-3</c:v>
                      </c:pt>
                      <c:pt idx="22">
                        <c:v>-2.7794319091189825E-3</c:v>
                      </c:pt>
                      <c:pt idx="23">
                        <c:v>-6.9466840408052436E-3</c:v>
                      </c:pt>
                      <c:pt idx="24">
                        <c:v>-3.4632886631682973E-3</c:v>
                      </c:pt>
                      <c:pt idx="25">
                        <c:v>-6.5930610197062626E-3</c:v>
                      </c:pt>
                      <c:pt idx="26">
                        <c:v>-1.1966664105804339E-2</c:v>
                      </c:pt>
                      <c:pt idx="27">
                        <c:v>-1.9460444247355168E-2</c:v>
                      </c:pt>
                      <c:pt idx="28">
                        <c:v>-2.1294804146550179E-2</c:v>
                      </c:pt>
                      <c:pt idx="29">
                        <c:v>-1.6868957261150331E-2</c:v>
                      </c:pt>
                      <c:pt idx="30">
                        <c:v>-1.9938487676134313E-2</c:v>
                      </c:pt>
                      <c:pt idx="31">
                        <c:v>-2.1795742412131173E-2</c:v>
                      </c:pt>
                      <c:pt idx="32">
                        <c:v>-1.8130716152440354E-2</c:v>
                      </c:pt>
                      <c:pt idx="33">
                        <c:v>-1.1746467816426797E-3</c:v>
                      </c:pt>
                      <c:pt idx="34">
                        <c:v>1.9372107798619077E-2</c:v>
                      </c:pt>
                      <c:pt idx="35">
                        <c:v>1.8706798017528253E-2</c:v>
                      </c:pt>
                      <c:pt idx="36">
                        <c:v>2.8351522481887263E-2</c:v>
                      </c:pt>
                      <c:pt idx="37">
                        <c:v>2.9742762121854758E-2</c:v>
                      </c:pt>
                      <c:pt idx="38">
                        <c:v>3.7962521812478389E-2</c:v>
                      </c:pt>
                      <c:pt idx="39">
                        <c:v>3.4816816189032221E-2</c:v>
                      </c:pt>
                      <c:pt idx="40">
                        <c:v>2.5404707015310557E-2</c:v>
                      </c:pt>
                      <c:pt idx="41">
                        <c:v>2.7863834632734483E-2</c:v>
                      </c:pt>
                      <c:pt idx="42">
                        <c:v>2.161029191931204E-2</c:v>
                      </c:pt>
                      <c:pt idx="43">
                        <c:v>2.0735444232833806E-2</c:v>
                      </c:pt>
                      <c:pt idx="44">
                        <c:v>2.0666514601400874E-2</c:v>
                      </c:pt>
                      <c:pt idx="45">
                        <c:v>2.1557684324445273E-2</c:v>
                      </c:pt>
                      <c:pt idx="46">
                        <c:v>1.4451046120749291E-2</c:v>
                      </c:pt>
                      <c:pt idx="47">
                        <c:v>1.4480799522958545E-2</c:v>
                      </c:pt>
                      <c:pt idx="48">
                        <c:v>2.2900263532113815E-2</c:v>
                      </c:pt>
                      <c:pt idx="49">
                        <c:v>2.6567481399042473E-2</c:v>
                      </c:pt>
                      <c:pt idx="50">
                        <c:v>3.0655022798139635E-2</c:v>
                      </c:pt>
                      <c:pt idx="51">
                        <c:v>3.5758407475593036E-2</c:v>
                      </c:pt>
                      <c:pt idx="52">
                        <c:v>4.6710702686874217E-2</c:v>
                      </c:pt>
                      <c:pt idx="53">
                        <c:v>4.1848194188058824E-2</c:v>
                      </c:pt>
                      <c:pt idx="54">
                        <c:v>3.1363033530661437E-2</c:v>
                      </c:pt>
                      <c:pt idx="55">
                        <c:v>2.5491246541215318E-2</c:v>
                      </c:pt>
                      <c:pt idx="56">
                        <c:v>1.6349129389982064E-2</c:v>
                      </c:pt>
                      <c:pt idx="57">
                        <c:v>9.4122655646371768E-3</c:v>
                      </c:pt>
                      <c:pt idx="58">
                        <c:v>1.5406706885562403E-4</c:v>
                      </c:pt>
                      <c:pt idx="59">
                        <c:v>8.4508654858235304E-4</c:v>
                      </c:pt>
                      <c:pt idx="60">
                        <c:v>6.0671151182824391E-3</c:v>
                      </c:pt>
                      <c:pt idx="61">
                        <c:v>3.7939873535874674E-3</c:v>
                      </c:pt>
                      <c:pt idx="62">
                        <c:v>8.7440200742693551E-4</c:v>
                      </c:pt>
                      <c:pt idx="63">
                        <c:v>-1.0116229214581368E-3</c:v>
                      </c:pt>
                      <c:pt idx="64">
                        <c:v>-4.900497899011099E-4</c:v>
                      </c:pt>
                      <c:pt idx="65">
                        <c:v>-1.9927600078110076E-3</c:v>
                      </c:pt>
                      <c:pt idx="66">
                        <c:v>-1.0338707416826837E-3</c:v>
                      </c:pt>
                      <c:pt idx="67">
                        <c:v>1.4649698084371391E-2</c:v>
                      </c:pt>
                      <c:pt idx="68">
                        <c:v>1.8559938548354818E-2</c:v>
                      </c:pt>
                      <c:pt idx="69">
                        <c:v>1.7184166798392044E-2</c:v>
                      </c:pt>
                      <c:pt idx="70">
                        <c:v>1.8629696435611732E-2</c:v>
                      </c:pt>
                      <c:pt idx="71">
                        <c:v>1.8930089928885573E-2</c:v>
                      </c:pt>
                      <c:pt idx="72">
                        <c:v>1.8249189287749837E-2</c:v>
                      </c:pt>
                      <c:pt idx="73">
                        <c:v>1.1166415007353351E-2</c:v>
                      </c:pt>
                      <c:pt idx="74">
                        <c:v>1.6648719148316754E-2</c:v>
                      </c:pt>
                      <c:pt idx="75">
                        <c:v>2.1172793353935362E-2</c:v>
                      </c:pt>
                      <c:pt idx="76">
                        <c:v>2.6118420132153972E-2</c:v>
                      </c:pt>
                      <c:pt idx="77">
                        <c:v>3.4835189509610204E-2</c:v>
                      </c:pt>
                      <c:pt idx="78">
                        <c:v>3.8306331098663611E-2</c:v>
                      </c:pt>
                      <c:pt idx="79">
                        <c:v>4.1843632437750529E-2</c:v>
                      </c:pt>
                      <c:pt idx="80">
                        <c:v>3.7124412322770223E-2</c:v>
                      </c:pt>
                      <c:pt idx="81">
                        <c:v>3.5561095324270209E-2</c:v>
                      </c:pt>
                      <c:pt idx="82">
                        <c:v>3.8633574958731161E-2</c:v>
                      </c:pt>
                      <c:pt idx="83">
                        <c:v>2.6349607323762295E-2</c:v>
                      </c:pt>
                      <c:pt idx="84">
                        <c:v>1.6549803206243347E-2</c:v>
                      </c:pt>
                      <c:pt idx="85">
                        <c:v>6.5530075300126167E-3</c:v>
                      </c:pt>
                      <c:pt idx="86">
                        <c:v>6.9740638863558186E-3</c:v>
                      </c:pt>
                      <c:pt idx="87">
                        <c:v>1.092482310255246E-2</c:v>
                      </c:pt>
                      <c:pt idx="88">
                        <c:v>5.2352038055178988E-3</c:v>
                      </c:pt>
                      <c:pt idx="89">
                        <c:v>1.4947549969028263E-2</c:v>
                      </c:pt>
                      <c:pt idx="90">
                        <c:v>1.7011080583784945E-2</c:v>
                      </c:pt>
                      <c:pt idx="91">
                        <c:v>1.9881987476617916E-2</c:v>
                      </c:pt>
                      <c:pt idx="92">
                        <c:v>2.2805684945561983E-2</c:v>
                      </c:pt>
                      <c:pt idx="93">
                        <c:v>1.8552191329277955E-2</c:v>
                      </c:pt>
                      <c:pt idx="94">
                        <c:v>2.1572950412503962E-2</c:v>
                      </c:pt>
                      <c:pt idx="95">
                        <c:v>1.9409783762922721E-2</c:v>
                      </c:pt>
                      <c:pt idx="96">
                        <c:v>2.2304047346256194E-2</c:v>
                      </c:pt>
                      <c:pt idx="97">
                        <c:v>2.2475167106751227E-2</c:v>
                      </c:pt>
                      <c:pt idx="98">
                        <c:v>1.6672877611215053E-2</c:v>
                      </c:pt>
                      <c:pt idx="99">
                        <c:v>1.44366112737893E-2</c:v>
                      </c:pt>
                      <c:pt idx="100">
                        <c:v>1.323297584111929E-2</c:v>
                      </c:pt>
                      <c:pt idx="101">
                        <c:v>9.87320726382304E-3</c:v>
                      </c:pt>
                      <c:pt idx="102">
                        <c:v>1.1274070030694737E-2</c:v>
                      </c:pt>
                      <c:pt idx="103">
                        <c:v>1.1615426297769538E-2</c:v>
                      </c:pt>
                      <c:pt idx="104">
                        <c:v>1.2577639229834328E-2</c:v>
                      </c:pt>
                      <c:pt idx="105">
                        <c:v>1.3917791126566107E-2</c:v>
                      </c:pt>
                      <c:pt idx="106">
                        <c:v>1.0332429237076741E-2</c:v>
                      </c:pt>
                      <c:pt idx="107">
                        <c:v>9.0339548944345476E-3</c:v>
                      </c:pt>
                      <c:pt idx="108">
                        <c:v>6.0373542071568195E-3</c:v>
                      </c:pt>
                      <c:pt idx="109">
                        <c:v>2.2432798766764978E-4</c:v>
                      </c:pt>
                      <c:pt idx="110">
                        <c:v>-3.531889611917716E-3</c:v>
                      </c:pt>
                      <c:pt idx="111">
                        <c:v>-4.2624800899840462E-3</c:v>
                      </c:pt>
                      <c:pt idx="112">
                        <c:v>-5.9503798840337676E-3</c:v>
                      </c:pt>
                      <c:pt idx="113">
                        <c:v>-4.5162655851263833E-3</c:v>
                      </c:pt>
                      <c:pt idx="114">
                        <c:v>-8.7421363652061494E-3</c:v>
                      </c:pt>
                      <c:pt idx="115">
                        <c:v>-6.7626510742417366E-3</c:v>
                      </c:pt>
                      <c:pt idx="116">
                        <c:v>1.4994703924026099E-3</c:v>
                      </c:pt>
                      <c:pt idx="117">
                        <c:v>1.1794994887876467E-3</c:v>
                      </c:pt>
                      <c:pt idx="118">
                        <c:v>3.8688350902033497E-3</c:v>
                      </c:pt>
                      <c:pt idx="119">
                        <c:v>5.1734166724482812E-3</c:v>
                      </c:pt>
                      <c:pt idx="120">
                        <c:v>1.1040945864616819E-2</c:v>
                      </c:pt>
                      <c:pt idx="121">
                        <c:v>1.5149726020474938E-2</c:v>
                      </c:pt>
                      <c:pt idx="122">
                        <c:v>1.0208396354806384E-2</c:v>
                      </c:pt>
                      <c:pt idx="123">
                        <c:v>7.8636026190555351E-3</c:v>
                      </c:pt>
                      <c:pt idx="124">
                        <c:v>3.0474980464721391E-3</c:v>
                      </c:pt>
                      <c:pt idx="125">
                        <c:v>-8.119979835948336E-5</c:v>
                      </c:pt>
                      <c:pt idx="126">
                        <c:v>-2.697423992172853E-3</c:v>
                      </c:pt>
                      <c:pt idx="127">
                        <c:v>-2.5278555987123062E-3</c:v>
                      </c:pt>
                      <c:pt idx="128">
                        <c:v>3.1762860150275941E-3</c:v>
                      </c:pt>
                      <c:pt idx="129">
                        <c:v>3.7232658154876213E-3</c:v>
                      </c:pt>
                      <c:pt idx="130">
                        <c:v>9.7062664944599433E-3</c:v>
                      </c:pt>
                      <c:pt idx="131">
                        <c:v>1.1933778578373246E-2</c:v>
                      </c:pt>
                      <c:pt idx="132">
                        <c:v>1.2011289136122689E-2</c:v>
                      </c:pt>
                      <c:pt idx="133">
                        <c:v>7.3027834698836556E-3</c:v>
                      </c:pt>
                      <c:pt idx="134">
                        <c:v>-1.512519778638451E-3</c:v>
                      </c:pt>
                      <c:pt idx="135">
                        <c:v>-6.9143307181781719E-4</c:v>
                      </c:pt>
                      <c:pt idx="136">
                        <c:v>1.051919123489657E-3</c:v>
                      </c:pt>
                      <c:pt idx="137">
                        <c:v>-5.9481410840677047E-4</c:v>
                      </c:pt>
                      <c:pt idx="138">
                        <c:v>1.3660221021955417E-3</c:v>
                      </c:pt>
                      <c:pt idx="139">
                        <c:v>1.1086153504597117E-3</c:v>
                      </c:pt>
                      <c:pt idx="140">
                        <c:v>5.2970747863378461E-3</c:v>
                      </c:pt>
                      <c:pt idx="141">
                        <c:v>3.8301131934408992E-3</c:v>
                      </c:pt>
                      <c:pt idx="142">
                        <c:v>-1.102490166539947E-3</c:v>
                      </c:pt>
                      <c:pt idx="143">
                        <c:v>-6.9398730478545606E-4</c:v>
                      </c:pt>
                      <c:pt idx="144">
                        <c:v>-2.7605410245683647E-3</c:v>
                      </c:pt>
                      <c:pt idx="145">
                        <c:v>-9.0499848347184715E-4</c:v>
                      </c:pt>
                      <c:pt idx="146">
                        <c:v>-4.6488424884094069E-3</c:v>
                      </c:pt>
                      <c:pt idx="147">
                        <c:v>-7.877606009146049E-3</c:v>
                      </c:pt>
                      <c:pt idx="148">
                        <c:v>-5.3982706115260062E-3</c:v>
                      </c:pt>
                      <c:pt idx="149">
                        <c:v>-4.6010791558397787E-3</c:v>
                      </c:pt>
                      <c:pt idx="150">
                        <c:v>-4.940080948296276E-3</c:v>
                      </c:pt>
                      <c:pt idx="151">
                        <c:v>-2.1292282790976625E-3</c:v>
                      </c:pt>
                      <c:pt idx="152">
                        <c:v>6.854070851727039E-3</c:v>
                      </c:pt>
                      <c:pt idx="153">
                        <c:v>1.2985595967093134E-2</c:v>
                      </c:pt>
                      <c:pt idx="154">
                        <c:v>1.3293767161961951E-2</c:v>
                      </c:pt>
                      <c:pt idx="155">
                        <c:v>1.2857907930037901E-2</c:v>
                      </c:pt>
                      <c:pt idx="156">
                        <c:v>1.0590376638776601E-2</c:v>
                      </c:pt>
                      <c:pt idx="157">
                        <c:v>5.6899303428755372E-3</c:v>
                      </c:pt>
                      <c:pt idx="158">
                        <c:v>-7.2543293506813878E-5</c:v>
                      </c:pt>
                      <c:pt idx="159">
                        <c:v>5.1267753287230369E-4</c:v>
                      </c:pt>
                      <c:pt idx="160">
                        <c:v>2.4667524124049106E-3</c:v>
                      </c:pt>
                      <c:pt idx="161">
                        <c:v>3.3005236330965987E-3</c:v>
                      </c:pt>
                      <c:pt idx="162">
                        <c:v>7.113578363724362E-3</c:v>
                      </c:pt>
                      <c:pt idx="163">
                        <c:v>1.006831758419831E-2</c:v>
                      </c:pt>
                      <c:pt idx="164">
                        <c:v>-6.0389243749372839E-4</c:v>
                      </c:pt>
                      <c:pt idx="165">
                        <c:v>-3.1422099303407094E-3</c:v>
                      </c:pt>
                      <c:pt idx="166">
                        <c:v>-5.0460641121414301E-3</c:v>
                      </c:pt>
                      <c:pt idx="167">
                        <c:v>-3.1183335528015173E-3</c:v>
                      </c:pt>
                      <c:pt idx="168">
                        <c:v>-3.4279822770731925E-3</c:v>
                      </c:pt>
                      <c:pt idx="169">
                        <c:v>3.8934612929287711E-3</c:v>
                      </c:pt>
                      <c:pt idx="170">
                        <c:v>1.362626850204092E-2</c:v>
                      </c:pt>
                      <c:pt idx="171">
                        <c:v>1.5897652503077089E-2</c:v>
                      </c:pt>
                      <c:pt idx="172">
                        <c:v>2.4525005771965307E-2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F97F-44DC-9FE5-08AA237BE617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'Combo Charts'!$F$1</c15:sqref>
                        </c15:formulaRef>
                      </c:ext>
                    </c:extLst>
                    <c:strCache>
                      <c:ptCount val="1"/>
                      <c:pt idx="0">
                        <c:v>DII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'Combo Charts'!$A$2:$A$174</c15:sqref>
                        </c15:formulaRef>
                      </c:ext>
                    </c:extLst>
                    <c:numCache>
                      <c:formatCode>dd\-mm\-yyyy</c:formatCode>
                      <c:ptCount val="173"/>
                      <c:pt idx="0">
                        <c:v>38929</c:v>
                      </c:pt>
                      <c:pt idx="1">
                        <c:v>38960</c:v>
                      </c:pt>
                      <c:pt idx="2">
                        <c:v>38989</c:v>
                      </c:pt>
                      <c:pt idx="3">
                        <c:v>39021</c:v>
                      </c:pt>
                      <c:pt idx="4">
                        <c:v>39051</c:v>
                      </c:pt>
                      <c:pt idx="5">
                        <c:v>39080</c:v>
                      </c:pt>
                      <c:pt idx="6">
                        <c:v>39113</c:v>
                      </c:pt>
                      <c:pt idx="7">
                        <c:v>39141</c:v>
                      </c:pt>
                      <c:pt idx="8">
                        <c:v>39171</c:v>
                      </c:pt>
                      <c:pt idx="9">
                        <c:v>39202</c:v>
                      </c:pt>
                      <c:pt idx="10">
                        <c:v>39233</c:v>
                      </c:pt>
                      <c:pt idx="11">
                        <c:v>39262</c:v>
                      </c:pt>
                      <c:pt idx="12">
                        <c:v>39294</c:v>
                      </c:pt>
                      <c:pt idx="13">
                        <c:v>39325</c:v>
                      </c:pt>
                      <c:pt idx="14">
                        <c:v>39353</c:v>
                      </c:pt>
                      <c:pt idx="15">
                        <c:v>39386</c:v>
                      </c:pt>
                      <c:pt idx="16">
                        <c:v>39416</c:v>
                      </c:pt>
                      <c:pt idx="17">
                        <c:v>39447</c:v>
                      </c:pt>
                      <c:pt idx="18">
                        <c:v>39478</c:v>
                      </c:pt>
                      <c:pt idx="19">
                        <c:v>39507</c:v>
                      </c:pt>
                      <c:pt idx="20">
                        <c:v>39538</c:v>
                      </c:pt>
                      <c:pt idx="21">
                        <c:v>39568</c:v>
                      </c:pt>
                      <c:pt idx="22">
                        <c:v>39598</c:v>
                      </c:pt>
                      <c:pt idx="23">
                        <c:v>39629</c:v>
                      </c:pt>
                      <c:pt idx="24">
                        <c:v>39660</c:v>
                      </c:pt>
                      <c:pt idx="25">
                        <c:v>39689</c:v>
                      </c:pt>
                      <c:pt idx="26">
                        <c:v>39721</c:v>
                      </c:pt>
                      <c:pt idx="27">
                        <c:v>39752</c:v>
                      </c:pt>
                      <c:pt idx="28">
                        <c:v>39780</c:v>
                      </c:pt>
                      <c:pt idx="29">
                        <c:v>39813</c:v>
                      </c:pt>
                      <c:pt idx="30">
                        <c:v>39843</c:v>
                      </c:pt>
                      <c:pt idx="31">
                        <c:v>39871</c:v>
                      </c:pt>
                      <c:pt idx="32">
                        <c:v>39903</c:v>
                      </c:pt>
                      <c:pt idx="33">
                        <c:v>39933</c:v>
                      </c:pt>
                      <c:pt idx="34">
                        <c:v>39962</c:v>
                      </c:pt>
                      <c:pt idx="35">
                        <c:v>39994</c:v>
                      </c:pt>
                      <c:pt idx="36">
                        <c:v>40025</c:v>
                      </c:pt>
                      <c:pt idx="37">
                        <c:v>40056</c:v>
                      </c:pt>
                      <c:pt idx="38">
                        <c:v>40086</c:v>
                      </c:pt>
                      <c:pt idx="39">
                        <c:v>40116</c:v>
                      </c:pt>
                      <c:pt idx="40">
                        <c:v>40147</c:v>
                      </c:pt>
                      <c:pt idx="41">
                        <c:v>40178</c:v>
                      </c:pt>
                      <c:pt idx="42">
                        <c:v>40207</c:v>
                      </c:pt>
                      <c:pt idx="43">
                        <c:v>40235</c:v>
                      </c:pt>
                      <c:pt idx="44">
                        <c:v>40268</c:v>
                      </c:pt>
                      <c:pt idx="45">
                        <c:v>40298</c:v>
                      </c:pt>
                      <c:pt idx="46">
                        <c:v>40329</c:v>
                      </c:pt>
                      <c:pt idx="47">
                        <c:v>40359</c:v>
                      </c:pt>
                      <c:pt idx="48">
                        <c:v>40389</c:v>
                      </c:pt>
                      <c:pt idx="49">
                        <c:v>40421</c:v>
                      </c:pt>
                      <c:pt idx="50">
                        <c:v>40451</c:v>
                      </c:pt>
                      <c:pt idx="51">
                        <c:v>40480</c:v>
                      </c:pt>
                      <c:pt idx="52">
                        <c:v>40512</c:v>
                      </c:pt>
                      <c:pt idx="53">
                        <c:v>40543</c:v>
                      </c:pt>
                      <c:pt idx="54">
                        <c:v>40574</c:v>
                      </c:pt>
                      <c:pt idx="55">
                        <c:v>40602</c:v>
                      </c:pt>
                      <c:pt idx="56">
                        <c:v>40633</c:v>
                      </c:pt>
                      <c:pt idx="57">
                        <c:v>40662</c:v>
                      </c:pt>
                      <c:pt idx="58">
                        <c:v>40694</c:v>
                      </c:pt>
                      <c:pt idx="59">
                        <c:v>40724</c:v>
                      </c:pt>
                      <c:pt idx="60">
                        <c:v>40753</c:v>
                      </c:pt>
                      <c:pt idx="61">
                        <c:v>40786</c:v>
                      </c:pt>
                      <c:pt idx="62">
                        <c:v>40816</c:v>
                      </c:pt>
                      <c:pt idx="63">
                        <c:v>40847</c:v>
                      </c:pt>
                      <c:pt idx="64">
                        <c:v>40877</c:v>
                      </c:pt>
                      <c:pt idx="65">
                        <c:v>40907</c:v>
                      </c:pt>
                      <c:pt idx="66">
                        <c:v>40939</c:v>
                      </c:pt>
                      <c:pt idx="67">
                        <c:v>40968</c:v>
                      </c:pt>
                      <c:pt idx="68">
                        <c:v>40998</c:v>
                      </c:pt>
                      <c:pt idx="69">
                        <c:v>41029</c:v>
                      </c:pt>
                      <c:pt idx="70">
                        <c:v>41060</c:v>
                      </c:pt>
                      <c:pt idx="71">
                        <c:v>41089</c:v>
                      </c:pt>
                      <c:pt idx="72">
                        <c:v>41121</c:v>
                      </c:pt>
                      <c:pt idx="73">
                        <c:v>41152</c:v>
                      </c:pt>
                      <c:pt idx="74">
                        <c:v>41180</c:v>
                      </c:pt>
                      <c:pt idx="75">
                        <c:v>41213</c:v>
                      </c:pt>
                      <c:pt idx="76">
                        <c:v>41243</c:v>
                      </c:pt>
                      <c:pt idx="77">
                        <c:v>41274</c:v>
                      </c:pt>
                      <c:pt idx="78">
                        <c:v>41305</c:v>
                      </c:pt>
                      <c:pt idx="79">
                        <c:v>41333</c:v>
                      </c:pt>
                      <c:pt idx="80">
                        <c:v>41362</c:v>
                      </c:pt>
                      <c:pt idx="81">
                        <c:v>41394</c:v>
                      </c:pt>
                      <c:pt idx="82">
                        <c:v>41425</c:v>
                      </c:pt>
                      <c:pt idx="83">
                        <c:v>41453</c:v>
                      </c:pt>
                      <c:pt idx="84">
                        <c:v>41486</c:v>
                      </c:pt>
                      <c:pt idx="85">
                        <c:v>41516</c:v>
                      </c:pt>
                      <c:pt idx="86">
                        <c:v>41547</c:v>
                      </c:pt>
                      <c:pt idx="87">
                        <c:v>41578</c:v>
                      </c:pt>
                      <c:pt idx="88">
                        <c:v>41607</c:v>
                      </c:pt>
                      <c:pt idx="89">
                        <c:v>41639</c:v>
                      </c:pt>
                      <c:pt idx="90">
                        <c:v>41670</c:v>
                      </c:pt>
                      <c:pt idx="91">
                        <c:v>41698</c:v>
                      </c:pt>
                      <c:pt idx="92">
                        <c:v>41729</c:v>
                      </c:pt>
                      <c:pt idx="93">
                        <c:v>41759</c:v>
                      </c:pt>
                      <c:pt idx="94">
                        <c:v>41789</c:v>
                      </c:pt>
                      <c:pt idx="95">
                        <c:v>41820</c:v>
                      </c:pt>
                      <c:pt idx="96">
                        <c:v>41851</c:v>
                      </c:pt>
                      <c:pt idx="97">
                        <c:v>41880</c:v>
                      </c:pt>
                      <c:pt idx="98">
                        <c:v>41912</c:v>
                      </c:pt>
                      <c:pt idx="99">
                        <c:v>41943</c:v>
                      </c:pt>
                      <c:pt idx="100">
                        <c:v>41971</c:v>
                      </c:pt>
                      <c:pt idx="101">
                        <c:v>42004</c:v>
                      </c:pt>
                      <c:pt idx="102">
                        <c:v>42034</c:v>
                      </c:pt>
                      <c:pt idx="103">
                        <c:v>42062</c:v>
                      </c:pt>
                      <c:pt idx="104">
                        <c:v>42094</c:v>
                      </c:pt>
                      <c:pt idx="105">
                        <c:v>42124</c:v>
                      </c:pt>
                      <c:pt idx="106">
                        <c:v>42153</c:v>
                      </c:pt>
                      <c:pt idx="107">
                        <c:v>42185</c:v>
                      </c:pt>
                      <c:pt idx="108">
                        <c:v>42216</c:v>
                      </c:pt>
                      <c:pt idx="109">
                        <c:v>42247</c:v>
                      </c:pt>
                      <c:pt idx="110">
                        <c:v>42277</c:v>
                      </c:pt>
                      <c:pt idx="111">
                        <c:v>42307</c:v>
                      </c:pt>
                      <c:pt idx="112">
                        <c:v>42338</c:v>
                      </c:pt>
                      <c:pt idx="113">
                        <c:v>42369</c:v>
                      </c:pt>
                      <c:pt idx="114">
                        <c:v>42398</c:v>
                      </c:pt>
                      <c:pt idx="115">
                        <c:v>42429</c:v>
                      </c:pt>
                      <c:pt idx="116">
                        <c:v>42460</c:v>
                      </c:pt>
                      <c:pt idx="117">
                        <c:v>42489</c:v>
                      </c:pt>
                      <c:pt idx="118">
                        <c:v>42521</c:v>
                      </c:pt>
                      <c:pt idx="119">
                        <c:v>42551</c:v>
                      </c:pt>
                      <c:pt idx="120">
                        <c:v>42580</c:v>
                      </c:pt>
                      <c:pt idx="121">
                        <c:v>42613</c:v>
                      </c:pt>
                      <c:pt idx="122">
                        <c:v>42643</c:v>
                      </c:pt>
                      <c:pt idx="123">
                        <c:v>42674</c:v>
                      </c:pt>
                      <c:pt idx="124">
                        <c:v>42704</c:v>
                      </c:pt>
                      <c:pt idx="125">
                        <c:v>42734</c:v>
                      </c:pt>
                      <c:pt idx="126">
                        <c:v>42766</c:v>
                      </c:pt>
                      <c:pt idx="127">
                        <c:v>42794</c:v>
                      </c:pt>
                      <c:pt idx="128">
                        <c:v>42825</c:v>
                      </c:pt>
                      <c:pt idx="129">
                        <c:v>42853</c:v>
                      </c:pt>
                      <c:pt idx="130">
                        <c:v>42886</c:v>
                      </c:pt>
                      <c:pt idx="131">
                        <c:v>42916</c:v>
                      </c:pt>
                      <c:pt idx="132">
                        <c:v>42947</c:v>
                      </c:pt>
                      <c:pt idx="133">
                        <c:v>42978</c:v>
                      </c:pt>
                      <c:pt idx="134">
                        <c:v>43007</c:v>
                      </c:pt>
                      <c:pt idx="135">
                        <c:v>43039</c:v>
                      </c:pt>
                      <c:pt idx="136">
                        <c:v>43069</c:v>
                      </c:pt>
                      <c:pt idx="137">
                        <c:v>43098</c:v>
                      </c:pt>
                      <c:pt idx="138">
                        <c:v>43131</c:v>
                      </c:pt>
                      <c:pt idx="139">
                        <c:v>43159</c:v>
                      </c:pt>
                      <c:pt idx="140">
                        <c:v>43189</c:v>
                      </c:pt>
                      <c:pt idx="141">
                        <c:v>43220</c:v>
                      </c:pt>
                      <c:pt idx="142">
                        <c:v>43251</c:v>
                      </c:pt>
                      <c:pt idx="143">
                        <c:v>43280</c:v>
                      </c:pt>
                      <c:pt idx="144">
                        <c:v>43312</c:v>
                      </c:pt>
                      <c:pt idx="145">
                        <c:v>43343</c:v>
                      </c:pt>
                      <c:pt idx="146">
                        <c:v>43371</c:v>
                      </c:pt>
                      <c:pt idx="147">
                        <c:v>43404</c:v>
                      </c:pt>
                      <c:pt idx="148">
                        <c:v>43434</c:v>
                      </c:pt>
                      <c:pt idx="149">
                        <c:v>43465</c:v>
                      </c:pt>
                      <c:pt idx="150">
                        <c:v>43496</c:v>
                      </c:pt>
                      <c:pt idx="151">
                        <c:v>43524</c:v>
                      </c:pt>
                      <c:pt idx="152">
                        <c:v>43553</c:v>
                      </c:pt>
                      <c:pt idx="153">
                        <c:v>43585</c:v>
                      </c:pt>
                      <c:pt idx="154">
                        <c:v>43616</c:v>
                      </c:pt>
                      <c:pt idx="155">
                        <c:v>43644</c:v>
                      </c:pt>
                      <c:pt idx="156">
                        <c:v>43677</c:v>
                      </c:pt>
                      <c:pt idx="157">
                        <c:v>43707</c:v>
                      </c:pt>
                      <c:pt idx="158">
                        <c:v>43738</c:v>
                      </c:pt>
                      <c:pt idx="159">
                        <c:v>43769</c:v>
                      </c:pt>
                      <c:pt idx="160">
                        <c:v>43798</c:v>
                      </c:pt>
                      <c:pt idx="161">
                        <c:v>43830</c:v>
                      </c:pt>
                      <c:pt idx="162">
                        <c:v>43861</c:v>
                      </c:pt>
                      <c:pt idx="163">
                        <c:v>43889</c:v>
                      </c:pt>
                      <c:pt idx="164">
                        <c:v>43921</c:v>
                      </c:pt>
                      <c:pt idx="165">
                        <c:v>43951</c:v>
                      </c:pt>
                      <c:pt idx="166">
                        <c:v>43980</c:v>
                      </c:pt>
                      <c:pt idx="167">
                        <c:v>44012</c:v>
                      </c:pt>
                      <c:pt idx="168">
                        <c:v>44043</c:v>
                      </c:pt>
                      <c:pt idx="169">
                        <c:v>44074</c:v>
                      </c:pt>
                      <c:pt idx="170">
                        <c:v>44104</c:v>
                      </c:pt>
                      <c:pt idx="171">
                        <c:v>44134</c:v>
                      </c:pt>
                      <c:pt idx="172">
                        <c:v>44165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'Combo Charts'!$F$2:$F$174</c15:sqref>
                        </c15:formulaRef>
                      </c:ext>
                    </c:extLst>
                    <c:numCache>
                      <c:formatCode>0.0%</c:formatCode>
                      <c:ptCount val="17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2.7914973816814712E-4</c:v>
                      </c:pt>
                      <c:pt idx="10">
                        <c:v>1.2420653790257176E-3</c:v>
                      </c:pt>
                      <c:pt idx="11">
                        <c:v>2.5952446434712555E-3</c:v>
                      </c:pt>
                      <c:pt idx="12">
                        <c:v>2.3166566544724925E-3</c:v>
                      </c:pt>
                      <c:pt idx="13">
                        <c:v>4.8249177636661058E-3</c:v>
                      </c:pt>
                      <c:pt idx="14">
                        <c:v>3.2652224149514499E-3</c:v>
                      </c:pt>
                      <c:pt idx="15">
                        <c:v>2.45749034511999E-3</c:v>
                      </c:pt>
                      <c:pt idx="16">
                        <c:v>3.5784663014261607E-3</c:v>
                      </c:pt>
                      <c:pt idx="17">
                        <c:v>3.4398135887724725E-3</c:v>
                      </c:pt>
                      <c:pt idx="18">
                        <c:v>6.5526784922623552E-3</c:v>
                      </c:pt>
                      <c:pt idx="19">
                        <c:v>5.3439839129254462E-3</c:v>
                      </c:pt>
                      <c:pt idx="20">
                        <c:v>6.554998364079332E-3</c:v>
                      </c:pt>
                      <c:pt idx="21">
                        <c:v>8.0495959697369085E-3</c:v>
                      </c:pt>
                      <c:pt idx="22">
                        <c:v>8.6929687832547273E-3</c:v>
                      </c:pt>
                      <c:pt idx="23">
                        <c:v>1.063787742008869E-2</c:v>
                      </c:pt>
                      <c:pt idx="24">
                        <c:v>8.3644221223587098E-3</c:v>
                      </c:pt>
                      <c:pt idx="25">
                        <c:v>9.7091820798783472E-3</c:v>
                      </c:pt>
                      <c:pt idx="26">
                        <c:v>1.4980846235435176E-2</c:v>
                      </c:pt>
                      <c:pt idx="27">
                        <c:v>1.8841941049895158E-2</c:v>
                      </c:pt>
                      <c:pt idx="28">
                        <c:v>1.849039452342649E-2</c:v>
                      </c:pt>
                      <c:pt idx="29">
                        <c:v>1.7060948040235058E-2</c:v>
                      </c:pt>
                      <c:pt idx="30">
                        <c:v>1.97845801015104E-2</c:v>
                      </c:pt>
                      <c:pt idx="31">
                        <c:v>2.1898091970246784E-2</c:v>
                      </c:pt>
                      <c:pt idx="32">
                        <c:v>2.0408339184133269E-2</c:v>
                      </c:pt>
                      <c:pt idx="33">
                        <c:v>1.2289916814646185E-2</c:v>
                      </c:pt>
                      <c:pt idx="34">
                        <c:v>9.5802864047725613E-3</c:v>
                      </c:pt>
                      <c:pt idx="35">
                        <c:v>8.9972317159732942E-3</c:v>
                      </c:pt>
                      <c:pt idx="36">
                        <c:v>9.771103605684223E-3</c:v>
                      </c:pt>
                      <c:pt idx="37">
                        <c:v>1.0267193276100208E-2</c:v>
                      </c:pt>
                      <c:pt idx="38">
                        <c:v>7.5458144634442332E-3</c:v>
                      </c:pt>
                      <c:pt idx="39">
                        <c:v>7.1173697119111881E-3</c:v>
                      </c:pt>
                      <c:pt idx="40">
                        <c:v>7.8526575187952107E-3</c:v>
                      </c:pt>
                      <c:pt idx="41">
                        <c:v>6.3952205961856469E-3</c:v>
                      </c:pt>
                      <c:pt idx="42">
                        <c:v>9.4353275853427225E-3</c:v>
                      </c:pt>
                      <c:pt idx="43">
                        <c:v>7.7659955302607575E-3</c:v>
                      </c:pt>
                      <c:pt idx="44">
                        <c:v>4.9730665362424089E-3</c:v>
                      </c:pt>
                      <c:pt idx="45">
                        <c:v>6.051436498327456E-3</c:v>
                      </c:pt>
                      <c:pt idx="46">
                        <c:v>7.766823726914833E-3</c:v>
                      </c:pt>
                      <c:pt idx="47">
                        <c:v>5.6816860054527737E-3</c:v>
                      </c:pt>
                      <c:pt idx="48">
                        <c:v>-2.9317744036667735E-3</c:v>
                      </c:pt>
                      <c:pt idx="49">
                        <c:v>-5.4985862206212129E-3</c:v>
                      </c:pt>
                      <c:pt idx="50">
                        <c:v>-8.9063352808993954E-3</c:v>
                      </c:pt>
                      <c:pt idx="51">
                        <c:v>-1.4652070989668125E-2</c:v>
                      </c:pt>
                      <c:pt idx="52">
                        <c:v>-1.5905218002327751E-2</c:v>
                      </c:pt>
                      <c:pt idx="53">
                        <c:v>-1.3657119463332167E-2</c:v>
                      </c:pt>
                      <c:pt idx="54">
                        <c:v>-8.7650140796101048E-3</c:v>
                      </c:pt>
                      <c:pt idx="55">
                        <c:v>-4.7264079680498809E-3</c:v>
                      </c:pt>
                      <c:pt idx="56">
                        <c:v>3.5323340733415864E-4</c:v>
                      </c:pt>
                      <c:pt idx="57">
                        <c:v>4.7660391498851084E-3</c:v>
                      </c:pt>
                      <c:pt idx="58">
                        <c:v>5.37007140469873E-3</c:v>
                      </c:pt>
                      <c:pt idx="59">
                        <c:v>5.4691731027158219E-3</c:v>
                      </c:pt>
                      <c:pt idx="60">
                        <c:v>3.4220718079782469E-3</c:v>
                      </c:pt>
                      <c:pt idx="61">
                        <c:v>4.2842305122863618E-3</c:v>
                      </c:pt>
                      <c:pt idx="62">
                        <c:v>4.9886826773838594E-3</c:v>
                      </c:pt>
                      <c:pt idx="63">
                        <c:v>4.6306657481825809E-3</c:v>
                      </c:pt>
                      <c:pt idx="64">
                        <c:v>4.8131134393384874E-3</c:v>
                      </c:pt>
                      <c:pt idx="65">
                        <c:v>5.4401133707633297E-3</c:v>
                      </c:pt>
                      <c:pt idx="66">
                        <c:v>3.0789406404528965E-3</c:v>
                      </c:pt>
                      <c:pt idx="67">
                        <c:v>-6.0469381334369411E-3</c:v>
                      </c:pt>
                      <c:pt idx="68">
                        <c:v>-8.3455842285983413E-3</c:v>
                      </c:pt>
                      <c:pt idx="69">
                        <c:v>-6.97944035787038E-3</c:v>
                      </c:pt>
                      <c:pt idx="70">
                        <c:v>-8.7769564082812324E-3</c:v>
                      </c:pt>
                      <c:pt idx="71">
                        <c:v>-8.7856234199654611E-3</c:v>
                      </c:pt>
                      <c:pt idx="72">
                        <c:v>-7.8078338570565977E-3</c:v>
                      </c:pt>
                      <c:pt idx="73">
                        <c:v>-4.3658778331689754E-3</c:v>
                      </c:pt>
                      <c:pt idx="74">
                        <c:v>-6.7617617106239978E-3</c:v>
                      </c:pt>
                      <c:pt idx="75">
                        <c:v>-9.0095014854380887E-3</c:v>
                      </c:pt>
                      <c:pt idx="76">
                        <c:v>-1.1378808046350929E-2</c:v>
                      </c:pt>
                      <c:pt idx="77">
                        <c:v>-1.4995697572677704E-2</c:v>
                      </c:pt>
                      <c:pt idx="78">
                        <c:v>-1.9434052638342018E-2</c:v>
                      </c:pt>
                      <c:pt idx="79">
                        <c:v>-2.0518119012105884E-2</c:v>
                      </c:pt>
                      <c:pt idx="80">
                        <c:v>-1.9589999217811831E-2</c:v>
                      </c:pt>
                      <c:pt idx="81">
                        <c:v>-1.8847213128851868E-2</c:v>
                      </c:pt>
                      <c:pt idx="82">
                        <c:v>-2.1071716610674095E-2</c:v>
                      </c:pt>
                      <c:pt idx="83">
                        <c:v>-1.5016373863461876E-2</c:v>
                      </c:pt>
                      <c:pt idx="84">
                        <c:v>-9.2622617066522202E-3</c:v>
                      </c:pt>
                      <c:pt idx="85">
                        <c:v>-3.9257944047519653E-3</c:v>
                      </c:pt>
                      <c:pt idx="86">
                        <c:v>-4.0777402499191113E-3</c:v>
                      </c:pt>
                      <c:pt idx="87">
                        <c:v>-7.4809251498244361E-3</c:v>
                      </c:pt>
                      <c:pt idx="88">
                        <c:v>-5.9587233595502472E-3</c:v>
                      </c:pt>
                      <c:pt idx="89">
                        <c:v>-1.2010038260406924E-2</c:v>
                      </c:pt>
                      <c:pt idx="90">
                        <c:v>-1.1880762490978211E-2</c:v>
                      </c:pt>
                      <c:pt idx="91">
                        <c:v>-1.4056082189429532E-2</c:v>
                      </c:pt>
                      <c:pt idx="92">
                        <c:v>-1.5099139079037873E-2</c:v>
                      </c:pt>
                      <c:pt idx="93">
                        <c:v>-1.2809662372670437E-2</c:v>
                      </c:pt>
                      <c:pt idx="94">
                        <c:v>-1.1270068095334993E-2</c:v>
                      </c:pt>
                      <c:pt idx="95">
                        <c:v>-9.9489578185834524E-3</c:v>
                      </c:pt>
                      <c:pt idx="96">
                        <c:v>-1.0118189461979527E-2</c:v>
                      </c:pt>
                      <c:pt idx="97">
                        <c:v>-9.0706041583923334E-3</c:v>
                      </c:pt>
                      <c:pt idx="98">
                        <c:v>-5.2772771286132497E-3</c:v>
                      </c:pt>
                      <c:pt idx="99">
                        <c:v>-2.1169210035645496E-3</c:v>
                      </c:pt>
                      <c:pt idx="100">
                        <c:v>-2.6407186575609972E-3</c:v>
                      </c:pt>
                      <c:pt idx="101">
                        <c:v>-1.0751545267820293E-5</c:v>
                      </c:pt>
                      <c:pt idx="102">
                        <c:v>-1.1800034605066029E-3</c:v>
                      </c:pt>
                      <c:pt idx="103">
                        <c:v>-1.1371037292357174E-3</c:v>
                      </c:pt>
                      <c:pt idx="104">
                        <c:v>-7.7548139271797593E-4</c:v>
                      </c:pt>
                      <c:pt idx="105">
                        <c:v>9.3868830918258277E-4</c:v>
                      </c:pt>
                      <c:pt idx="106">
                        <c:v>4.6457987177457348E-3</c:v>
                      </c:pt>
                      <c:pt idx="107">
                        <c:v>6.1167052936884339E-3</c:v>
                      </c:pt>
                      <c:pt idx="108">
                        <c:v>8.0530446855866626E-3</c:v>
                      </c:pt>
                      <c:pt idx="109">
                        <c:v>1.0983825733258283E-2</c:v>
                      </c:pt>
                      <c:pt idx="110">
                        <c:v>1.353384218160556E-2</c:v>
                      </c:pt>
                      <c:pt idx="111">
                        <c:v>1.0751970861334842E-2</c:v>
                      </c:pt>
                      <c:pt idx="112">
                        <c:v>1.075721531345733E-2</c:v>
                      </c:pt>
                      <c:pt idx="113">
                        <c:v>9.5111377425566076E-3</c:v>
                      </c:pt>
                      <c:pt idx="114">
                        <c:v>1.2603576883090556E-2</c:v>
                      </c:pt>
                      <c:pt idx="115">
                        <c:v>1.164425911125024E-2</c:v>
                      </c:pt>
                      <c:pt idx="116">
                        <c:v>5.2736196265827893E-3</c:v>
                      </c:pt>
                      <c:pt idx="117">
                        <c:v>5.1050597204637393E-3</c:v>
                      </c:pt>
                      <c:pt idx="118">
                        <c:v>4.7846835180352341E-3</c:v>
                      </c:pt>
                      <c:pt idx="119">
                        <c:v>2.575164555471467E-3</c:v>
                      </c:pt>
                      <c:pt idx="120">
                        <c:v>-2.3255504078054158E-3</c:v>
                      </c:pt>
                      <c:pt idx="121">
                        <c:v>-5.9588492710361861E-3</c:v>
                      </c:pt>
                      <c:pt idx="122">
                        <c:v>-1.4175828624852032E-3</c:v>
                      </c:pt>
                      <c:pt idx="123">
                        <c:v>1.0422111401206041E-3</c:v>
                      </c:pt>
                      <c:pt idx="124">
                        <c:v>3.5364879918495795E-3</c:v>
                      </c:pt>
                      <c:pt idx="125">
                        <c:v>6.0926042252954504E-3</c:v>
                      </c:pt>
                      <c:pt idx="126">
                        <c:v>8.5667962227826827E-3</c:v>
                      </c:pt>
                      <c:pt idx="127">
                        <c:v>9.7417272134032451E-3</c:v>
                      </c:pt>
                      <c:pt idx="128">
                        <c:v>8.2003157749251827E-3</c:v>
                      </c:pt>
                      <c:pt idx="129">
                        <c:v>8.4441723900726649E-3</c:v>
                      </c:pt>
                      <c:pt idx="130">
                        <c:v>5.2931376350797005E-3</c:v>
                      </c:pt>
                      <c:pt idx="131">
                        <c:v>4.6164841894021161E-3</c:v>
                      </c:pt>
                      <c:pt idx="132">
                        <c:v>4.5004012302275135E-3</c:v>
                      </c:pt>
                      <c:pt idx="133">
                        <c:v>7.4628696051180872E-3</c:v>
                      </c:pt>
                      <c:pt idx="134">
                        <c:v>1.2204913486265762E-2</c:v>
                      </c:pt>
                      <c:pt idx="135">
                        <c:v>1.2199033012373845E-2</c:v>
                      </c:pt>
                      <c:pt idx="136">
                        <c:v>1.2881073080629291E-2</c:v>
                      </c:pt>
                      <c:pt idx="137">
                        <c:v>1.3003818685049271E-2</c:v>
                      </c:pt>
                      <c:pt idx="138">
                        <c:v>1.1883289374144557E-2</c:v>
                      </c:pt>
                      <c:pt idx="139">
                        <c:v>1.1896893100233672E-2</c:v>
                      </c:pt>
                      <c:pt idx="140">
                        <c:v>9.2478318801719247E-3</c:v>
                      </c:pt>
                      <c:pt idx="141">
                        <c:v>8.8396687784330179E-3</c:v>
                      </c:pt>
                      <c:pt idx="142">
                        <c:v>9.6801636137941391E-3</c:v>
                      </c:pt>
                      <c:pt idx="143">
                        <c:v>1.055508350316171E-2</c:v>
                      </c:pt>
                      <c:pt idx="144">
                        <c:v>1.126071626368874E-2</c:v>
                      </c:pt>
                      <c:pt idx="145">
                        <c:v>8.66058724586268E-3</c:v>
                      </c:pt>
                      <c:pt idx="146">
                        <c:v>9.3891730356662779E-3</c:v>
                      </c:pt>
                      <c:pt idx="147">
                        <c:v>1.2010604054899305E-2</c:v>
                      </c:pt>
                      <c:pt idx="148">
                        <c:v>9.8576761830537693E-3</c:v>
                      </c:pt>
                      <c:pt idx="149">
                        <c:v>7.5328410764529423E-3</c:v>
                      </c:pt>
                      <c:pt idx="150">
                        <c:v>7.1824577785942808E-3</c:v>
                      </c:pt>
                      <c:pt idx="151">
                        <c:v>6.720908765344113E-3</c:v>
                      </c:pt>
                      <c:pt idx="152">
                        <c:v>2.3075760006660371E-3</c:v>
                      </c:pt>
                      <c:pt idx="153">
                        <c:v>-2.6321498017007061E-3</c:v>
                      </c:pt>
                      <c:pt idx="154">
                        <c:v>-1.8409083312758612E-3</c:v>
                      </c:pt>
                      <c:pt idx="155">
                        <c:v>-1.2673241027626571E-3</c:v>
                      </c:pt>
                      <c:pt idx="156">
                        <c:v>1.7227290608153192E-3</c:v>
                      </c:pt>
                      <c:pt idx="157">
                        <c:v>5.0727449007185255E-3</c:v>
                      </c:pt>
                      <c:pt idx="158">
                        <c:v>9.2477160572027386E-3</c:v>
                      </c:pt>
                      <c:pt idx="159">
                        <c:v>1.0793039419863072E-2</c:v>
                      </c:pt>
                      <c:pt idx="160">
                        <c:v>8.7221616491958368E-3</c:v>
                      </c:pt>
                      <c:pt idx="161">
                        <c:v>8.0794186836922761E-3</c:v>
                      </c:pt>
                      <c:pt idx="162">
                        <c:v>5.0875418607940585E-3</c:v>
                      </c:pt>
                      <c:pt idx="163">
                        <c:v>4.3850476958693816E-3</c:v>
                      </c:pt>
                      <c:pt idx="164">
                        <c:v>1.089626053896826E-2</c:v>
                      </c:pt>
                      <c:pt idx="165">
                        <c:v>1.0530520580701839E-2</c:v>
                      </c:pt>
                      <c:pt idx="166">
                        <c:v>1.4203495287077202E-2</c:v>
                      </c:pt>
                      <c:pt idx="167">
                        <c:v>1.5111490862724456E-2</c:v>
                      </c:pt>
                      <c:pt idx="168">
                        <c:v>1.3117396121760895E-2</c:v>
                      </c:pt>
                      <c:pt idx="169">
                        <c:v>8.190959927446527E-3</c:v>
                      </c:pt>
                      <c:pt idx="170">
                        <c:v>-1.3992395817620095E-3</c:v>
                      </c:pt>
                      <c:pt idx="171">
                        <c:v>-4.0314814518290706E-3</c:v>
                      </c:pt>
                      <c:pt idx="172">
                        <c:v>-1.3251850145529011E-2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97F-44DC-9FE5-08AA237BE617}"/>
                  </c:ext>
                </c:extLst>
              </c15:ser>
            </c15:filteredLineSeries>
          </c:ext>
        </c:extLst>
      </c:lineChart>
      <c:dateAx>
        <c:axId val="1591822112"/>
        <c:scaling>
          <c:orientation val="minMax"/>
        </c:scaling>
        <c:delete val="0"/>
        <c:axPos val="b"/>
        <c:numFmt formatCode="dd\-mm\-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6927072"/>
        <c:crosses val="autoZero"/>
        <c:auto val="1"/>
        <c:lblOffset val="100"/>
        <c:baseTimeUnit val="months"/>
      </c:dateAx>
      <c:valAx>
        <c:axId val="1576927072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1822112"/>
        <c:crosses val="autoZero"/>
        <c:crossBetween val="between"/>
      </c:valAx>
      <c:valAx>
        <c:axId val="1576925408"/>
        <c:scaling>
          <c:orientation val="minMax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1819312"/>
        <c:crosses val="max"/>
        <c:crossBetween val="between"/>
      </c:valAx>
      <c:dateAx>
        <c:axId val="1591819312"/>
        <c:scaling>
          <c:orientation val="minMax"/>
        </c:scaling>
        <c:delete val="1"/>
        <c:axPos val="b"/>
        <c:numFmt formatCode="dd\-mm\-yyyy" sourceLinked="1"/>
        <c:majorTickMark val="out"/>
        <c:minorTickMark val="none"/>
        <c:tickLblPos val="nextTo"/>
        <c:crossAx val="1576925408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b="1"/>
              <a:t>SmallCap/LargeCap</a:t>
            </a:r>
            <a:r>
              <a:rPr lang="en-IN" b="1" baseline="0"/>
              <a:t> ratio vs Flows</a:t>
            </a:r>
            <a:endParaRPr lang="en-IN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'Combo Charts'!$B$1</c:f>
              <c:strCache>
                <c:ptCount val="1"/>
                <c:pt idx="0">
                  <c:v>SmallCap/LargeCap ratio India</c:v>
                </c:pt>
              </c:strCache>
              <c:extLst xmlns:c15="http://schemas.microsoft.com/office/drawing/2012/chart"/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'Combo Charts'!$A$2:$A$174</c:f>
              <c:numCache>
                <c:formatCode>dd\-mm\-yyyy</c:formatCode>
                <c:ptCount val="173"/>
                <c:pt idx="0">
                  <c:v>38929</c:v>
                </c:pt>
                <c:pt idx="1">
                  <c:v>38960</c:v>
                </c:pt>
                <c:pt idx="2">
                  <c:v>38989</c:v>
                </c:pt>
                <c:pt idx="3">
                  <c:v>39021</c:v>
                </c:pt>
                <c:pt idx="4">
                  <c:v>39051</c:v>
                </c:pt>
                <c:pt idx="5">
                  <c:v>39080</c:v>
                </c:pt>
                <c:pt idx="6">
                  <c:v>39113</c:v>
                </c:pt>
                <c:pt idx="7">
                  <c:v>39141</c:v>
                </c:pt>
                <c:pt idx="8">
                  <c:v>39171</c:v>
                </c:pt>
                <c:pt idx="9">
                  <c:v>39202</c:v>
                </c:pt>
                <c:pt idx="10">
                  <c:v>39233</c:v>
                </c:pt>
                <c:pt idx="11">
                  <c:v>39262</c:v>
                </c:pt>
                <c:pt idx="12">
                  <c:v>39294</c:v>
                </c:pt>
                <c:pt idx="13">
                  <c:v>39325</c:v>
                </c:pt>
                <c:pt idx="14">
                  <c:v>39353</c:v>
                </c:pt>
                <c:pt idx="15">
                  <c:v>39386</c:v>
                </c:pt>
                <c:pt idx="16">
                  <c:v>39416</c:v>
                </c:pt>
                <c:pt idx="17">
                  <c:v>39447</c:v>
                </c:pt>
                <c:pt idx="18">
                  <c:v>39478</c:v>
                </c:pt>
                <c:pt idx="19">
                  <c:v>39507</c:v>
                </c:pt>
                <c:pt idx="20">
                  <c:v>39538</c:v>
                </c:pt>
                <c:pt idx="21">
                  <c:v>39568</c:v>
                </c:pt>
                <c:pt idx="22">
                  <c:v>39598</c:v>
                </c:pt>
                <c:pt idx="23">
                  <c:v>39629</c:v>
                </c:pt>
                <c:pt idx="24">
                  <c:v>39660</c:v>
                </c:pt>
                <c:pt idx="25">
                  <c:v>39689</c:v>
                </c:pt>
                <c:pt idx="26">
                  <c:v>39721</c:v>
                </c:pt>
                <c:pt idx="27">
                  <c:v>39752</c:v>
                </c:pt>
                <c:pt idx="28">
                  <c:v>39780</c:v>
                </c:pt>
                <c:pt idx="29">
                  <c:v>39813</c:v>
                </c:pt>
                <c:pt idx="30">
                  <c:v>39843</c:v>
                </c:pt>
                <c:pt idx="31">
                  <c:v>39871</c:v>
                </c:pt>
                <c:pt idx="32">
                  <c:v>39903</c:v>
                </c:pt>
                <c:pt idx="33">
                  <c:v>39933</c:v>
                </c:pt>
                <c:pt idx="34">
                  <c:v>39962</c:v>
                </c:pt>
                <c:pt idx="35">
                  <c:v>39994</c:v>
                </c:pt>
                <c:pt idx="36">
                  <c:v>40025</c:v>
                </c:pt>
                <c:pt idx="37">
                  <c:v>40056</c:v>
                </c:pt>
                <c:pt idx="38">
                  <c:v>40086</c:v>
                </c:pt>
                <c:pt idx="39">
                  <c:v>40116</c:v>
                </c:pt>
                <c:pt idx="40">
                  <c:v>40147</c:v>
                </c:pt>
                <c:pt idx="41">
                  <c:v>40178</c:v>
                </c:pt>
                <c:pt idx="42">
                  <c:v>40207</c:v>
                </c:pt>
                <c:pt idx="43">
                  <c:v>40235</c:v>
                </c:pt>
                <c:pt idx="44">
                  <c:v>40268</c:v>
                </c:pt>
                <c:pt idx="45">
                  <c:v>40298</c:v>
                </c:pt>
                <c:pt idx="46">
                  <c:v>40329</c:v>
                </c:pt>
                <c:pt idx="47">
                  <c:v>40359</c:v>
                </c:pt>
                <c:pt idx="48">
                  <c:v>40389</c:v>
                </c:pt>
                <c:pt idx="49">
                  <c:v>40421</c:v>
                </c:pt>
                <c:pt idx="50">
                  <c:v>40451</c:v>
                </c:pt>
                <c:pt idx="51">
                  <c:v>40480</c:v>
                </c:pt>
                <c:pt idx="52">
                  <c:v>40512</c:v>
                </c:pt>
                <c:pt idx="53">
                  <c:v>40543</c:v>
                </c:pt>
                <c:pt idx="54">
                  <c:v>40574</c:v>
                </c:pt>
                <c:pt idx="55">
                  <c:v>40602</c:v>
                </c:pt>
                <c:pt idx="56">
                  <c:v>40633</c:v>
                </c:pt>
                <c:pt idx="57">
                  <c:v>40662</c:v>
                </c:pt>
                <c:pt idx="58">
                  <c:v>40694</c:v>
                </c:pt>
                <c:pt idx="59">
                  <c:v>40724</c:v>
                </c:pt>
                <c:pt idx="60">
                  <c:v>40753</c:v>
                </c:pt>
                <c:pt idx="61">
                  <c:v>40786</c:v>
                </c:pt>
                <c:pt idx="62">
                  <c:v>40816</c:v>
                </c:pt>
                <c:pt idx="63">
                  <c:v>40847</c:v>
                </c:pt>
                <c:pt idx="64">
                  <c:v>40877</c:v>
                </c:pt>
                <c:pt idx="65">
                  <c:v>40907</c:v>
                </c:pt>
                <c:pt idx="66">
                  <c:v>40939</c:v>
                </c:pt>
                <c:pt idx="67">
                  <c:v>40968</c:v>
                </c:pt>
                <c:pt idx="68">
                  <c:v>40998</c:v>
                </c:pt>
                <c:pt idx="69">
                  <c:v>41029</c:v>
                </c:pt>
                <c:pt idx="70">
                  <c:v>41060</c:v>
                </c:pt>
                <c:pt idx="71">
                  <c:v>41089</c:v>
                </c:pt>
                <c:pt idx="72">
                  <c:v>41121</c:v>
                </c:pt>
                <c:pt idx="73">
                  <c:v>41152</c:v>
                </c:pt>
                <c:pt idx="74">
                  <c:v>41180</c:v>
                </c:pt>
                <c:pt idx="75">
                  <c:v>41213</c:v>
                </c:pt>
                <c:pt idx="76">
                  <c:v>41243</c:v>
                </c:pt>
                <c:pt idx="77">
                  <c:v>41274</c:v>
                </c:pt>
                <c:pt idx="78">
                  <c:v>41305</c:v>
                </c:pt>
                <c:pt idx="79">
                  <c:v>41333</c:v>
                </c:pt>
                <c:pt idx="80">
                  <c:v>41362</c:v>
                </c:pt>
                <c:pt idx="81">
                  <c:v>41394</c:v>
                </c:pt>
                <c:pt idx="82">
                  <c:v>41425</c:v>
                </c:pt>
                <c:pt idx="83">
                  <c:v>41453</c:v>
                </c:pt>
                <c:pt idx="84">
                  <c:v>41486</c:v>
                </c:pt>
                <c:pt idx="85">
                  <c:v>41516</c:v>
                </c:pt>
                <c:pt idx="86">
                  <c:v>41547</c:v>
                </c:pt>
                <c:pt idx="87">
                  <c:v>41578</c:v>
                </c:pt>
                <c:pt idx="88">
                  <c:v>41607</c:v>
                </c:pt>
                <c:pt idx="89">
                  <c:v>41639</c:v>
                </c:pt>
                <c:pt idx="90">
                  <c:v>41670</c:v>
                </c:pt>
                <c:pt idx="91">
                  <c:v>41698</c:v>
                </c:pt>
                <c:pt idx="92">
                  <c:v>41729</c:v>
                </c:pt>
                <c:pt idx="93">
                  <c:v>41759</c:v>
                </c:pt>
                <c:pt idx="94">
                  <c:v>41789</c:v>
                </c:pt>
                <c:pt idx="95">
                  <c:v>41820</c:v>
                </c:pt>
                <c:pt idx="96">
                  <c:v>41851</c:v>
                </c:pt>
                <c:pt idx="97">
                  <c:v>41880</c:v>
                </c:pt>
                <c:pt idx="98">
                  <c:v>41912</c:v>
                </c:pt>
                <c:pt idx="99">
                  <c:v>41943</c:v>
                </c:pt>
                <c:pt idx="100">
                  <c:v>41971</c:v>
                </c:pt>
                <c:pt idx="101">
                  <c:v>42004</c:v>
                </c:pt>
                <c:pt idx="102">
                  <c:v>42034</c:v>
                </c:pt>
                <c:pt idx="103">
                  <c:v>42062</c:v>
                </c:pt>
                <c:pt idx="104">
                  <c:v>42094</c:v>
                </c:pt>
                <c:pt idx="105">
                  <c:v>42124</c:v>
                </c:pt>
                <c:pt idx="106">
                  <c:v>42153</c:v>
                </c:pt>
                <c:pt idx="107">
                  <c:v>42185</c:v>
                </c:pt>
                <c:pt idx="108">
                  <c:v>42216</c:v>
                </c:pt>
                <c:pt idx="109">
                  <c:v>42247</c:v>
                </c:pt>
                <c:pt idx="110">
                  <c:v>42277</c:v>
                </c:pt>
                <c:pt idx="111">
                  <c:v>42307</c:v>
                </c:pt>
                <c:pt idx="112">
                  <c:v>42338</c:v>
                </c:pt>
                <c:pt idx="113">
                  <c:v>42369</c:v>
                </c:pt>
                <c:pt idx="114">
                  <c:v>42398</c:v>
                </c:pt>
                <c:pt idx="115">
                  <c:v>42429</c:v>
                </c:pt>
                <c:pt idx="116">
                  <c:v>42460</c:v>
                </c:pt>
                <c:pt idx="117">
                  <c:v>42489</c:v>
                </c:pt>
                <c:pt idx="118">
                  <c:v>42521</c:v>
                </c:pt>
                <c:pt idx="119">
                  <c:v>42551</c:v>
                </c:pt>
                <c:pt idx="120">
                  <c:v>42580</c:v>
                </c:pt>
                <c:pt idx="121">
                  <c:v>42613</c:v>
                </c:pt>
                <c:pt idx="122">
                  <c:v>42643</c:v>
                </c:pt>
                <c:pt idx="123">
                  <c:v>42674</c:v>
                </c:pt>
                <c:pt idx="124">
                  <c:v>42704</c:v>
                </c:pt>
                <c:pt idx="125">
                  <c:v>42734</c:v>
                </c:pt>
                <c:pt idx="126">
                  <c:v>42766</c:v>
                </c:pt>
                <c:pt idx="127">
                  <c:v>42794</c:v>
                </c:pt>
                <c:pt idx="128">
                  <c:v>42825</c:v>
                </c:pt>
                <c:pt idx="129">
                  <c:v>42853</c:v>
                </c:pt>
                <c:pt idx="130">
                  <c:v>42886</c:v>
                </c:pt>
                <c:pt idx="131">
                  <c:v>42916</c:v>
                </c:pt>
                <c:pt idx="132">
                  <c:v>42947</c:v>
                </c:pt>
                <c:pt idx="133">
                  <c:v>42978</c:v>
                </c:pt>
                <c:pt idx="134">
                  <c:v>43007</c:v>
                </c:pt>
                <c:pt idx="135">
                  <c:v>43039</c:v>
                </c:pt>
                <c:pt idx="136">
                  <c:v>43069</c:v>
                </c:pt>
                <c:pt idx="137">
                  <c:v>43098</c:v>
                </c:pt>
                <c:pt idx="138">
                  <c:v>43131</c:v>
                </c:pt>
                <c:pt idx="139">
                  <c:v>43159</c:v>
                </c:pt>
                <c:pt idx="140">
                  <c:v>43189</c:v>
                </c:pt>
                <c:pt idx="141">
                  <c:v>43220</c:v>
                </c:pt>
                <c:pt idx="142">
                  <c:v>43251</c:v>
                </c:pt>
                <c:pt idx="143">
                  <c:v>43280</c:v>
                </c:pt>
                <c:pt idx="144">
                  <c:v>43312</c:v>
                </c:pt>
                <c:pt idx="145">
                  <c:v>43343</c:v>
                </c:pt>
                <c:pt idx="146">
                  <c:v>43371</c:v>
                </c:pt>
                <c:pt idx="147">
                  <c:v>43404</c:v>
                </c:pt>
                <c:pt idx="148">
                  <c:v>43434</c:v>
                </c:pt>
                <c:pt idx="149">
                  <c:v>43465</c:v>
                </c:pt>
                <c:pt idx="150">
                  <c:v>43496</c:v>
                </c:pt>
                <c:pt idx="151">
                  <c:v>43524</c:v>
                </c:pt>
                <c:pt idx="152">
                  <c:v>43553</c:v>
                </c:pt>
                <c:pt idx="153">
                  <c:v>43585</c:v>
                </c:pt>
                <c:pt idx="154">
                  <c:v>43616</c:v>
                </c:pt>
                <c:pt idx="155">
                  <c:v>43644</c:v>
                </c:pt>
                <c:pt idx="156">
                  <c:v>43677</c:v>
                </c:pt>
                <c:pt idx="157">
                  <c:v>43707</c:v>
                </c:pt>
                <c:pt idx="158">
                  <c:v>43738</c:v>
                </c:pt>
                <c:pt idx="159">
                  <c:v>43769</c:v>
                </c:pt>
                <c:pt idx="160">
                  <c:v>43798</c:v>
                </c:pt>
                <c:pt idx="161">
                  <c:v>43830</c:v>
                </c:pt>
                <c:pt idx="162">
                  <c:v>43861</c:v>
                </c:pt>
                <c:pt idx="163">
                  <c:v>43889</c:v>
                </c:pt>
                <c:pt idx="164">
                  <c:v>43921</c:v>
                </c:pt>
                <c:pt idx="165">
                  <c:v>43951</c:v>
                </c:pt>
                <c:pt idx="166">
                  <c:v>43980</c:v>
                </c:pt>
                <c:pt idx="167">
                  <c:v>44012</c:v>
                </c:pt>
                <c:pt idx="168">
                  <c:v>44043</c:v>
                </c:pt>
                <c:pt idx="169">
                  <c:v>44074</c:v>
                </c:pt>
                <c:pt idx="170">
                  <c:v>44104</c:v>
                </c:pt>
                <c:pt idx="171">
                  <c:v>44134</c:v>
                </c:pt>
                <c:pt idx="172">
                  <c:v>44165</c:v>
                </c:pt>
              </c:numCache>
              <c:extLst xmlns:c15="http://schemas.microsoft.com/office/drawing/2012/chart"/>
            </c:numRef>
          </c:cat>
          <c:val>
            <c:numRef>
              <c:f>'Combo Charts'!$B$2:$B$174</c:f>
              <c:numCache>
                <c:formatCode>0.00</c:formatCode>
                <c:ptCount val="173"/>
                <c:pt idx="0">
                  <c:v>1.4852942660983679</c:v>
                </c:pt>
                <c:pt idx="1">
                  <c:v>1.5170223536622673</c:v>
                </c:pt>
                <c:pt idx="2">
                  <c:v>1.5108733102036898</c:v>
                </c:pt>
                <c:pt idx="3">
                  <c:v>1.5133150914521643</c:v>
                </c:pt>
                <c:pt idx="4">
                  <c:v>1.4931981118174509</c:v>
                </c:pt>
                <c:pt idx="5">
                  <c:v>1.4950724068732617</c:v>
                </c:pt>
                <c:pt idx="6">
                  <c:v>1.552555477267898</c:v>
                </c:pt>
                <c:pt idx="7">
                  <c:v>1.592998755728761</c:v>
                </c:pt>
                <c:pt idx="8">
                  <c:v>1.5385043887083054</c:v>
                </c:pt>
                <c:pt idx="9">
                  <c:v>1.5640935471143591</c:v>
                </c:pt>
                <c:pt idx="10">
                  <c:v>1.5857361473064877</c:v>
                </c:pt>
                <c:pt idx="11">
                  <c:v>1.6532586816116639</c:v>
                </c:pt>
                <c:pt idx="12">
                  <c:v>1.6280092756016706</c:v>
                </c:pt>
                <c:pt idx="13">
                  <c:v>1.6351173792728679</c:v>
                </c:pt>
                <c:pt idx="14">
                  <c:v>1.5616692507196996</c:v>
                </c:pt>
                <c:pt idx="15">
                  <c:v>1.494728049329588</c:v>
                </c:pt>
                <c:pt idx="16">
                  <c:v>1.6005840744851376</c:v>
                </c:pt>
                <c:pt idx="17">
                  <c:v>1.7526864889636722</c:v>
                </c:pt>
                <c:pt idx="18">
                  <c:v>1.6218738293204693</c:v>
                </c:pt>
                <c:pt idx="19">
                  <c:v>1.6262557150428407</c:v>
                </c:pt>
                <c:pt idx="20">
                  <c:v>1.543273946381619</c:v>
                </c:pt>
                <c:pt idx="21">
                  <c:v>1.5397812511587146</c:v>
                </c:pt>
                <c:pt idx="22">
                  <c:v>1.5404036760999593</c:v>
                </c:pt>
                <c:pt idx="23">
                  <c:v>1.5770477432782024</c:v>
                </c:pt>
                <c:pt idx="24">
                  <c:v>1.5152008300965802</c:v>
                </c:pt>
                <c:pt idx="25">
                  <c:v>1.5169497548284294</c:v>
                </c:pt>
                <c:pt idx="26">
                  <c:v>1.3996608933222285</c:v>
                </c:pt>
                <c:pt idx="27">
                  <c:v>1.1831295922408753</c:v>
                </c:pt>
                <c:pt idx="28">
                  <c:v>1.099400561262003</c:v>
                </c:pt>
                <c:pt idx="29">
                  <c:v>1.1378706122004012</c:v>
                </c:pt>
                <c:pt idx="30">
                  <c:v>1.081164676962918</c:v>
                </c:pt>
                <c:pt idx="31">
                  <c:v>1.0806806651981713</c:v>
                </c:pt>
                <c:pt idx="32">
                  <c:v>1.075762655884968</c:v>
                </c:pt>
                <c:pt idx="33">
                  <c:v>1.0688590888112814</c:v>
                </c:pt>
                <c:pt idx="34">
                  <c:v>1.1994779630907928</c:v>
                </c:pt>
                <c:pt idx="35">
                  <c:v>1.1867147718797559</c:v>
                </c:pt>
                <c:pt idx="36">
                  <c:v>1.169111284572641</c:v>
                </c:pt>
                <c:pt idx="37">
                  <c:v>1.2532801786819561</c:v>
                </c:pt>
                <c:pt idx="38">
                  <c:v>1.2151427596372726</c:v>
                </c:pt>
                <c:pt idx="39">
                  <c:v>1.2405890619742546</c:v>
                </c:pt>
                <c:pt idx="40">
                  <c:v>1.2340267824790527</c:v>
                </c:pt>
                <c:pt idx="41">
                  <c:v>1.2730093877465012</c:v>
                </c:pt>
                <c:pt idx="42">
                  <c:v>1.3520671371358897</c:v>
                </c:pt>
                <c:pt idx="43">
                  <c:v>1.3106145004829732</c:v>
                </c:pt>
                <c:pt idx="44">
                  <c:v>1.3116833993794537</c:v>
                </c:pt>
                <c:pt idx="45">
                  <c:v>1.3526805953559426</c:v>
                </c:pt>
                <c:pt idx="46">
                  <c:v>1.3082070748844046</c:v>
                </c:pt>
                <c:pt idx="47">
                  <c:v>1.319170398845128</c:v>
                </c:pt>
                <c:pt idx="48">
                  <c:v>1.3560073256135112</c:v>
                </c:pt>
                <c:pt idx="49">
                  <c:v>1.411044303979847</c:v>
                </c:pt>
                <c:pt idx="50">
                  <c:v>1.3645948790293565</c:v>
                </c:pt>
                <c:pt idx="51">
                  <c:v>1.4134351694805194</c:v>
                </c:pt>
                <c:pt idx="52">
                  <c:v>1.3229256720285822</c:v>
                </c:pt>
                <c:pt idx="53">
                  <c:v>1.2947456621699271</c:v>
                </c:pt>
                <c:pt idx="54">
                  <c:v>1.2691336743856889</c:v>
                </c:pt>
                <c:pt idx="55">
                  <c:v>1.219789594879751</c:v>
                </c:pt>
                <c:pt idx="56">
                  <c:v>1.1963561549746047</c:v>
                </c:pt>
                <c:pt idx="57">
                  <c:v>1.2795909144888631</c:v>
                </c:pt>
                <c:pt idx="58">
                  <c:v>1.2851550064895643</c:v>
                </c:pt>
                <c:pt idx="59">
                  <c:v>1.2599144232674693</c:v>
                </c:pt>
                <c:pt idx="60">
                  <c:v>1.3101180842807629</c:v>
                </c:pt>
                <c:pt idx="61">
                  <c:v>1.2848640926459323</c:v>
                </c:pt>
                <c:pt idx="62">
                  <c:v>1.2949595805250225</c:v>
                </c:pt>
                <c:pt idx="63">
                  <c:v>1.2766895109893783</c:v>
                </c:pt>
                <c:pt idx="64">
                  <c:v>1.2137738458412537</c:v>
                </c:pt>
                <c:pt idx="65">
                  <c:v>1.1528347325775898</c:v>
                </c:pt>
                <c:pt idx="66">
                  <c:v>1.1888755001139029</c:v>
                </c:pt>
                <c:pt idx="67">
                  <c:v>1.2233113669796498</c:v>
                </c:pt>
                <c:pt idx="68">
                  <c:v>1.2452645750459543</c:v>
                </c:pt>
                <c:pt idx="69">
                  <c:v>1.2781105042805037</c:v>
                </c:pt>
                <c:pt idx="70">
                  <c:v>1.2706301943873273</c:v>
                </c:pt>
                <c:pt idx="71">
                  <c:v>1.2407247647068227</c:v>
                </c:pt>
                <c:pt idx="72">
                  <c:v>1.1992215210758406</c:v>
                </c:pt>
                <c:pt idx="73">
                  <c:v>1.1757353049926322</c:v>
                </c:pt>
                <c:pt idx="74">
                  <c:v>1.1834126044558784</c:v>
                </c:pt>
                <c:pt idx="75">
                  <c:v>1.1859424311029805</c:v>
                </c:pt>
                <c:pt idx="76">
                  <c:v>1.2036847385749638</c:v>
                </c:pt>
                <c:pt idx="77">
                  <c:v>1.2136402831929571</c:v>
                </c:pt>
                <c:pt idx="78">
                  <c:v>1.1677308835349505</c:v>
                </c:pt>
                <c:pt idx="79">
                  <c:v>1.1166629893660731</c:v>
                </c:pt>
                <c:pt idx="80">
                  <c:v>1.0786777803977121</c:v>
                </c:pt>
                <c:pt idx="81">
                  <c:v>1.0609652126919087</c:v>
                </c:pt>
                <c:pt idx="82">
                  <c:v>1.0296238909953597</c:v>
                </c:pt>
                <c:pt idx="83">
                  <c:v>0.97929310356882404</c:v>
                </c:pt>
                <c:pt idx="84">
                  <c:v>0.9085527919986256</c:v>
                </c:pt>
                <c:pt idx="85">
                  <c:v>0.93779981510470178</c:v>
                </c:pt>
                <c:pt idx="86">
                  <c:v>0.93553464003203213</c:v>
                </c:pt>
                <c:pt idx="87">
                  <c:v>0.95646832241514457</c:v>
                </c:pt>
                <c:pt idx="88">
                  <c:v>1.0074403585070781</c:v>
                </c:pt>
                <c:pt idx="89">
                  <c:v>1.0513827139407239</c:v>
                </c:pt>
                <c:pt idx="90">
                  <c:v>1.0265359034503152</c:v>
                </c:pt>
                <c:pt idx="91">
                  <c:v>1.0270894167811941</c:v>
                </c:pt>
                <c:pt idx="92">
                  <c:v>1.0762600022963185</c:v>
                </c:pt>
                <c:pt idx="93">
                  <c:v>1.1450003724836877</c:v>
                </c:pt>
                <c:pt idx="94">
                  <c:v>1.2811558080665593</c:v>
                </c:pt>
                <c:pt idx="95">
                  <c:v>1.3606313659970464</c:v>
                </c:pt>
                <c:pt idx="96">
                  <c:v>1.2682868766306843</c:v>
                </c:pt>
                <c:pt idx="97">
                  <c:v>1.2204206403925311</c:v>
                </c:pt>
                <c:pt idx="98">
                  <c:v>1.2055066362245397</c:v>
                </c:pt>
                <c:pt idx="99">
                  <c:v>1.1998591561484377</c:v>
                </c:pt>
                <c:pt idx="100">
                  <c:v>1.1731928140511385</c:v>
                </c:pt>
                <c:pt idx="101">
                  <c:v>1.2315502992403751</c:v>
                </c:pt>
                <c:pt idx="102">
                  <c:v>1.1997848752872673</c:v>
                </c:pt>
                <c:pt idx="103">
                  <c:v>1.2364099863371711</c:v>
                </c:pt>
                <c:pt idx="104">
                  <c:v>1.2771733115418222</c:v>
                </c:pt>
                <c:pt idx="105">
                  <c:v>1.2830075727850312</c:v>
                </c:pt>
                <c:pt idx="106">
                  <c:v>1.2721662116242352</c:v>
                </c:pt>
                <c:pt idx="107">
                  <c:v>1.2295436531952444</c:v>
                </c:pt>
                <c:pt idx="108">
                  <c:v>1.2927784943615113</c:v>
                </c:pt>
                <c:pt idx="109">
                  <c:v>1.2437749390967086</c:v>
                </c:pt>
                <c:pt idx="110">
                  <c:v>1.2664786544352551</c:v>
                </c:pt>
                <c:pt idx="111">
                  <c:v>1.2792764961300818</c:v>
                </c:pt>
                <c:pt idx="112">
                  <c:v>1.341483783791013</c:v>
                </c:pt>
                <c:pt idx="113">
                  <c:v>1.3647011455495752</c:v>
                </c:pt>
                <c:pt idx="114">
                  <c:v>1.2851066100088795</c:v>
                </c:pt>
                <c:pt idx="115">
                  <c:v>1.2052501664990036</c:v>
                </c:pt>
                <c:pt idx="116">
                  <c:v>1.2186457904658767</c:v>
                </c:pt>
                <c:pt idx="117">
                  <c:v>1.2751265671680043</c:v>
                </c:pt>
                <c:pt idx="118">
                  <c:v>1.2322123932062918</c:v>
                </c:pt>
                <c:pt idx="119">
                  <c:v>1.3480387115621535</c:v>
                </c:pt>
                <c:pt idx="120">
                  <c:v>1.3433451894877106</c:v>
                </c:pt>
                <c:pt idx="121">
                  <c:v>1.3372903902721651</c:v>
                </c:pt>
                <c:pt idx="122">
                  <c:v>1.3534806334498817</c:v>
                </c:pt>
                <c:pt idx="123">
                  <c:v>1.4230263423286282</c:v>
                </c:pt>
                <c:pt idx="124">
                  <c:v>1.3465084413799639</c:v>
                </c:pt>
                <c:pt idx="125">
                  <c:v>1.3473837116496874</c:v>
                </c:pt>
                <c:pt idx="126">
                  <c:v>1.3948824379404638</c:v>
                </c:pt>
                <c:pt idx="127">
                  <c:v>1.4267446295784607</c:v>
                </c:pt>
                <c:pt idx="128">
                  <c:v>1.4380752980357943</c:v>
                </c:pt>
                <c:pt idx="129">
                  <c:v>1.5046649734717921</c:v>
                </c:pt>
                <c:pt idx="130">
                  <c:v>1.4141740958833742</c:v>
                </c:pt>
                <c:pt idx="131">
                  <c:v>1.4504664513268284</c:v>
                </c:pt>
                <c:pt idx="132">
                  <c:v>1.4615960714405398</c:v>
                </c:pt>
                <c:pt idx="133">
                  <c:v>1.4683483248717979</c:v>
                </c:pt>
                <c:pt idx="134">
                  <c:v>1.4574159452521027</c:v>
                </c:pt>
                <c:pt idx="135">
                  <c:v>1.5508237276238086</c:v>
                </c:pt>
                <c:pt idx="136">
                  <c:v>1.5908396224151016</c:v>
                </c:pt>
                <c:pt idx="137">
                  <c:v>1.611545178117106</c:v>
                </c:pt>
                <c:pt idx="138">
                  <c:v>1.5092993813019104</c:v>
                </c:pt>
                <c:pt idx="139">
                  <c:v>1.5034428472194152</c:v>
                </c:pt>
                <c:pt idx="140">
                  <c:v>1.4502374943025997</c:v>
                </c:pt>
                <c:pt idx="141">
                  <c:v>1.4704622733616741</c:v>
                </c:pt>
                <c:pt idx="142">
                  <c:v>1.3862233066729963</c:v>
                </c:pt>
                <c:pt idx="143">
                  <c:v>1.2769425722090479</c:v>
                </c:pt>
                <c:pt idx="144">
                  <c:v>1.2552751902141657</c:v>
                </c:pt>
                <c:pt idx="145">
                  <c:v>1.2474730089706254</c:v>
                </c:pt>
                <c:pt idx="146">
                  <c:v>1.0792166035216073</c:v>
                </c:pt>
                <c:pt idx="147">
                  <c:v>1.1115317017094295</c:v>
                </c:pt>
                <c:pt idx="148">
                  <c:v>1.0928054245740566</c:v>
                </c:pt>
                <c:pt idx="149">
                  <c:v>1.1295067422157969</c:v>
                </c:pt>
                <c:pt idx="150">
                  <c:v>1.0844461064936692</c:v>
                </c:pt>
                <c:pt idx="151">
                  <c:v>1.0556438779376858</c:v>
                </c:pt>
                <c:pt idx="152">
                  <c:v>1.1044903828385673</c:v>
                </c:pt>
                <c:pt idx="153">
                  <c:v>1.0652460549095382</c:v>
                </c:pt>
                <c:pt idx="154">
                  <c:v>1.0627933778509082</c:v>
                </c:pt>
                <c:pt idx="155">
                  <c:v>1.0176364741430191</c:v>
                </c:pt>
                <c:pt idx="156">
                  <c:v>0.96275414510853408</c:v>
                </c:pt>
                <c:pt idx="157">
                  <c:v>0.95562440311134278</c:v>
                </c:pt>
                <c:pt idx="158">
                  <c:v>0.94416848009829935</c:v>
                </c:pt>
                <c:pt idx="159">
                  <c:v>0.93591772596851996</c:v>
                </c:pt>
                <c:pt idx="160">
                  <c:v>0.93607336445955092</c:v>
                </c:pt>
                <c:pt idx="161">
                  <c:v>0.93210806867265217</c:v>
                </c:pt>
                <c:pt idx="162">
                  <c:v>1.0072293867062996</c:v>
                </c:pt>
                <c:pt idx="163">
                  <c:v>0.98234246043394047</c:v>
                </c:pt>
                <c:pt idx="164">
                  <c:v>0.81055940247903013</c:v>
                </c:pt>
                <c:pt idx="165">
                  <c:v>0.80105024957510917</c:v>
                </c:pt>
                <c:pt idx="166">
                  <c:v>0.80681954715817294</c:v>
                </c:pt>
                <c:pt idx="167">
                  <c:v>0.86651241951315039</c:v>
                </c:pt>
                <c:pt idx="168">
                  <c:v>0.8777204721500329</c:v>
                </c:pt>
                <c:pt idx="169">
                  <c:v>0.9515170440002173</c:v>
                </c:pt>
                <c:pt idx="170">
                  <c:v>0.99917795541605781</c:v>
                </c:pt>
                <c:pt idx="171">
                  <c:v>0.97047989165089454</c:v>
                </c:pt>
                <c:pt idx="172">
                  <c:v>0.98456151186211172</c:v>
                </c:pt>
              </c:numCache>
              <c:extLst xmlns:c15="http://schemas.microsoft.com/office/drawing/2012/chart"/>
            </c:numRef>
          </c:val>
          <c:extLst>
            <c:ext xmlns:c16="http://schemas.microsoft.com/office/drawing/2014/chart" uri="{C3380CC4-5D6E-409C-BE32-E72D297353CC}">
              <c16:uniqueId val="{00000003-9AE0-4059-9CD8-196CB96789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91822112"/>
        <c:axId val="1576927072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'Combo Charts'!$C$1</c15:sqref>
                        </c15:formulaRef>
                      </c:ext>
                    </c:extLst>
                    <c:strCache>
                      <c:ptCount val="1"/>
                      <c:pt idx="0">
                        <c:v>Correlations (India vs World)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'Combo Charts'!$A$2:$A$174</c15:sqref>
                        </c15:formulaRef>
                      </c:ext>
                    </c:extLst>
                    <c:numCache>
                      <c:formatCode>dd\-mm\-yyyy</c:formatCode>
                      <c:ptCount val="173"/>
                      <c:pt idx="0">
                        <c:v>38929</c:v>
                      </c:pt>
                      <c:pt idx="1">
                        <c:v>38960</c:v>
                      </c:pt>
                      <c:pt idx="2">
                        <c:v>38989</c:v>
                      </c:pt>
                      <c:pt idx="3">
                        <c:v>39021</c:v>
                      </c:pt>
                      <c:pt idx="4">
                        <c:v>39051</c:v>
                      </c:pt>
                      <c:pt idx="5">
                        <c:v>39080</c:v>
                      </c:pt>
                      <c:pt idx="6">
                        <c:v>39113</c:v>
                      </c:pt>
                      <c:pt idx="7">
                        <c:v>39141</c:v>
                      </c:pt>
                      <c:pt idx="8">
                        <c:v>39171</c:v>
                      </c:pt>
                      <c:pt idx="9">
                        <c:v>39202</c:v>
                      </c:pt>
                      <c:pt idx="10">
                        <c:v>39233</c:v>
                      </c:pt>
                      <c:pt idx="11">
                        <c:v>39262</c:v>
                      </c:pt>
                      <c:pt idx="12">
                        <c:v>39294</c:v>
                      </c:pt>
                      <c:pt idx="13">
                        <c:v>39325</c:v>
                      </c:pt>
                      <c:pt idx="14">
                        <c:v>39353</c:v>
                      </c:pt>
                      <c:pt idx="15">
                        <c:v>39386</c:v>
                      </c:pt>
                      <c:pt idx="16">
                        <c:v>39416</c:v>
                      </c:pt>
                      <c:pt idx="17">
                        <c:v>39447</c:v>
                      </c:pt>
                      <c:pt idx="18">
                        <c:v>39478</c:v>
                      </c:pt>
                      <c:pt idx="19">
                        <c:v>39507</c:v>
                      </c:pt>
                      <c:pt idx="20">
                        <c:v>39538</c:v>
                      </c:pt>
                      <c:pt idx="21">
                        <c:v>39568</c:v>
                      </c:pt>
                      <c:pt idx="22">
                        <c:v>39598</c:v>
                      </c:pt>
                      <c:pt idx="23">
                        <c:v>39629</c:v>
                      </c:pt>
                      <c:pt idx="24">
                        <c:v>39660</c:v>
                      </c:pt>
                      <c:pt idx="25">
                        <c:v>39689</c:v>
                      </c:pt>
                      <c:pt idx="26">
                        <c:v>39721</c:v>
                      </c:pt>
                      <c:pt idx="27">
                        <c:v>39752</c:v>
                      </c:pt>
                      <c:pt idx="28">
                        <c:v>39780</c:v>
                      </c:pt>
                      <c:pt idx="29">
                        <c:v>39813</c:v>
                      </c:pt>
                      <c:pt idx="30">
                        <c:v>39843</c:v>
                      </c:pt>
                      <c:pt idx="31">
                        <c:v>39871</c:v>
                      </c:pt>
                      <c:pt idx="32">
                        <c:v>39903</c:v>
                      </c:pt>
                      <c:pt idx="33">
                        <c:v>39933</c:v>
                      </c:pt>
                      <c:pt idx="34">
                        <c:v>39962</c:v>
                      </c:pt>
                      <c:pt idx="35">
                        <c:v>39994</c:v>
                      </c:pt>
                      <c:pt idx="36">
                        <c:v>40025</c:v>
                      </c:pt>
                      <c:pt idx="37">
                        <c:v>40056</c:v>
                      </c:pt>
                      <c:pt idx="38">
                        <c:v>40086</c:v>
                      </c:pt>
                      <c:pt idx="39">
                        <c:v>40116</c:v>
                      </c:pt>
                      <c:pt idx="40">
                        <c:v>40147</c:v>
                      </c:pt>
                      <c:pt idx="41">
                        <c:v>40178</c:v>
                      </c:pt>
                      <c:pt idx="42">
                        <c:v>40207</c:v>
                      </c:pt>
                      <c:pt idx="43">
                        <c:v>40235</c:v>
                      </c:pt>
                      <c:pt idx="44">
                        <c:v>40268</c:v>
                      </c:pt>
                      <c:pt idx="45">
                        <c:v>40298</c:v>
                      </c:pt>
                      <c:pt idx="46">
                        <c:v>40329</c:v>
                      </c:pt>
                      <c:pt idx="47">
                        <c:v>40359</c:v>
                      </c:pt>
                      <c:pt idx="48">
                        <c:v>40389</c:v>
                      </c:pt>
                      <c:pt idx="49">
                        <c:v>40421</c:v>
                      </c:pt>
                      <c:pt idx="50">
                        <c:v>40451</c:v>
                      </c:pt>
                      <c:pt idx="51">
                        <c:v>40480</c:v>
                      </c:pt>
                      <c:pt idx="52">
                        <c:v>40512</c:v>
                      </c:pt>
                      <c:pt idx="53">
                        <c:v>40543</c:v>
                      </c:pt>
                      <c:pt idx="54">
                        <c:v>40574</c:v>
                      </c:pt>
                      <c:pt idx="55">
                        <c:v>40602</c:v>
                      </c:pt>
                      <c:pt idx="56">
                        <c:v>40633</c:v>
                      </c:pt>
                      <c:pt idx="57">
                        <c:v>40662</c:v>
                      </c:pt>
                      <c:pt idx="58">
                        <c:v>40694</c:v>
                      </c:pt>
                      <c:pt idx="59">
                        <c:v>40724</c:v>
                      </c:pt>
                      <c:pt idx="60">
                        <c:v>40753</c:v>
                      </c:pt>
                      <c:pt idx="61">
                        <c:v>40786</c:v>
                      </c:pt>
                      <c:pt idx="62">
                        <c:v>40816</c:v>
                      </c:pt>
                      <c:pt idx="63">
                        <c:v>40847</c:v>
                      </c:pt>
                      <c:pt idx="64">
                        <c:v>40877</c:v>
                      </c:pt>
                      <c:pt idx="65">
                        <c:v>40907</c:v>
                      </c:pt>
                      <c:pt idx="66">
                        <c:v>40939</c:v>
                      </c:pt>
                      <c:pt idx="67">
                        <c:v>40968</c:v>
                      </c:pt>
                      <c:pt idx="68">
                        <c:v>40998</c:v>
                      </c:pt>
                      <c:pt idx="69">
                        <c:v>41029</c:v>
                      </c:pt>
                      <c:pt idx="70">
                        <c:v>41060</c:v>
                      </c:pt>
                      <c:pt idx="71">
                        <c:v>41089</c:v>
                      </c:pt>
                      <c:pt idx="72">
                        <c:v>41121</c:v>
                      </c:pt>
                      <c:pt idx="73">
                        <c:v>41152</c:v>
                      </c:pt>
                      <c:pt idx="74">
                        <c:v>41180</c:v>
                      </c:pt>
                      <c:pt idx="75">
                        <c:v>41213</c:v>
                      </c:pt>
                      <c:pt idx="76">
                        <c:v>41243</c:v>
                      </c:pt>
                      <c:pt idx="77">
                        <c:v>41274</c:v>
                      </c:pt>
                      <c:pt idx="78">
                        <c:v>41305</c:v>
                      </c:pt>
                      <c:pt idx="79">
                        <c:v>41333</c:v>
                      </c:pt>
                      <c:pt idx="80">
                        <c:v>41362</c:v>
                      </c:pt>
                      <c:pt idx="81">
                        <c:v>41394</c:v>
                      </c:pt>
                      <c:pt idx="82">
                        <c:v>41425</c:v>
                      </c:pt>
                      <c:pt idx="83">
                        <c:v>41453</c:v>
                      </c:pt>
                      <c:pt idx="84">
                        <c:v>41486</c:v>
                      </c:pt>
                      <c:pt idx="85">
                        <c:v>41516</c:v>
                      </c:pt>
                      <c:pt idx="86">
                        <c:v>41547</c:v>
                      </c:pt>
                      <c:pt idx="87">
                        <c:v>41578</c:v>
                      </c:pt>
                      <c:pt idx="88">
                        <c:v>41607</c:v>
                      </c:pt>
                      <c:pt idx="89">
                        <c:v>41639</c:v>
                      </c:pt>
                      <c:pt idx="90">
                        <c:v>41670</c:v>
                      </c:pt>
                      <c:pt idx="91">
                        <c:v>41698</c:v>
                      </c:pt>
                      <c:pt idx="92">
                        <c:v>41729</c:v>
                      </c:pt>
                      <c:pt idx="93">
                        <c:v>41759</c:v>
                      </c:pt>
                      <c:pt idx="94">
                        <c:v>41789</c:v>
                      </c:pt>
                      <c:pt idx="95">
                        <c:v>41820</c:v>
                      </c:pt>
                      <c:pt idx="96">
                        <c:v>41851</c:v>
                      </c:pt>
                      <c:pt idx="97">
                        <c:v>41880</c:v>
                      </c:pt>
                      <c:pt idx="98">
                        <c:v>41912</c:v>
                      </c:pt>
                      <c:pt idx="99">
                        <c:v>41943</c:v>
                      </c:pt>
                      <c:pt idx="100">
                        <c:v>41971</c:v>
                      </c:pt>
                      <c:pt idx="101">
                        <c:v>42004</c:v>
                      </c:pt>
                      <c:pt idx="102">
                        <c:v>42034</c:v>
                      </c:pt>
                      <c:pt idx="103">
                        <c:v>42062</c:v>
                      </c:pt>
                      <c:pt idx="104">
                        <c:v>42094</c:v>
                      </c:pt>
                      <c:pt idx="105">
                        <c:v>42124</c:v>
                      </c:pt>
                      <c:pt idx="106">
                        <c:v>42153</c:v>
                      </c:pt>
                      <c:pt idx="107">
                        <c:v>42185</c:v>
                      </c:pt>
                      <c:pt idx="108">
                        <c:v>42216</c:v>
                      </c:pt>
                      <c:pt idx="109">
                        <c:v>42247</c:v>
                      </c:pt>
                      <c:pt idx="110">
                        <c:v>42277</c:v>
                      </c:pt>
                      <c:pt idx="111">
                        <c:v>42307</c:v>
                      </c:pt>
                      <c:pt idx="112">
                        <c:v>42338</c:v>
                      </c:pt>
                      <c:pt idx="113">
                        <c:v>42369</c:v>
                      </c:pt>
                      <c:pt idx="114">
                        <c:v>42398</c:v>
                      </c:pt>
                      <c:pt idx="115">
                        <c:v>42429</c:v>
                      </c:pt>
                      <c:pt idx="116">
                        <c:v>42460</c:v>
                      </c:pt>
                      <c:pt idx="117">
                        <c:v>42489</c:v>
                      </c:pt>
                      <c:pt idx="118">
                        <c:v>42521</c:v>
                      </c:pt>
                      <c:pt idx="119">
                        <c:v>42551</c:v>
                      </c:pt>
                      <c:pt idx="120">
                        <c:v>42580</c:v>
                      </c:pt>
                      <c:pt idx="121">
                        <c:v>42613</c:v>
                      </c:pt>
                      <c:pt idx="122">
                        <c:v>42643</c:v>
                      </c:pt>
                      <c:pt idx="123">
                        <c:v>42674</c:v>
                      </c:pt>
                      <c:pt idx="124">
                        <c:v>42704</c:v>
                      </c:pt>
                      <c:pt idx="125">
                        <c:v>42734</c:v>
                      </c:pt>
                      <c:pt idx="126">
                        <c:v>42766</c:v>
                      </c:pt>
                      <c:pt idx="127">
                        <c:v>42794</c:v>
                      </c:pt>
                      <c:pt idx="128">
                        <c:v>42825</c:v>
                      </c:pt>
                      <c:pt idx="129">
                        <c:v>42853</c:v>
                      </c:pt>
                      <c:pt idx="130">
                        <c:v>42886</c:v>
                      </c:pt>
                      <c:pt idx="131">
                        <c:v>42916</c:v>
                      </c:pt>
                      <c:pt idx="132">
                        <c:v>42947</c:v>
                      </c:pt>
                      <c:pt idx="133">
                        <c:v>42978</c:v>
                      </c:pt>
                      <c:pt idx="134">
                        <c:v>43007</c:v>
                      </c:pt>
                      <c:pt idx="135">
                        <c:v>43039</c:v>
                      </c:pt>
                      <c:pt idx="136">
                        <c:v>43069</c:v>
                      </c:pt>
                      <c:pt idx="137">
                        <c:v>43098</c:v>
                      </c:pt>
                      <c:pt idx="138">
                        <c:v>43131</c:v>
                      </c:pt>
                      <c:pt idx="139">
                        <c:v>43159</c:v>
                      </c:pt>
                      <c:pt idx="140">
                        <c:v>43189</c:v>
                      </c:pt>
                      <c:pt idx="141">
                        <c:v>43220</c:v>
                      </c:pt>
                      <c:pt idx="142">
                        <c:v>43251</c:v>
                      </c:pt>
                      <c:pt idx="143">
                        <c:v>43280</c:v>
                      </c:pt>
                      <c:pt idx="144">
                        <c:v>43312</c:v>
                      </c:pt>
                      <c:pt idx="145">
                        <c:v>43343</c:v>
                      </c:pt>
                      <c:pt idx="146">
                        <c:v>43371</c:v>
                      </c:pt>
                      <c:pt idx="147">
                        <c:v>43404</c:v>
                      </c:pt>
                      <c:pt idx="148">
                        <c:v>43434</c:v>
                      </c:pt>
                      <c:pt idx="149">
                        <c:v>43465</c:v>
                      </c:pt>
                      <c:pt idx="150">
                        <c:v>43496</c:v>
                      </c:pt>
                      <c:pt idx="151">
                        <c:v>43524</c:v>
                      </c:pt>
                      <c:pt idx="152">
                        <c:v>43553</c:v>
                      </c:pt>
                      <c:pt idx="153">
                        <c:v>43585</c:v>
                      </c:pt>
                      <c:pt idx="154">
                        <c:v>43616</c:v>
                      </c:pt>
                      <c:pt idx="155">
                        <c:v>43644</c:v>
                      </c:pt>
                      <c:pt idx="156">
                        <c:v>43677</c:v>
                      </c:pt>
                      <c:pt idx="157">
                        <c:v>43707</c:v>
                      </c:pt>
                      <c:pt idx="158">
                        <c:v>43738</c:v>
                      </c:pt>
                      <c:pt idx="159">
                        <c:v>43769</c:v>
                      </c:pt>
                      <c:pt idx="160">
                        <c:v>43798</c:v>
                      </c:pt>
                      <c:pt idx="161">
                        <c:v>43830</c:v>
                      </c:pt>
                      <c:pt idx="162">
                        <c:v>43861</c:v>
                      </c:pt>
                      <c:pt idx="163">
                        <c:v>43889</c:v>
                      </c:pt>
                      <c:pt idx="164">
                        <c:v>43921</c:v>
                      </c:pt>
                      <c:pt idx="165">
                        <c:v>43951</c:v>
                      </c:pt>
                      <c:pt idx="166">
                        <c:v>43980</c:v>
                      </c:pt>
                      <c:pt idx="167">
                        <c:v>44012</c:v>
                      </c:pt>
                      <c:pt idx="168">
                        <c:v>44043</c:v>
                      </c:pt>
                      <c:pt idx="169">
                        <c:v>44074</c:v>
                      </c:pt>
                      <c:pt idx="170">
                        <c:v>44104</c:v>
                      </c:pt>
                      <c:pt idx="171">
                        <c:v>44134</c:v>
                      </c:pt>
                      <c:pt idx="172">
                        <c:v>44165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'Combo Charts'!$C$2:$C$174</c15:sqref>
                        </c15:formulaRef>
                      </c:ext>
                    </c:extLst>
                    <c:numCache>
                      <c:formatCode>0%</c:formatCode>
                      <c:ptCount val="173"/>
                      <c:pt idx="0">
                        <c:v>0.55866214037583373</c:v>
                      </c:pt>
                      <c:pt idx="1">
                        <c:v>0.54983266684067134</c:v>
                      </c:pt>
                      <c:pt idx="2">
                        <c:v>0.53510424278421265</c:v>
                      </c:pt>
                      <c:pt idx="3">
                        <c:v>0.55318428903841343</c:v>
                      </c:pt>
                      <c:pt idx="4">
                        <c:v>0.53709041697208948</c:v>
                      </c:pt>
                      <c:pt idx="5">
                        <c:v>0.53391967309587629</c:v>
                      </c:pt>
                      <c:pt idx="6">
                        <c:v>0.54312665279406858</c:v>
                      </c:pt>
                      <c:pt idx="7">
                        <c:v>0.52152808407604989</c:v>
                      </c:pt>
                      <c:pt idx="8">
                        <c:v>0.6346951070952741</c:v>
                      </c:pt>
                      <c:pt idx="9">
                        <c:v>0.59892526556520409</c:v>
                      </c:pt>
                      <c:pt idx="10">
                        <c:v>0.52174831325166016</c:v>
                      </c:pt>
                      <c:pt idx="11">
                        <c:v>0.4884491274552144</c:v>
                      </c:pt>
                      <c:pt idx="12">
                        <c:v>0.558619738502388</c:v>
                      </c:pt>
                      <c:pt idx="13">
                        <c:v>0.57780657628107812</c:v>
                      </c:pt>
                      <c:pt idx="14">
                        <c:v>0.5999231947208129</c:v>
                      </c:pt>
                      <c:pt idx="15">
                        <c:v>0.62800882464593155</c:v>
                      </c:pt>
                      <c:pt idx="16">
                        <c:v>0.61513505525270751</c:v>
                      </c:pt>
                      <c:pt idx="17">
                        <c:v>0.59171703302991963</c:v>
                      </c:pt>
                      <c:pt idx="18">
                        <c:v>0.58909131949644755</c:v>
                      </c:pt>
                      <c:pt idx="19">
                        <c:v>0.56434843605092733</c:v>
                      </c:pt>
                      <c:pt idx="20">
                        <c:v>0.55956696365109959</c:v>
                      </c:pt>
                      <c:pt idx="21">
                        <c:v>0.47532158908195066</c:v>
                      </c:pt>
                      <c:pt idx="22">
                        <c:v>0.49552457315371656</c:v>
                      </c:pt>
                      <c:pt idx="23">
                        <c:v>0.52632327327669159</c:v>
                      </c:pt>
                      <c:pt idx="24">
                        <c:v>0.52260781646906007</c:v>
                      </c:pt>
                      <c:pt idx="25">
                        <c:v>0.52068009179284003</c:v>
                      </c:pt>
                      <c:pt idx="26">
                        <c:v>0.47181648750273519</c:v>
                      </c:pt>
                      <c:pt idx="27">
                        <c:v>0.66447529975740605</c:v>
                      </c:pt>
                      <c:pt idx="28">
                        <c:v>0.65474777065716949</c:v>
                      </c:pt>
                      <c:pt idx="29">
                        <c:v>0.67060052868449205</c:v>
                      </c:pt>
                      <c:pt idx="30">
                        <c:v>0.69599212653890674</c:v>
                      </c:pt>
                      <c:pt idx="31">
                        <c:v>0.68062674652171651</c:v>
                      </c:pt>
                      <c:pt idx="32">
                        <c:v>0.72162430932936783</c:v>
                      </c:pt>
                      <c:pt idx="33">
                        <c:v>0.75653754356236791</c:v>
                      </c:pt>
                      <c:pt idx="34">
                        <c:v>0.73645019636490305</c:v>
                      </c:pt>
                      <c:pt idx="35">
                        <c:v>0.74021895875349908</c:v>
                      </c:pt>
                      <c:pt idx="36">
                        <c:v>0.75028426929859493</c:v>
                      </c:pt>
                      <c:pt idx="37">
                        <c:v>0.74212785775246759</c:v>
                      </c:pt>
                      <c:pt idx="38">
                        <c:v>0.75435004949185513</c:v>
                      </c:pt>
                      <c:pt idx="39">
                        <c:v>0.64562744996035515</c:v>
                      </c:pt>
                      <c:pt idx="40">
                        <c:v>0.65365110015197858</c:v>
                      </c:pt>
                      <c:pt idx="41">
                        <c:v>0.65141262140222977</c:v>
                      </c:pt>
                      <c:pt idx="42">
                        <c:v>0.63998581029529544</c:v>
                      </c:pt>
                      <c:pt idx="43">
                        <c:v>0.65660154059890075</c:v>
                      </c:pt>
                      <c:pt idx="44">
                        <c:v>0.60404072047803914</c:v>
                      </c:pt>
                      <c:pt idx="45">
                        <c:v>0.60958082774613254</c:v>
                      </c:pt>
                      <c:pt idx="46">
                        <c:v>0.71161915022113187</c:v>
                      </c:pt>
                      <c:pt idx="47">
                        <c:v>0.68200576556130676</c:v>
                      </c:pt>
                      <c:pt idx="48">
                        <c:v>0.61011506026380058</c:v>
                      </c:pt>
                      <c:pt idx="49">
                        <c:v>0.63623990570763933</c:v>
                      </c:pt>
                      <c:pt idx="50">
                        <c:v>0.61923390504222053</c:v>
                      </c:pt>
                      <c:pt idx="51">
                        <c:v>0.67765067814816804</c:v>
                      </c:pt>
                      <c:pt idx="52">
                        <c:v>0.69456888584222631</c:v>
                      </c:pt>
                      <c:pt idx="53">
                        <c:v>0.67783464176216668</c:v>
                      </c:pt>
                      <c:pt idx="54">
                        <c:v>0.55575571955325298</c:v>
                      </c:pt>
                      <c:pt idx="55">
                        <c:v>0.53059122297949146</c:v>
                      </c:pt>
                      <c:pt idx="56">
                        <c:v>0.53195017540202827</c:v>
                      </c:pt>
                      <c:pt idx="57">
                        <c:v>0.51777659016352962</c:v>
                      </c:pt>
                      <c:pt idx="58">
                        <c:v>0.42512942865808545</c:v>
                      </c:pt>
                      <c:pt idx="59">
                        <c:v>0.43293954101139309</c:v>
                      </c:pt>
                      <c:pt idx="60">
                        <c:v>0.49170734316294251</c:v>
                      </c:pt>
                      <c:pt idx="61">
                        <c:v>0.57244818211585757</c:v>
                      </c:pt>
                      <c:pt idx="62">
                        <c:v>0.55149575799533446</c:v>
                      </c:pt>
                      <c:pt idx="63">
                        <c:v>0.61166318505560413</c:v>
                      </c:pt>
                      <c:pt idx="64">
                        <c:v>0.61951069671895498</c:v>
                      </c:pt>
                      <c:pt idx="65">
                        <c:v>0.66550900974341398</c:v>
                      </c:pt>
                      <c:pt idx="66">
                        <c:v>0.72103655690799207</c:v>
                      </c:pt>
                      <c:pt idx="67">
                        <c:v>0.73122595634641951</c:v>
                      </c:pt>
                      <c:pt idx="68">
                        <c:v>0.73058009776798938</c:v>
                      </c:pt>
                      <c:pt idx="69">
                        <c:v>0.73331217133485105</c:v>
                      </c:pt>
                      <c:pt idx="70">
                        <c:v>0.72416509688375386</c:v>
                      </c:pt>
                      <c:pt idx="71">
                        <c:v>0.74293106128914332</c:v>
                      </c:pt>
                      <c:pt idx="72">
                        <c:v>0.7222885141543508</c:v>
                      </c:pt>
                      <c:pt idx="73">
                        <c:v>0.74215298678506292</c:v>
                      </c:pt>
                      <c:pt idx="74">
                        <c:v>0.74285244419715213</c:v>
                      </c:pt>
                      <c:pt idx="75">
                        <c:v>0.71760745846293039</c:v>
                      </c:pt>
                      <c:pt idx="76">
                        <c:v>0.56815420967172092</c:v>
                      </c:pt>
                      <c:pt idx="77">
                        <c:v>0.53960246019946667</c:v>
                      </c:pt>
                      <c:pt idx="78">
                        <c:v>0.51517534528938214</c:v>
                      </c:pt>
                      <c:pt idx="79">
                        <c:v>0.52329968898247681</c:v>
                      </c:pt>
                      <c:pt idx="80">
                        <c:v>0.52470158733869121</c:v>
                      </c:pt>
                      <c:pt idx="81">
                        <c:v>0.45009642373688996</c:v>
                      </c:pt>
                      <c:pt idx="82">
                        <c:v>0.42233723227384551</c:v>
                      </c:pt>
                      <c:pt idx="83">
                        <c:v>0.39039485991938977</c:v>
                      </c:pt>
                      <c:pt idx="84">
                        <c:v>0.44388351045802132</c:v>
                      </c:pt>
                      <c:pt idx="85">
                        <c:v>0.38909876767229773</c:v>
                      </c:pt>
                      <c:pt idx="86">
                        <c:v>0.42181750201224094</c:v>
                      </c:pt>
                      <c:pt idx="87">
                        <c:v>0.4011856222578799</c:v>
                      </c:pt>
                      <c:pt idx="88">
                        <c:v>0.37363696527348106</c:v>
                      </c:pt>
                      <c:pt idx="89">
                        <c:v>0.40650552388350325</c:v>
                      </c:pt>
                      <c:pt idx="90">
                        <c:v>0.40952781472261768</c:v>
                      </c:pt>
                      <c:pt idx="91">
                        <c:v>0.38551026791005233</c:v>
                      </c:pt>
                      <c:pt idx="92">
                        <c:v>0.361705929305143</c:v>
                      </c:pt>
                      <c:pt idx="93">
                        <c:v>0.42194812233459938</c:v>
                      </c:pt>
                      <c:pt idx="94">
                        <c:v>0.3094655772977799</c:v>
                      </c:pt>
                      <c:pt idx="95">
                        <c:v>0.25924772551667918</c:v>
                      </c:pt>
                      <c:pt idx="96">
                        <c:v>0.27706670328317906</c:v>
                      </c:pt>
                      <c:pt idx="97">
                        <c:v>0.37203800435692852</c:v>
                      </c:pt>
                      <c:pt idx="98">
                        <c:v>0.33850519487258884</c:v>
                      </c:pt>
                      <c:pt idx="99">
                        <c:v>0.46108842180978615</c:v>
                      </c:pt>
                      <c:pt idx="100">
                        <c:v>0.49789265102100722</c:v>
                      </c:pt>
                      <c:pt idx="101">
                        <c:v>0.52455355141732218</c:v>
                      </c:pt>
                      <c:pt idx="102">
                        <c:v>0.49933462050050997</c:v>
                      </c:pt>
                      <c:pt idx="103">
                        <c:v>0.50108216598141353</c:v>
                      </c:pt>
                      <c:pt idx="104">
                        <c:v>0.47053648899235906</c:v>
                      </c:pt>
                      <c:pt idx="105">
                        <c:v>0.44616979751594271</c:v>
                      </c:pt>
                      <c:pt idx="106">
                        <c:v>0.50248085198525039</c:v>
                      </c:pt>
                      <c:pt idx="107">
                        <c:v>0.48965245996678614</c:v>
                      </c:pt>
                      <c:pt idx="108">
                        <c:v>0.44644080263217661</c:v>
                      </c:pt>
                      <c:pt idx="109">
                        <c:v>0.42387018549205524</c:v>
                      </c:pt>
                      <c:pt idx="110">
                        <c:v>0.46767099063303985</c:v>
                      </c:pt>
                      <c:pt idx="111">
                        <c:v>0.43725771625952492</c:v>
                      </c:pt>
                      <c:pt idx="112">
                        <c:v>0.45946375394749805</c:v>
                      </c:pt>
                      <c:pt idx="113">
                        <c:v>0.4340965469003687</c:v>
                      </c:pt>
                      <c:pt idx="114">
                        <c:v>0.52006862371074591</c:v>
                      </c:pt>
                      <c:pt idx="115">
                        <c:v>0.54888838641383131</c:v>
                      </c:pt>
                      <c:pt idx="116">
                        <c:v>0.59649326044875162</c:v>
                      </c:pt>
                      <c:pt idx="117">
                        <c:v>0.66528020277107225</c:v>
                      </c:pt>
                      <c:pt idx="118">
                        <c:v>0.67524757841680483</c:v>
                      </c:pt>
                      <c:pt idx="119">
                        <c:v>0.69764163848440852</c:v>
                      </c:pt>
                      <c:pt idx="120">
                        <c:v>0.7302153107982603</c:v>
                      </c:pt>
                      <c:pt idx="121">
                        <c:v>0.76141026312323101</c:v>
                      </c:pt>
                      <c:pt idx="122">
                        <c:v>0.72767956896872732</c:v>
                      </c:pt>
                      <c:pt idx="123">
                        <c:v>0.72515799452494489</c:v>
                      </c:pt>
                      <c:pt idx="124">
                        <c:v>0.6608936422216255</c:v>
                      </c:pt>
                      <c:pt idx="125">
                        <c:v>0.65511776429480006</c:v>
                      </c:pt>
                      <c:pt idx="126">
                        <c:v>0.61245747863157052</c:v>
                      </c:pt>
                      <c:pt idx="127">
                        <c:v>0.56000561087642931</c:v>
                      </c:pt>
                      <c:pt idx="128">
                        <c:v>0.54237963814563439</c:v>
                      </c:pt>
                      <c:pt idx="129">
                        <c:v>0.50817809027259209</c:v>
                      </c:pt>
                      <c:pt idx="130">
                        <c:v>0.4517502331399556</c:v>
                      </c:pt>
                      <c:pt idx="131">
                        <c:v>0.39880381057237368</c:v>
                      </c:pt>
                      <c:pt idx="132">
                        <c:v>0.37878606429112432</c:v>
                      </c:pt>
                      <c:pt idx="133">
                        <c:v>0.41621550112096761</c:v>
                      </c:pt>
                      <c:pt idx="134">
                        <c:v>0.43378147378994114</c:v>
                      </c:pt>
                      <c:pt idx="135">
                        <c:v>0.42114858465207872</c:v>
                      </c:pt>
                      <c:pt idx="136">
                        <c:v>0.51444176186474833</c:v>
                      </c:pt>
                      <c:pt idx="137">
                        <c:v>0.52066889311401543</c:v>
                      </c:pt>
                      <c:pt idx="138">
                        <c:v>0.47430619796032231</c:v>
                      </c:pt>
                      <c:pt idx="139">
                        <c:v>0.53027198453726643</c:v>
                      </c:pt>
                      <c:pt idx="140">
                        <c:v>0.46083568143438564</c:v>
                      </c:pt>
                      <c:pt idx="141">
                        <c:v>0.4239239316959213</c:v>
                      </c:pt>
                      <c:pt idx="142">
                        <c:v>0.44305006404238412</c:v>
                      </c:pt>
                      <c:pt idx="143">
                        <c:v>0.45514691818701875</c:v>
                      </c:pt>
                      <c:pt idx="144">
                        <c:v>0.45228984890663426</c:v>
                      </c:pt>
                      <c:pt idx="145">
                        <c:v>0.43264032301527078</c:v>
                      </c:pt>
                      <c:pt idx="146">
                        <c:v>0.38054001035729418</c:v>
                      </c:pt>
                      <c:pt idx="147">
                        <c:v>0.38250407510066586</c:v>
                      </c:pt>
                      <c:pt idx="148">
                        <c:v>0.47085730741473297</c:v>
                      </c:pt>
                      <c:pt idx="149">
                        <c:v>0.4628950536175237</c:v>
                      </c:pt>
                      <c:pt idx="150">
                        <c:v>0.43611413415401473</c:v>
                      </c:pt>
                      <c:pt idx="151">
                        <c:v>0.36178425717033913</c:v>
                      </c:pt>
                      <c:pt idx="152">
                        <c:v>0.39681233344469868</c:v>
                      </c:pt>
                      <c:pt idx="153">
                        <c:v>0.40480449057386608</c:v>
                      </c:pt>
                      <c:pt idx="154">
                        <c:v>0.37581691294957159</c:v>
                      </c:pt>
                      <c:pt idx="155">
                        <c:v>0.31508812466553132</c:v>
                      </c:pt>
                      <c:pt idx="156">
                        <c:v>0.29367077448891771</c:v>
                      </c:pt>
                      <c:pt idx="157">
                        <c:v>0.3290403236507532</c:v>
                      </c:pt>
                      <c:pt idx="158">
                        <c:v>0.34623765559205111</c:v>
                      </c:pt>
                      <c:pt idx="159">
                        <c:v>0.33411957338383347</c:v>
                      </c:pt>
                      <c:pt idx="160">
                        <c:v>0.22084297560255445</c:v>
                      </c:pt>
                      <c:pt idx="161">
                        <c:v>0.18490991803735779</c:v>
                      </c:pt>
                      <c:pt idx="162">
                        <c:v>0.25644897041657744</c:v>
                      </c:pt>
                      <c:pt idx="163">
                        <c:v>0.63043551930373476</c:v>
                      </c:pt>
                      <c:pt idx="164">
                        <c:v>0.7304918658585946</c:v>
                      </c:pt>
                      <c:pt idx="165">
                        <c:v>0.7832508104005661</c:v>
                      </c:pt>
                      <c:pt idx="166">
                        <c:v>0.73990768870896229</c:v>
                      </c:pt>
                      <c:pt idx="167">
                        <c:v>0.75246381419397113</c:v>
                      </c:pt>
                      <c:pt idx="168">
                        <c:v>0.7543630976910064</c:v>
                      </c:pt>
                      <c:pt idx="169">
                        <c:v>0.75558609758351081</c:v>
                      </c:pt>
                      <c:pt idx="170">
                        <c:v>0.75753312206435475</c:v>
                      </c:pt>
                      <c:pt idx="171">
                        <c:v>0.76720006386203254</c:v>
                      </c:pt>
                      <c:pt idx="172">
                        <c:v>0.77263015243555677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9AE0-4059-9CD8-196CB9678910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'Combo Charts'!$D$1</c15:sqref>
                        </c15:formulaRef>
                      </c:ext>
                    </c:extLst>
                    <c:strCache>
                      <c:ptCount val="1"/>
                      <c:pt idx="0">
                        <c:v>Correlations (India vs EM)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'Combo Charts'!$A$2:$A$174</c15:sqref>
                        </c15:formulaRef>
                      </c:ext>
                    </c:extLst>
                    <c:numCache>
                      <c:formatCode>dd\-mm\-yyyy</c:formatCode>
                      <c:ptCount val="173"/>
                      <c:pt idx="0">
                        <c:v>38929</c:v>
                      </c:pt>
                      <c:pt idx="1">
                        <c:v>38960</c:v>
                      </c:pt>
                      <c:pt idx="2">
                        <c:v>38989</c:v>
                      </c:pt>
                      <c:pt idx="3">
                        <c:v>39021</c:v>
                      </c:pt>
                      <c:pt idx="4">
                        <c:v>39051</c:v>
                      </c:pt>
                      <c:pt idx="5">
                        <c:v>39080</c:v>
                      </c:pt>
                      <c:pt idx="6">
                        <c:v>39113</c:v>
                      </c:pt>
                      <c:pt idx="7">
                        <c:v>39141</c:v>
                      </c:pt>
                      <c:pt idx="8">
                        <c:v>39171</c:v>
                      </c:pt>
                      <c:pt idx="9">
                        <c:v>39202</c:v>
                      </c:pt>
                      <c:pt idx="10">
                        <c:v>39233</c:v>
                      </c:pt>
                      <c:pt idx="11">
                        <c:v>39262</c:v>
                      </c:pt>
                      <c:pt idx="12">
                        <c:v>39294</c:v>
                      </c:pt>
                      <c:pt idx="13">
                        <c:v>39325</c:v>
                      </c:pt>
                      <c:pt idx="14">
                        <c:v>39353</c:v>
                      </c:pt>
                      <c:pt idx="15">
                        <c:v>39386</c:v>
                      </c:pt>
                      <c:pt idx="16">
                        <c:v>39416</c:v>
                      </c:pt>
                      <c:pt idx="17">
                        <c:v>39447</c:v>
                      </c:pt>
                      <c:pt idx="18">
                        <c:v>39478</c:v>
                      </c:pt>
                      <c:pt idx="19">
                        <c:v>39507</c:v>
                      </c:pt>
                      <c:pt idx="20">
                        <c:v>39538</c:v>
                      </c:pt>
                      <c:pt idx="21">
                        <c:v>39568</c:v>
                      </c:pt>
                      <c:pt idx="22">
                        <c:v>39598</c:v>
                      </c:pt>
                      <c:pt idx="23">
                        <c:v>39629</c:v>
                      </c:pt>
                      <c:pt idx="24">
                        <c:v>39660</c:v>
                      </c:pt>
                      <c:pt idx="25">
                        <c:v>39689</c:v>
                      </c:pt>
                      <c:pt idx="26">
                        <c:v>39721</c:v>
                      </c:pt>
                      <c:pt idx="27">
                        <c:v>39752</c:v>
                      </c:pt>
                      <c:pt idx="28">
                        <c:v>39780</c:v>
                      </c:pt>
                      <c:pt idx="29">
                        <c:v>39813</c:v>
                      </c:pt>
                      <c:pt idx="30">
                        <c:v>39843</c:v>
                      </c:pt>
                      <c:pt idx="31">
                        <c:v>39871</c:v>
                      </c:pt>
                      <c:pt idx="32">
                        <c:v>39903</c:v>
                      </c:pt>
                      <c:pt idx="33">
                        <c:v>39933</c:v>
                      </c:pt>
                      <c:pt idx="34">
                        <c:v>39962</c:v>
                      </c:pt>
                      <c:pt idx="35">
                        <c:v>39994</c:v>
                      </c:pt>
                      <c:pt idx="36">
                        <c:v>40025</c:v>
                      </c:pt>
                      <c:pt idx="37">
                        <c:v>40056</c:v>
                      </c:pt>
                      <c:pt idx="38">
                        <c:v>40086</c:v>
                      </c:pt>
                      <c:pt idx="39">
                        <c:v>40116</c:v>
                      </c:pt>
                      <c:pt idx="40">
                        <c:v>40147</c:v>
                      </c:pt>
                      <c:pt idx="41">
                        <c:v>40178</c:v>
                      </c:pt>
                      <c:pt idx="42">
                        <c:v>40207</c:v>
                      </c:pt>
                      <c:pt idx="43">
                        <c:v>40235</c:v>
                      </c:pt>
                      <c:pt idx="44">
                        <c:v>40268</c:v>
                      </c:pt>
                      <c:pt idx="45">
                        <c:v>40298</c:v>
                      </c:pt>
                      <c:pt idx="46">
                        <c:v>40329</c:v>
                      </c:pt>
                      <c:pt idx="47">
                        <c:v>40359</c:v>
                      </c:pt>
                      <c:pt idx="48">
                        <c:v>40389</c:v>
                      </c:pt>
                      <c:pt idx="49">
                        <c:v>40421</c:v>
                      </c:pt>
                      <c:pt idx="50">
                        <c:v>40451</c:v>
                      </c:pt>
                      <c:pt idx="51">
                        <c:v>40480</c:v>
                      </c:pt>
                      <c:pt idx="52">
                        <c:v>40512</c:v>
                      </c:pt>
                      <c:pt idx="53">
                        <c:v>40543</c:v>
                      </c:pt>
                      <c:pt idx="54">
                        <c:v>40574</c:v>
                      </c:pt>
                      <c:pt idx="55">
                        <c:v>40602</c:v>
                      </c:pt>
                      <c:pt idx="56">
                        <c:v>40633</c:v>
                      </c:pt>
                      <c:pt idx="57">
                        <c:v>40662</c:v>
                      </c:pt>
                      <c:pt idx="58">
                        <c:v>40694</c:v>
                      </c:pt>
                      <c:pt idx="59">
                        <c:v>40724</c:v>
                      </c:pt>
                      <c:pt idx="60">
                        <c:v>40753</c:v>
                      </c:pt>
                      <c:pt idx="61">
                        <c:v>40786</c:v>
                      </c:pt>
                      <c:pt idx="62">
                        <c:v>40816</c:v>
                      </c:pt>
                      <c:pt idx="63">
                        <c:v>40847</c:v>
                      </c:pt>
                      <c:pt idx="64">
                        <c:v>40877</c:v>
                      </c:pt>
                      <c:pt idx="65">
                        <c:v>40907</c:v>
                      </c:pt>
                      <c:pt idx="66">
                        <c:v>40939</c:v>
                      </c:pt>
                      <c:pt idx="67">
                        <c:v>40968</c:v>
                      </c:pt>
                      <c:pt idx="68">
                        <c:v>40998</c:v>
                      </c:pt>
                      <c:pt idx="69">
                        <c:v>41029</c:v>
                      </c:pt>
                      <c:pt idx="70">
                        <c:v>41060</c:v>
                      </c:pt>
                      <c:pt idx="71">
                        <c:v>41089</c:v>
                      </c:pt>
                      <c:pt idx="72">
                        <c:v>41121</c:v>
                      </c:pt>
                      <c:pt idx="73">
                        <c:v>41152</c:v>
                      </c:pt>
                      <c:pt idx="74">
                        <c:v>41180</c:v>
                      </c:pt>
                      <c:pt idx="75">
                        <c:v>41213</c:v>
                      </c:pt>
                      <c:pt idx="76">
                        <c:v>41243</c:v>
                      </c:pt>
                      <c:pt idx="77">
                        <c:v>41274</c:v>
                      </c:pt>
                      <c:pt idx="78">
                        <c:v>41305</c:v>
                      </c:pt>
                      <c:pt idx="79">
                        <c:v>41333</c:v>
                      </c:pt>
                      <c:pt idx="80">
                        <c:v>41362</c:v>
                      </c:pt>
                      <c:pt idx="81">
                        <c:v>41394</c:v>
                      </c:pt>
                      <c:pt idx="82">
                        <c:v>41425</c:v>
                      </c:pt>
                      <c:pt idx="83">
                        <c:v>41453</c:v>
                      </c:pt>
                      <c:pt idx="84">
                        <c:v>41486</c:v>
                      </c:pt>
                      <c:pt idx="85">
                        <c:v>41516</c:v>
                      </c:pt>
                      <c:pt idx="86">
                        <c:v>41547</c:v>
                      </c:pt>
                      <c:pt idx="87">
                        <c:v>41578</c:v>
                      </c:pt>
                      <c:pt idx="88">
                        <c:v>41607</c:v>
                      </c:pt>
                      <c:pt idx="89">
                        <c:v>41639</c:v>
                      </c:pt>
                      <c:pt idx="90">
                        <c:v>41670</c:v>
                      </c:pt>
                      <c:pt idx="91">
                        <c:v>41698</c:v>
                      </c:pt>
                      <c:pt idx="92">
                        <c:v>41729</c:v>
                      </c:pt>
                      <c:pt idx="93">
                        <c:v>41759</c:v>
                      </c:pt>
                      <c:pt idx="94">
                        <c:v>41789</c:v>
                      </c:pt>
                      <c:pt idx="95">
                        <c:v>41820</c:v>
                      </c:pt>
                      <c:pt idx="96">
                        <c:v>41851</c:v>
                      </c:pt>
                      <c:pt idx="97">
                        <c:v>41880</c:v>
                      </c:pt>
                      <c:pt idx="98">
                        <c:v>41912</c:v>
                      </c:pt>
                      <c:pt idx="99">
                        <c:v>41943</c:v>
                      </c:pt>
                      <c:pt idx="100">
                        <c:v>41971</c:v>
                      </c:pt>
                      <c:pt idx="101">
                        <c:v>42004</c:v>
                      </c:pt>
                      <c:pt idx="102">
                        <c:v>42034</c:v>
                      </c:pt>
                      <c:pt idx="103">
                        <c:v>42062</c:v>
                      </c:pt>
                      <c:pt idx="104">
                        <c:v>42094</c:v>
                      </c:pt>
                      <c:pt idx="105">
                        <c:v>42124</c:v>
                      </c:pt>
                      <c:pt idx="106">
                        <c:v>42153</c:v>
                      </c:pt>
                      <c:pt idx="107">
                        <c:v>42185</c:v>
                      </c:pt>
                      <c:pt idx="108">
                        <c:v>42216</c:v>
                      </c:pt>
                      <c:pt idx="109">
                        <c:v>42247</c:v>
                      </c:pt>
                      <c:pt idx="110">
                        <c:v>42277</c:v>
                      </c:pt>
                      <c:pt idx="111">
                        <c:v>42307</c:v>
                      </c:pt>
                      <c:pt idx="112">
                        <c:v>42338</c:v>
                      </c:pt>
                      <c:pt idx="113">
                        <c:v>42369</c:v>
                      </c:pt>
                      <c:pt idx="114">
                        <c:v>42398</c:v>
                      </c:pt>
                      <c:pt idx="115">
                        <c:v>42429</c:v>
                      </c:pt>
                      <c:pt idx="116">
                        <c:v>42460</c:v>
                      </c:pt>
                      <c:pt idx="117">
                        <c:v>42489</c:v>
                      </c:pt>
                      <c:pt idx="118">
                        <c:v>42521</c:v>
                      </c:pt>
                      <c:pt idx="119">
                        <c:v>42551</c:v>
                      </c:pt>
                      <c:pt idx="120">
                        <c:v>42580</c:v>
                      </c:pt>
                      <c:pt idx="121">
                        <c:v>42613</c:v>
                      </c:pt>
                      <c:pt idx="122">
                        <c:v>42643</c:v>
                      </c:pt>
                      <c:pt idx="123">
                        <c:v>42674</c:v>
                      </c:pt>
                      <c:pt idx="124">
                        <c:v>42704</c:v>
                      </c:pt>
                      <c:pt idx="125">
                        <c:v>42734</c:v>
                      </c:pt>
                      <c:pt idx="126">
                        <c:v>42766</c:v>
                      </c:pt>
                      <c:pt idx="127">
                        <c:v>42794</c:v>
                      </c:pt>
                      <c:pt idx="128">
                        <c:v>42825</c:v>
                      </c:pt>
                      <c:pt idx="129">
                        <c:v>42853</c:v>
                      </c:pt>
                      <c:pt idx="130">
                        <c:v>42886</c:v>
                      </c:pt>
                      <c:pt idx="131">
                        <c:v>42916</c:v>
                      </c:pt>
                      <c:pt idx="132">
                        <c:v>42947</c:v>
                      </c:pt>
                      <c:pt idx="133">
                        <c:v>42978</c:v>
                      </c:pt>
                      <c:pt idx="134">
                        <c:v>43007</c:v>
                      </c:pt>
                      <c:pt idx="135">
                        <c:v>43039</c:v>
                      </c:pt>
                      <c:pt idx="136">
                        <c:v>43069</c:v>
                      </c:pt>
                      <c:pt idx="137">
                        <c:v>43098</c:v>
                      </c:pt>
                      <c:pt idx="138">
                        <c:v>43131</c:v>
                      </c:pt>
                      <c:pt idx="139">
                        <c:v>43159</c:v>
                      </c:pt>
                      <c:pt idx="140">
                        <c:v>43189</c:v>
                      </c:pt>
                      <c:pt idx="141">
                        <c:v>43220</c:v>
                      </c:pt>
                      <c:pt idx="142">
                        <c:v>43251</c:v>
                      </c:pt>
                      <c:pt idx="143">
                        <c:v>43280</c:v>
                      </c:pt>
                      <c:pt idx="144">
                        <c:v>43312</c:v>
                      </c:pt>
                      <c:pt idx="145">
                        <c:v>43343</c:v>
                      </c:pt>
                      <c:pt idx="146">
                        <c:v>43371</c:v>
                      </c:pt>
                      <c:pt idx="147">
                        <c:v>43404</c:v>
                      </c:pt>
                      <c:pt idx="148">
                        <c:v>43434</c:v>
                      </c:pt>
                      <c:pt idx="149">
                        <c:v>43465</c:v>
                      </c:pt>
                      <c:pt idx="150">
                        <c:v>43496</c:v>
                      </c:pt>
                      <c:pt idx="151">
                        <c:v>43524</c:v>
                      </c:pt>
                      <c:pt idx="152">
                        <c:v>43553</c:v>
                      </c:pt>
                      <c:pt idx="153">
                        <c:v>43585</c:v>
                      </c:pt>
                      <c:pt idx="154">
                        <c:v>43616</c:v>
                      </c:pt>
                      <c:pt idx="155">
                        <c:v>43644</c:v>
                      </c:pt>
                      <c:pt idx="156">
                        <c:v>43677</c:v>
                      </c:pt>
                      <c:pt idx="157">
                        <c:v>43707</c:v>
                      </c:pt>
                      <c:pt idx="158">
                        <c:v>43738</c:v>
                      </c:pt>
                      <c:pt idx="159">
                        <c:v>43769</c:v>
                      </c:pt>
                      <c:pt idx="160">
                        <c:v>43798</c:v>
                      </c:pt>
                      <c:pt idx="161">
                        <c:v>43830</c:v>
                      </c:pt>
                      <c:pt idx="162">
                        <c:v>43861</c:v>
                      </c:pt>
                      <c:pt idx="163">
                        <c:v>43889</c:v>
                      </c:pt>
                      <c:pt idx="164">
                        <c:v>43921</c:v>
                      </c:pt>
                      <c:pt idx="165">
                        <c:v>43951</c:v>
                      </c:pt>
                      <c:pt idx="166">
                        <c:v>43980</c:v>
                      </c:pt>
                      <c:pt idx="167">
                        <c:v>44012</c:v>
                      </c:pt>
                      <c:pt idx="168">
                        <c:v>44043</c:v>
                      </c:pt>
                      <c:pt idx="169">
                        <c:v>44074</c:v>
                      </c:pt>
                      <c:pt idx="170">
                        <c:v>44104</c:v>
                      </c:pt>
                      <c:pt idx="171">
                        <c:v>44134</c:v>
                      </c:pt>
                      <c:pt idx="172">
                        <c:v>44165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'Combo Charts'!$D$2:$D$174</c15:sqref>
                        </c15:formulaRef>
                      </c:ext>
                    </c:extLst>
                    <c:numCache>
                      <c:formatCode>0%</c:formatCode>
                      <c:ptCount val="173"/>
                      <c:pt idx="0">
                        <c:v>0.63241609842361624</c:v>
                      </c:pt>
                      <c:pt idx="1">
                        <c:v>0.63303030263308491</c:v>
                      </c:pt>
                      <c:pt idx="2">
                        <c:v>0.62197840697493345</c:v>
                      </c:pt>
                      <c:pt idx="3">
                        <c:v>0.61471575998915418</c:v>
                      </c:pt>
                      <c:pt idx="4">
                        <c:v>0.59993573782501508</c:v>
                      </c:pt>
                      <c:pt idx="5">
                        <c:v>0.60324497743915162</c:v>
                      </c:pt>
                      <c:pt idx="6">
                        <c:v>0.61023058854633105</c:v>
                      </c:pt>
                      <c:pt idx="7">
                        <c:v>0.58532827890152717</c:v>
                      </c:pt>
                      <c:pt idx="8">
                        <c:v>0.69922628058816161</c:v>
                      </c:pt>
                      <c:pt idx="9">
                        <c:v>0.66723316555629419</c:v>
                      </c:pt>
                      <c:pt idx="10">
                        <c:v>0.54405926178159614</c:v>
                      </c:pt>
                      <c:pt idx="11">
                        <c:v>0.51452001568810968</c:v>
                      </c:pt>
                      <c:pt idx="12">
                        <c:v>0.6195975764950381</c:v>
                      </c:pt>
                      <c:pt idx="13">
                        <c:v>0.66833194542532237</c:v>
                      </c:pt>
                      <c:pt idx="14">
                        <c:v>0.70096083763765282</c:v>
                      </c:pt>
                      <c:pt idx="15">
                        <c:v>0.69438743630212929</c:v>
                      </c:pt>
                      <c:pt idx="16">
                        <c:v>0.66241603110814884</c:v>
                      </c:pt>
                      <c:pt idx="17">
                        <c:v>0.64308100433393356</c:v>
                      </c:pt>
                      <c:pt idx="18">
                        <c:v>0.67350979323574489</c:v>
                      </c:pt>
                      <c:pt idx="19">
                        <c:v>0.65859556090022264</c:v>
                      </c:pt>
                      <c:pt idx="20">
                        <c:v>0.69768301401592103</c:v>
                      </c:pt>
                      <c:pt idx="21">
                        <c:v>0.65970098633066643</c:v>
                      </c:pt>
                      <c:pt idx="22">
                        <c:v>0.6722959033092567</c:v>
                      </c:pt>
                      <c:pt idx="23">
                        <c:v>0.68233715776985626</c:v>
                      </c:pt>
                      <c:pt idx="24">
                        <c:v>0.67655000391346753</c:v>
                      </c:pt>
                      <c:pt idx="25">
                        <c:v>0.66879118716828212</c:v>
                      </c:pt>
                      <c:pt idx="26">
                        <c:v>0.60862635071117954</c:v>
                      </c:pt>
                      <c:pt idx="27">
                        <c:v>0.77428885594870944</c:v>
                      </c:pt>
                      <c:pt idx="28">
                        <c:v>0.77224529117945928</c:v>
                      </c:pt>
                      <c:pt idx="29">
                        <c:v>0.7989317057537364</c:v>
                      </c:pt>
                      <c:pt idx="30">
                        <c:v>0.80428699384506019</c:v>
                      </c:pt>
                      <c:pt idx="31">
                        <c:v>0.80374733794825914</c:v>
                      </c:pt>
                      <c:pt idx="32">
                        <c:v>0.81621400811501288</c:v>
                      </c:pt>
                      <c:pt idx="33">
                        <c:v>0.84193534056391683</c:v>
                      </c:pt>
                      <c:pt idx="34">
                        <c:v>0.82810932506071655</c:v>
                      </c:pt>
                      <c:pt idx="35">
                        <c:v>0.83674837782748712</c:v>
                      </c:pt>
                      <c:pt idx="36">
                        <c:v>0.83835743309146238</c:v>
                      </c:pt>
                      <c:pt idx="37">
                        <c:v>0.8411066110137666</c:v>
                      </c:pt>
                      <c:pt idx="38">
                        <c:v>0.85326629475091187</c:v>
                      </c:pt>
                      <c:pt idx="39">
                        <c:v>0.75296006019210948</c:v>
                      </c:pt>
                      <c:pt idx="40">
                        <c:v>0.77599612386065953</c:v>
                      </c:pt>
                      <c:pt idx="41">
                        <c:v>0.76319201512129264</c:v>
                      </c:pt>
                      <c:pt idx="42">
                        <c:v>0.7544698089751436</c:v>
                      </c:pt>
                      <c:pt idx="43">
                        <c:v>0.7692445773078036</c:v>
                      </c:pt>
                      <c:pt idx="44">
                        <c:v>0.74059705698786715</c:v>
                      </c:pt>
                      <c:pt idx="45">
                        <c:v>0.73506821773122266</c:v>
                      </c:pt>
                      <c:pt idx="46">
                        <c:v>0.78863216333528252</c:v>
                      </c:pt>
                      <c:pt idx="47">
                        <c:v>0.77670956594959184</c:v>
                      </c:pt>
                      <c:pt idx="48">
                        <c:v>0.74259412537652669</c:v>
                      </c:pt>
                      <c:pt idx="49">
                        <c:v>0.780226717635082</c:v>
                      </c:pt>
                      <c:pt idx="50">
                        <c:v>0.7669469848966729</c:v>
                      </c:pt>
                      <c:pt idx="51">
                        <c:v>0.82810277835653145</c:v>
                      </c:pt>
                      <c:pt idx="52">
                        <c:v>0.83234597958644452</c:v>
                      </c:pt>
                      <c:pt idx="53">
                        <c:v>0.82570162000238656</c:v>
                      </c:pt>
                      <c:pt idx="54">
                        <c:v>0.73453859438465485</c:v>
                      </c:pt>
                      <c:pt idx="55">
                        <c:v>0.72986710336587468</c:v>
                      </c:pt>
                      <c:pt idx="56">
                        <c:v>0.74685734655510916</c:v>
                      </c:pt>
                      <c:pt idx="57">
                        <c:v>0.75711195018517552</c:v>
                      </c:pt>
                      <c:pt idx="58">
                        <c:v>0.72201445188804536</c:v>
                      </c:pt>
                      <c:pt idx="59">
                        <c:v>0.72238536032680511</c:v>
                      </c:pt>
                      <c:pt idx="60">
                        <c:v>0.76137275321899278</c:v>
                      </c:pt>
                      <c:pt idx="61">
                        <c:v>0.7742675241760274</c:v>
                      </c:pt>
                      <c:pt idx="62">
                        <c:v>0.74035874489762477</c:v>
                      </c:pt>
                      <c:pt idx="63">
                        <c:v>0.7914628481900573</c:v>
                      </c:pt>
                      <c:pt idx="64">
                        <c:v>0.79575703849774404</c:v>
                      </c:pt>
                      <c:pt idx="65">
                        <c:v>0.81986530827055881</c:v>
                      </c:pt>
                      <c:pt idx="66">
                        <c:v>0.87288315777299141</c:v>
                      </c:pt>
                      <c:pt idx="67">
                        <c:v>0.86521946625919222</c:v>
                      </c:pt>
                      <c:pt idx="68">
                        <c:v>0.85235782591606069</c:v>
                      </c:pt>
                      <c:pt idx="69">
                        <c:v>0.84791935935311158</c:v>
                      </c:pt>
                      <c:pt idx="70">
                        <c:v>0.83463195840620519</c:v>
                      </c:pt>
                      <c:pt idx="71">
                        <c:v>0.82555486756390761</c:v>
                      </c:pt>
                      <c:pt idx="72">
                        <c:v>0.82025562883991732</c:v>
                      </c:pt>
                      <c:pt idx="73">
                        <c:v>0.81494639387245105</c:v>
                      </c:pt>
                      <c:pt idx="74">
                        <c:v>0.83910365803221232</c:v>
                      </c:pt>
                      <c:pt idx="75">
                        <c:v>0.80774868656139676</c:v>
                      </c:pt>
                      <c:pt idx="76">
                        <c:v>0.71022312140133126</c:v>
                      </c:pt>
                      <c:pt idx="77">
                        <c:v>0.6605338641170363</c:v>
                      </c:pt>
                      <c:pt idx="78">
                        <c:v>0.62314888766427678</c:v>
                      </c:pt>
                      <c:pt idx="79">
                        <c:v>0.62291804875084067</c:v>
                      </c:pt>
                      <c:pt idx="80">
                        <c:v>0.64674130371325722</c:v>
                      </c:pt>
                      <c:pt idx="81">
                        <c:v>0.62602175123208015</c:v>
                      </c:pt>
                      <c:pt idx="82">
                        <c:v>0.63883179007756441</c:v>
                      </c:pt>
                      <c:pt idx="83">
                        <c:v>0.67377617225955255</c:v>
                      </c:pt>
                      <c:pt idx="84">
                        <c:v>0.6602578868011717</c:v>
                      </c:pt>
                      <c:pt idx="85">
                        <c:v>0.62749913514990496</c:v>
                      </c:pt>
                      <c:pt idx="86">
                        <c:v>0.6400323564112238</c:v>
                      </c:pt>
                      <c:pt idx="87">
                        <c:v>0.65069703515242228</c:v>
                      </c:pt>
                      <c:pt idx="88">
                        <c:v>0.65081322330880198</c:v>
                      </c:pt>
                      <c:pt idx="89">
                        <c:v>0.64696118530520363</c:v>
                      </c:pt>
                      <c:pt idx="90">
                        <c:v>0.64473218368938512</c:v>
                      </c:pt>
                      <c:pt idx="91">
                        <c:v>0.63833311605548815</c:v>
                      </c:pt>
                      <c:pt idx="92">
                        <c:v>0.62538419164558967</c:v>
                      </c:pt>
                      <c:pt idx="93">
                        <c:v>0.66194976535799821</c:v>
                      </c:pt>
                      <c:pt idx="94">
                        <c:v>0.65943270852577884</c:v>
                      </c:pt>
                      <c:pt idx="95">
                        <c:v>0.60007412023974827</c:v>
                      </c:pt>
                      <c:pt idx="96">
                        <c:v>0.62846711869348626</c:v>
                      </c:pt>
                      <c:pt idx="97">
                        <c:v>0.67161707950672667</c:v>
                      </c:pt>
                      <c:pt idx="98">
                        <c:v>0.64117180727045009</c:v>
                      </c:pt>
                      <c:pt idx="99">
                        <c:v>0.65014169612206596</c:v>
                      </c:pt>
                      <c:pt idx="100">
                        <c:v>0.64196170511666495</c:v>
                      </c:pt>
                      <c:pt idx="101">
                        <c:v>0.6963789984741976</c:v>
                      </c:pt>
                      <c:pt idx="102">
                        <c:v>0.6739581222059996</c:v>
                      </c:pt>
                      <c:pt idx="103">
                        <c:v>0.67983212468215382</c:v>
                      </c:pt>
                      <c:pt idx="104">
                        <c:v>0.64434675232708527</c:v>
                      </c:pt>
                      <c:pt idx="105">
                        <c:v>0.5803092333743104</c:v>
                      </c:pt>
                      <c:pt idx="106">
                        <c:v>0.56048090241038029</c:v>
                      </c:pt>
                      <c:pt idx="107">
                        <c:v>0.54604268818661028</c:v>
                      </c:pt>
                      <c:pt idx="108">
                        <c:v>0.53879199060444893</c:v>
                      </c:pt>
                      <c:pt idx="109">
                        <c:v>0.4890681920351802</c:v>
                      </c:pt>
                      <c:pt idx="110">
                        <c:v>0.52426892774486911</c:v>
                      </c:pt>
                      <c:pt idx="111">
                        <c:v>0.53541059721650042</c:v>
                      </c:pt>
                      <c:pt idx="112">
                        <c:v>0.54269809812949554</c:v>
                      </c:pt>
                      <c:pt idx="113">
                        <c:v>0.53627455637859323</c:v>
                      </c:pt>
                      <c:pt idx="114">
                        <c:v>0.59014896414857188</c:v>
                      </c:pt>
                      <c:pt idx="115">
                        <c:v>0.61924813509967558</c:v>
                      </c:pt>
                      <c:pt idx="116">
                        <c:v>0.66757831509081433</c:v>
                      </c:pt>
                      <c:pt idx="117">
                        <c:v>0.7151966931130993</c:v>
                      </c:pt>
                      <c:pt idx="118">
                        <c:v>0.72635717614186601</c:v>
                      </c:pt>
                      <c:pt idx="119">
                        <c:v>0.74051457779495145</c:v>
                      </c:pt>
                      <c:pt idx="120">
                        <c:v>0.76599884369930782</c:v>
                      </c:pt>
                      <c:pt idx="121">
                        <c:v>0.79615543344357154</c:v>
                      </c:pt>
                      <c:pt idx="122">
                        <c:v>0.77181778587112526</c:v>
                      </c:pt>
                      <c:pt idx="123">
                        <c:v>0.77227039089221228</c:v>
                      </c:pt>
                      <c:pt idx="124">
                        <c:v>0.79026284246668754</c:v>
                      </c:pt>
                      <c:pt idx="125">
                        <c:v>0.80831961596092494</c:v>
                      </c:pt>
                      <c:pt idx="126">
                        <c:v>0.78996948598006955</c:v>
                      </c:pt>
                      <c:pt idx="127">
                        <c:v>0.76936180265978626</c:v>
                      </c:pt>
                      <c:pt idx="128">
                        <c:v>0.77459720000696197</c:v>
                      </c:pt>
                      <c:pt idx="129">
                        <c:v>0.75840949623819987</c:v>
                      </c:pt>
                      <c:pt idx="130">
                        <c:v>0.78534517787869973</c:v>
                      </c:pt>
                      <c:pt idx="131">
                        <c:v>0.78725768555993259</c:v>
                      </c:pt>
                      <c:pt idx="132">
                        <c:v>0.78056234369833843</c:v>
                      </c:pt>
                      <c:pt idx="133">
                        <c:v>0.79089061603447663</c:v>
                      </c:pt>
                      <c:pt idx="134">
                        <c:v>0.82630437813573743</c:v>
                      </c:pt>
                      <c:pt idx="135">
                        <c:v>0.79914095193469847</c:v>
                      </c:pt>
                      <c:pt idx="136">
                        <c:v>0.75192916200504012</c:v>
                      </c:pt>
                      <c:pt idx="137">
                        <c:v>0.71793369137760865</c:v>
                      </c:pt>
                      <c:pt idx="138">
                        <c:v>0.66829564062941449</c:v>
                      </c:pt>
                      <c:pt idx="139">
                        <c:v>0.66954589460168612</c:v>
                      </c:pt>
                      <c:pt idx="140">
                        <c:v>0.6149252131156332</c:v>
                      </c:pt>
                      <c:pt idx="141">
                        <c:v>0.56125170529784962</c:v>
                      </c:pt>
                      <c:pt idx="142">
                        <c:v>0.57698532082181453</c:v>
                      </c:pt>
                      <c:pt idx="143">
                        <c:v>0.5711916627624819</c:v>
                      </c:pt>
                      <c:pt idx="144">
                        <c:v>0.5754099047807949</c:v>
                      </c:pt>
                      <c:pt idx="145">
                        <c:v>0.52730279169879224</c:v>
                      </c:pt>
                      <c:pt idx="146">
                        <c:v>0.43199310840198235</c:v>
                      </c:pt>
                      <c:pt idx="147">
                        <c:v>0.48777432127311349</c:v>
                      </c:pt>
                      <c:pt idx="148">
                        <c:v>0.56566228690619302</c:v>
                      </c:pt>
                      <c:pt idx="149">
                        <c:v>0.55835319968147379</c:v>
                      </c:pt>
                      <c:pt idx="150">
                        <c:v>0.53939979796700943</c:v>
                      </c:pt>
                      <c:pt idx="151">
                        <c:v>0.53716543447364729</c:v>
                      </c:pt>
                      <c:pt idx="152">
                        <c:v>0.56979794695176955</c:v>
                      </c:pt>
                      <c:pt idx="153">
                        <c:v>0.5853962778334787</c:v>
                      </c:pt>
                      <c:pt idx="154">
                        <c:v>0.54794547240015978</c:v>
                      </c:pt>
                      <c:pt idx="155">
                        <c:v>0.50025304116739178</c:v>
                      </c:pt>
                      <c:pt idx="156">
                        <c:v>0.48135769000710826</c:v>
                      </c:pt>
                      <c:pt idx="157">
                        <c:v>0.52257930527593932</c:v>
                      </c:pt>
                      <c:pt idx="158">
                        <c:v>0.55341417106593915</c:v>
                      </c:pt>
                      <c:pt idx="159">
                        <c:v>0.47469844987299736</c:v>
                      </c:pt>
                      <c:pt idx="160">
                        <c:v>0.30182953549654723</c:v>
                      </c:pt>
                      <c:pt idx="161">
                        <c:v>0.31358939432998545</c:v>
                      </c:pt>
                      <c:pt idx="162">
                        <c:v>0.39003277958651567</c:v>
                      </c:pt>
                      <c:pt idx="163">
                        <c:v>0.57099384372378903</c:v>
                      </c:pt>
                      <c:pt idx="164">
                        <c:v>0.75065135266993965</c:v>
                      </c:pt>
                      <c:pt idx="165">
                        <c:v>0.7604544999954066</c:v>
                      </c:pt>
                      <c:pt idx="166">
                        <c:v>0.78574181143773769</c:v>
                      </c:pt>
                      <c:pt idx="167">
                        <c:v>0.81108476815300301</c:v>
                      </c:pt>
                      <c:pt idx="168">
                        <c:v>0.80023402661490306</c:v>
                      </c:pt>
                      <c:pt idx="169">
                        <c:v>0.80935807614709743</c:v>
                      </c:pt>
                      <c:pt idx="170">
                        <c:v>0.82648193712409423</c:v>
                      </c:pt>
                      <c:pt idx="171">
                        <c:v>0.83785315013084649</c:v>
                      </c:pt>
                      <c:pt idx="172">
                        <c:v>0.8394999082630219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9AE0-4059-9CD8-196CB9678910}"/>
                  </c:ext>
                </c:extLst>
              </c15:ser>
            </c15:filteredBarSeries>
          </c:ext>
        </c:extLst>
      </c:barChart>
      <c:lineChart>
        <c:grouping val="standard"/>
        <c:varyColors val="0"/>
        <c:ser>
          <c:idx val="5"/>
          <c:order val="5"/>
          <c:tx>
            <c:strRef>
              <c:f>'Combo Charts'!$G$1</c:f>
              <c:strCache>
                <c:ptCount val="1"/>
                <c:pt idx="0">
                  <c:v>FII - DII (RHS)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'Combo Charts'!$A$2:$A$174</c:f>
              <c:numCache>
                <c:formatCode>dd\-mm\-yyyy</c:formatCode>
                <c:ptCount val="173"/>
                <c:pt idx="0">
                  <c:v>38929</c:v>
                </c:pt>
                <c:pt idx="1">
                  <c:v>38960</c:v>
                </c:pt>
                <c:pt idx="2">
                  <c:v>38989</c:v>
                </c:pt>
                <c:pt idx="3">
                  <c:v>39021</c:v>
                </c:pt>
                <c:pt idx="4">
                  <c:v>39051</c:v>
                </c:pt>
                <c:pt idx="5">
                  <c:v>39080</c:v>
                </c:pt>
                <c:pt idx="6">
                  <c:v>39113</c:v>
                </c:pt>
                <c:pt idx="7">
                  <c:v>39141</c:v>
                </c:pt>
                <c:pt idx="8">
                  <c:v>39171</c:v>
                </c:pt>
                <c:pt idx="9">
                  <c:v>39202</c:v>
                </c:pt>
                <c:pt idx="10">
                  <c:v>39233</c:v>
                </c:pt>
                <c:pt idx="11">
                  <c:v>39262</c:v>
                </c:pt>
                <c:pt idx="12">
                  <c:v>39294</c:v>
                </c:pt>
                <c:pt idx="13">
                  <c:v>39325</c:v>
                </c:pt>
                <c:pt idx="14">
                  <c:v>39353</c:v>
                </c:pt>
                <c:pt idx="15">
                  <c:v>39386</c:v>
                </c:pt>
                <c:pt idx="16">
                  <c:v>39416</c:v>
                </c:pt>
                <c:pt idx="17">
                  <c:v>39447</c:v>
                </c:pt>
                <c:pt idx="18">
                  <c:v>39478</c:v>
                </c:pt>
                <c:pt idx="19">
                  <c:v>39507</c:v>
                </c:pt>
                <c:pt idx="20">
                  <c:v>39538</c:v>
                </c:pt>
                <c:pt idx="21">
                  <c:v>39568</c:v>
                </c:pt>
                <c:pt idx="22">
                  <c:v>39598</c:v>
                </c:pt>
                <c:pt idx="23">
                  <c:v>39629</c:v>
                </c:pt>
                <c:pt idx="24">
                  <c:v>39660</c:v>
                </c:pt>
                <c:pt idx="25">
                  <c:v>39689</c:v>
                </c:pt>
                <c:pt idx="26">
                  <c:v>39721</c:v>
                </c:pt>
                <c:pt idx="27">
                  <c:v>39752</c:v>
                </c:pt>
                <c:pt idx="28">
                  <c:v>39780</c:v>
                </c:pt>
                <c:pt idx="29">
                  <c:v>39813</c:v>
                </c:pt>
                <c:pt idx="30">
                  <c:v>39843</c:v>
                </c:pt>
                <c:pt idx="31">
                  <c:v>39871</c:v>
                </c:pt>
                <c:pt idx="32">
                  <c:v>39903</c:v>
                </c:pt>
                <c:pt idx="33">
                  <c:v>39933</c:v>
                </c:pt>
                <c:pt idx="34">
                  <c:v>39962</c:v>
                </c:pt>
                <c:pt idx="35">
                  <c:v>39994</c:v>
                </c:pt>
                <c:pt idx="36">
                  <c:v>40025</c:v>
                </c:pt>
                <c:pt idx="37">
                  <c:v>40056</c:v>
                </c:pt>
                <c:pt idx="38">
                  <c:v>40086</c:v>
                </c:pt>
                <c:pt idx="39">
                  <c:v>40116</c:v>
                </c:pt>
                <c:pt idx="40">
                  <c:v>40147</c:v>
                </c:pt>
                <c:pt idx="41">
                  <c:v>40178</c:v>
                </c:pt>
                <c:pt idx="42">
                  <c:v>40207</c:v>
                </c:pt>
                <c:pt idx="43">
                  <c:v>40235</c:v>
                </c:pt>
                <c:pt idx="44">
                  <c:v>40268</c:v>
                </c:pt>
                <c:pt idx="45">
                  <c:v>40298</c:v>
                </c:pt>
                <c:pt idx="46">
                  <c:v>40329</c:v>
                </c:pt>
                <c:pt idx="47">
                  <c:v>40359</c:v>
                </c:pt>
                <c:pt idx="48">
                  <c:v>40389</c:v>
                </c:pt>
                <c:pt idx="49">
                  <c:v>40421</c:v>
                </c:pt>
                <c:pt idx="50">
                  <c:v>40451</c:v>
                </c:pt>
                <c:pt idx="51">
                  <c:v>40480</c:v>
                </c:pt>
                <c:pt idx="52">
                  <c:v>40512</c:v>
                </c:pt>
                <c:pt idx="53">
                  <c:v>40543</c:v>
                </c:pt>
                <c:pt idx="54">
                  <c:v>40574</c:v>
                </c:pt>
                <c:pt idx="55">
                  <c:v>40602</c:v>
                </c:pt>
                <c:pt idx="56">
                  <c:v>40633</c:v>
                </c:pt>
                <c:pt idx="57">
                  <c:v>40662</c:v>
                </c:pt>
                <c:pt idx="58">
                  <c:v>40694</c:v>
                </c:pt>
                <c:pt idx="59">
                  <c:v>40724</c:v>
                </c:pt>
                <c:pt idx="60">
                  <c:v>40753</c:v>
                </c:pt>
                <c:pt idx="61">
                  <c:v>40786</c:v>
                </c:pt>
                <c:pt idx="62">
                  <c:v>40816</c:v>
                </c:pt>
                <c:pt idx="63">
                  <c:v>40847</c:v>
                </c:pt>
                <c:pt idx="64">
                  <c:v>40877</c:v>
                </c:pt>
                <c:pt idx="65">
                  <c:v>40907</c:v>
                </c:pt>
                <c:pt idx="66">
                  <c:v>40939</c:v>
                </c:pt>
                <c:pt idx="67">
                  <c:v>40968</c:v>
                </c:pt>
                <c:pt idx="68">
                  <c:v>40998</c:v>
                </c:pt>
                <c:pt idx="69">
                  <c:v>41029</c:v>
                </c:pt>
                <c:pt idx="70">
                  <c:v>41060</c:v>
                </c:pt>
                <c:pt idx="71">
                  <c:v>41089</c:v>
                </c:pt>
                <c:pt idx="72">
                  <c:v>41121</c:v>
                </c:pt>
                <c:pt idx="73">
                  <c:v>41152</c:v>
                </c:pt>
                <c:pt idx="74">
                  <c:v>41180</c:v>
                </c:pt>
                <c:pt idx="75">
                  <c:v>41213</c:v>
                </c:pt>
                <c:pt idx="76">
                  <c:v>41243</c:v>
                </c:pt>
                <c:pt idx="77">
                  <c:v>41274</c:v>
                </c:pt>
                <c:pt idx="78">
                  <c:v>41305</c:v>
                </c:pt>
                <c:pt idx="79">
                  <c:v>41333</c:v>
                </c:pt>
                <c:pt idx="80">
                  <c:v>41362</c:v>
                </c:pt>
                <c:pt idx="81">
                  <c:v>41394</c:v>
                </c:pt>
                <c:pt idx="82">
                  <c:v>41425</c:v>
                </c:pt>
                <c:pt idx="83">
                  <c:v>41453</c:v>
                </c:pt>
                <c:pt idx="84">
                  <c:v>41486</c:v>
                </c:pt>
                <c:pt idx="85">
                  <c:v>41516</c:v>
                </c:pt>
                <c:pt idx="86">
                  <c:v>41547</c:v>
                </c:pt>
                <c:pt idx="87">
                  <c:v>41578</c:v>
                </c:pt>
                <c:pt idx="88">
                  <c:v>41607</c:v>
                </c:pt>
                <c:pt idx="89">
                  <c:v>41639</c:v>
                </c:pt>
                <c:pt idx="90">
                  <c:v>41670</c:v>
                </c:pt>
                <c:pt idx="91">
                  <c:v>41698</c:v>
                </c:pt>
                <c:pt idx="92">
                  <c:v>41729</c:v>
                </c:pt>
                <c:pt idx="93">
                  <c:v>41759</c:v>
                </c:pt>
                <c:pt idx="94">
                  <c:v>41789</c:v>
                </c:pt>
                <c:pt idx="95">
                  <c:v>41820</c:v>
                </c:pt>
                <c:pt idx="96">
                  <c:v>41851</c:v>
                </c:pt>
                <c:pt idx="97">
                  <c:v>41880</c:v>
                </c:pt>
                <c:pt idx="98">
                  <c:v>41912</c:v>
                </c:pt>
                <c:pt idx="99">
                  <c:v>41943</c:v>
                </c:pt>
                <c:pt idx="100">
                  <c:v>41971</c:v>
                </c:pt>
                <c:pt idx="101">
                  <c:v>42004</c:v>
                </c:pt>
                <c:pt idx="102">
                  <c:v>42034</c:v>
                </c:pt>
                <c:pt idx="103">
                  <c:v>42062</c:v>
                </c:pt>
                <c:pt idx="104">
                  <c:v>42094</c:v>
                </c:pt>
                <c:pt idx="105">
                  <c:v>42124</c:v>
                </c:pt>
                <c:pt idx="106">
                  <c:v>42153</c:v>
                </c:pt>
                <c:pt idx="107">
                  <c:v>42185</c:v>
                </c:pt>
                <c:pt idx="108">
                  <c:v>42216</c:v>
                </c:pt>
                <c:pt idx="109">
                  <c:v>42247</c:v>
                </c:pt>
                <c:pt idx="110">
                  <c:v>42277</c:v>
                </c:pt>
                <c:pt idx="111">
                  <c:v>42307</c:v>
                </c:pt>
                <c:pt idx="112">
                  <c:v>42338</c:v>
                </c:pt>
                <c:pt idx="113">
                  <c:v>42369</c:v>
                </c:pt>
                <c:pt idx="114">
                  <c:v>42398</c:v>
                </c:pt>
                <c:pt idx="115">
                  <c:v>42429</c:v>
                </c:pt>
                <c:pt idx="116">
                  <c:v>42460</c:v>
                </c:pt>
                <c:pt idx="117">
                  <c:v>42489</c:v>
                </c:pt>
                <c:pt idx="118">
                  <c:v>42521</c:v>
                </c:pt>
                <c:pt idx="119">
                  <c:v>42551</c:v>
                </c:pt>
                <c:pt idx="120">
                  <c:v>42580</c:v>
                </c:pt>
                <c:pt idx="121">
                  <c:v>42613</c:v>
                </c:pt>
                <c:pt idx="122">
                  <c:v>42643</c:v>
                </c:pt>
                <c:pt idx="123">
                  <c:v>42674</c:v>
                </c:pt>
                <c:pt idx="124">
                  <c:v>42704</c:v>
                </c:pt>
                <c:pt idx="125">
                  <c:v>42734</c:v>
                </c:pt>
                <c:pt idx="126">
                  <c:v>42766</c:v>
                </c:pt>
                <c:pt idx="127">
                  <c:v>42794</c:v>
                </c:pt>
                <c:pt idx="128">
                  <c:v>42825</c:v>
                </c:pt>
                <c:pt idx="129">
                  <c:v>42853</c:v>
                </c:pt>
                <c:pt idx="130">
                  <c:v>42886</c:v>
                </c:pt>
                <c:pt idx="131">
                  <c:v>42916</c:v>
                </c:pt>
                <c:pt idx="132">
                  <c:v>42947</c:v>
                </c:pt>
                <c:pt idx="133">
                  <c:v>42978</c:v>
                </c:pt>
                <c:pt idx="134">
                  <c:v>43007</c:v>
                </c:pt>
                <c:pt idx="135">
                  <c:v>43039</c:v>
                </c:pt>
                <c:pt idx="136">
                  <c:v>43069</c:v>
                </c:pt>
                <c:pt idx="137">
                  <c:v>43098</c:v>
                </c:pt>
                <c:pt idx="138">
                  <c:v>43131</c:v>
                </c:pt>
                <c:pt idx="139">
                  <c:v>43159</c:v>
                </c:pt>
                <c:pt idx="140">
                  <c:v>43189</c:v>
                </c:pt>
                <c:pt idx="141">
                  <c:v>43220</c:v>
                </c:pt>
                <c:pt idx="142">
                  <c:v>43251</c:v>
                </c:pt>
                <c:pt idx="143">
                  <c:v>43280</c:v>
                </c:pt>
                <c:pt idx="144">
                  <c:v>43312</c:v>
                </c:pt>
                <c:pt idx="145">
                  <c:v>43343</c:v>
                </c:pt>
                <c:pt idx="146">
                  <c:v>43371</c:v>
                </c:pt>
                <c:pt idx="147">
                  <c:v>43404</c:v>
                </c:pt>
                <c:pt idx="148">
                  <c:v>43434</c:v>
                </c:pt>
                <c:pt idx="149">
                  <c:v>43465</c:v>
                </c:pt>
                <c:pt idx="150">
                  <c:v>43496</c:v>
                </c:pt>
                <c:pt idx="151">
                  <c:v>43524</c:v>
                </c:pt>
                <c:pt idx="152">
                  <c:v>43553</c:v>
                </c:pt>
                <c:pt idx="153">
                  <c:v>43585</c:v>
                </c:pt>
                <c:pt idx="154">
                  <c:v>43616</c:v>
                </c:pt>
                <c:pt idx="155">
                  <c:v>43644</c:v>
                </c:pt>
                <c:pt idx="156">
                  <c:v>43677</c:v>
                </c:pt>
                <c:pt idx="157">
                  <c:v>43707</c:v>
                </c:pt>
                <c:pt idx="158">
                  <c:v>43738</c:v>
                </c:pt>
                <c:pt idx="159">
                  <c:v>43769</c:v>
                </c:pt>
                <c:pt idx="160">
                  <c:v>43798</c:v>
                </c:pt>
                <c:pt idx="161">
                  <c:v>43830</c:v>
                </c:pt>
                <c:pt idx="162">
                  <c:v>43861</c:v>
                </c:pt>
                <c:pt idx="163">
                  <c:v>43889</c:v>
                </c:pt>
                <c:pt idx="164">
                  <c:v>43921</c:v>
                </c:pt>
                <c:pt idx="165">
                  <c:v>43951</c:v>
                </c:pt>
                <c:pt idx="166">
                  <c:v>43980</c:v>
                </c:pt>
                <c:pt idx="167">
                  <c:v>44012</c:v>
                </c:pt>
                <c:pt idx="168">
                  <c:v>44043</c:v>
                </c:pt>
                <c:pt idx="169">
                  <c:v>44074</c:v>
                </c:pt>
                <c:pt idx="170">
                  <c:v>44104</c:v>
                </c:pt>
                <c:pt idx="171">
                  <c:v>44134</c:v>
                </c:pt>
                <c:pt idx="172">
                  <c:v>44165</c:v>
                </c:pt>
              </c:numCache>
            </c:numRef>
          </c:cat>
          <c:val>
            <c:numRef>
              <c:f>'Combo Charts'!$G$2:$G$174</c:f>
              <c:numCache>
                <c:formatCode>0.0%</c:formatCode>
                <c:ptCount val="173"/>
                <c:pt idx="0">
                  <c:v>3.6914213057739373E-3</c:v>
                </c:pt>
                <c:pt idx="1">
                  <c:v>2.4945591649146231E-3</c:v>
                </c:pt>
                <c:pt idx="2">
                  <c:v>2.272103099409702E-3</c:v>
                </c:pt>
                <c:pt idx="3">
                  <c:v>4.779011773047368E-3</c:v>
                </c:pt>
                <c:pt idx="4">
                  <c:v>1.1895559319206944E-2</c:v>
                </c:pt>
                <c:pt idx="5">
                  <c:v>9.381227898369978E-3</c:v>
                </c:pt>
                <c:pt idx="6">
                  <c:v>8.3126676394998881E-3</c:v>
                </c:pt>
                <c:pt idx="7">
                  <c:v>8.1324528785818428E-3</c:v>
                </c:pt>
                <c:pt idx="8">
                  <c:v>6.4426717861536453E-3</c:v>
                </c:pt>
                <c:pt idx="9">
                  <c:v>5.6690220411631884E-3</c:v>
                </c:pt>
                <c:pt idx="10">
                  <c:v>2.8932418275783274E-3</c:v>
                </c:pt>
                <c:pt idx="11">
                  <c:v>4.604126513804146E-3</c:v>
                </c:pt>
                <c:pt idx="12">
                  <c:v>1.0191601808650731E-2</c:v>
                </c:pt>
                <c:pt idx="13">
                  <c:v>3.6163650765228504E-3</c:v>
                </c:pt>
                <c:pt idx="14">
                  <c:v>9.6001904977680123E-3</c:v>
                </c:pt>
                <c:pt idx="15">
                  <c:v>1.3422406945728957E-2</c:v>
                </c:pt>
                <c:pt idx="16">
                  <c:v>8.8366647034199778E-3</c:v>
                </c:pt>
                <c:pt idx="17">
                  <c:v>7.6327255370741377E-3</c:v>
                </c:pt>
                <c:pt idx="18">
                  <c:v>-3.515432339786467E-3</c:v>
                </c:pt>
                <c:pt idx="19">
                  <c:v>-4.5201718064251384E-4</c:v>
                </c:pt>
                <c:pt idx="20">
                  <c:v>-5.267345520795285E-3</c:v>
                </c:pt>
                <c:pt idx="21">
                  <c:v>-1.0603064969191296E-2</c:v>
                </c:pt>
                <c:pt idx="22">
                  <c:v>-1.1472400692373709E-2</c:v>
                </c:pt>
                <c:pt idx="23">
                  <c:v>-1.7584561460893933E-2</c:v>
                </c:pt>
                <c:pt idx="24">
                  <c:v>-1.1827710785527006E-2</c:v>
                </c:pt>
                <c:pt idx="25">
                  <c:v>-1.6302243099584609E-2</c:v>
                </c:pt>
                <c:pt idx="26">
                  <c:v>-2.6947510341239517E-2</c:v>
                </c:pt>
                <c:pt idx="27">
                  <c:v>-3.830238529725033E-2</c:v>
                </c:pt>
                <c:pt idx="28">
                  <c:v>-3.9785198669976665E-2</c:v>
                </c:pt>
                <c:pt idx="29">
                  <c:v>-3.3929905301385385E-2</c:v>
                </c:pt>
                <c:pt idx="30">
                  <c:v>-3.9723067777644713E-2</c:v>
                </c:pt>
                <c:pt idx="31">
                  <c:v>-4.3693834382377957E-2</c:v>
                </c:pt>
                <c:pt idx="32">
                  <c:v>-3.8539055336573619E-2</c:v>
                </c:pt>
                <c:pt idx="33">
                  <c:v>-1.3464563596288864E-2</c:v>
                </c:pt>
                <c:pt idx="34">
                  <c:v>9.7918213938465153E-3</c:v>
                </c:pt>
                <c:pt idx="35">
                  <c:v>9.7095663015549592E-3</c:v>
                </c:pt>
                <c:pt idx="36">
                  <c:v>1.8580418876203042E-2</c:v>
                </c:pt>
                <c:pt idx="37">
                  <c:v>1.9475568845754548E-2</c:v>
                </c:pt>
                <c:pt idx="38">
                  <c:v>3.0416707349034157E-2</c:v>
                </c:pt>
                <c:pt idx="39">
                  <c:v>2.7699446477121033E-2</c:v>
                </c:pt>
                <c:pt idx="40">
                  <c:v>1.7552049496515346E-2</c:v>
                </c:pt>
                <c:pt idx="41">
                  <c:v>2.1468614036548837E-2</c:v>
                </c:pt>
                <c:pt idx="42">
                  <c:v>1.2174964333969317E-2</c:v>
                </c:pt>
                <c:pt idx="43">
                  <c:v>1.296944870257305E-2</c:v>
                </c:pt>
                <c:pt idx="44">
                  <c:v>1.5693448065158464E-2</c:v>
                </c:pt>
                <c:pt idx="45">
                  <c:v>1.5506247826117817E-2</c:v>
                </c:pt>
                <c:pt idx="46">
                  <c:v>6.6842223938344582E-3</c:v>
                </c:pt>
                <c:pt idx="47">
                  <c:v>8.7991135175057716E-3</c:v>
                </c:pt>
                <c:pt idx="48">
                  <c:v>2.5832037935780587E-2</c:v>
                </c:pt>
                <c:pt idx="49">
                  <c:v>3.2066067619663685E-2</c:v>
                </c:pt>
                <c:pt idx="50">
                  <c:v>3.956135807903903E-2</c:v>
                </c:pt>
                <c:pt idx="51">
                  <c:v>5.0410478465261158E-2</c:v>
                </c:pt>
                <c:pt idx="52">
                  <c:v>6.2615920689201965E-2</c:v>
                </c:pt>
                <c:pt idx="53">
                  <c:v>5.550531365139099E-2</c:v>
                </c:pt>
                <c:pt idx="54">
                  <c:v>4.0128047610271542E-2</c:v>
                </c:pt>
                <c:pt idx="55">
                  <c:v>3.0217654509265199E-2</c:v>
                </c:pt>
                <c:pt idx="56">
                  <c:v>1.5995895982647907E-2</c:v>
                </c:pt>
                <c:pt idx="57">
                  <c:v>4.6462264147520685E-3</c:v>
                </c:pt>
                <c:pt idx="58">
                  <c:v>-5.2160043358431057E-3</c:v>
                </c:pt>
                <c:pt idx="59">
                  <c:v>-4.6240865541334686E-3</c:v>
                </c:pt>
                <c:pt idx="60">
                  <c:v>2.6450433103041922E-3</c:v>
                </c:pt>
                <c:pt idx="61">
                  <c:v>-4.9024315869889432E-4</c:v>
                </c:pt>
                <c:pt idx="62">
                  <c:v>-4.1142806699569238E-3</c:v>
                </c:pt>
                <c:pt idx="63">
                  <c:v>-5.6422886696407175E-3</c:v>
                </c:pt>
                <c:pt idx="64">
                  <c:v>-5.3031632292395974E-3</c:v>
                </c:pt>
                <c:pt idx="65">
                  <c:v>-7.4328733785743372E-3</c:v>
                </c:pt>
                <c:pt idx="66">
                  <c:v>-4.1128113821355802E-3</c:v>
                </c:pt>
                <c:pt idx="67">
                  <c:v>2.0696636217808331E-2</c:v>
                </c:pt>
                <c:pt idx="68">
                  <c:v>2.6905522776953159E-2</c:v>
                </c:pt>
                <c:pt idx="69">
                  <c:v>2.4163607156262423E-2</c:v>
                </c:pt>
                <c:pt idx="70">
                  <c:v>2.7406652843892966E-2</c:v>
                </c:pt>
                <c:pt idx="71">
                  <c:v>2.7715713348851034E-2</c:v>
                </c:pt>
                <c:pt idx="72">
                  <c:v>2.6057023144806436E-2</c:v>
                </c:pt>
                <c:pt idx="73">
                  <c:v>1.5532292840522327E-2</c:v>
                </c:pt>
                <c:pt idx="74">
                  <c:v>2.3410480858940753E-2</c:v>
                </c:pt>
                <c:pt idx="75">
                  <c:v>3.0182294839373451E-2</c:v>
                </c:pt>
                <c:pt idx="76">
                  <c:v>3.7497228178504899E-2</c:v>
                </c:pt>
                <c:pt idx="77">
                  <c:v>4.983088708228791E-2</c:v>
                </c:pt>
                <c:pt idx="78">
                  <c:v>5.7740383737005629E-2</c:v>
                </c:pt>
                <c:pt idx="79">
                  <c:v>6.2361751449856409E-2</c:v>
                </c:pt>
                <c:pt idx="80">
                  <c:v>5.6714411540582058E-2</c:v>
                </c:pt>
                <c:pt idx="81">
                  <c:v>5.4408308453122077E-2</c:v>
                </c:pt>
                <c:pt idx="82">
                  <c:v>5.9705291569405253E-2</c:v>
                </c:pt>
                <c:pt idx="83">
                  <c:v>4.136598118722417E-2</c:v>
                </c:pt>
                <c:pt idx="84">
                  <c:v>2.5812064912895567E-2</c:v>
                </c:pt>
                <c:pt idx="85">
                  <c:v>1.0478801934764581E-2</c:v>
                </c:pt>
                <c:pt idx="86">
                  <c:v>1.1051804136274931E-2</c:v>
                </c:pt>
                <c:pt idx="87">
                  <c:v>1.8405748252376897E-2</c:v>
                </c:pt>
                <c:pt idx="88">
                  <c:v>1.1193927165068146E-2</c:v>
                </c:pt>
                <c:pt idx="89">
                  <c:v>2.6957588229435187E-2</c:v>
                </c:pt>
                <c:pt idx="90">
                  <c:v>2.8891843074763154E-2</c:v>
                </c:pt>
                <c:pt idx="91">
                  <c:v>3.3938069666047448E-2</c:v>
                </c:pt>
                <c:pt idx="92">
                  <c:v>3.7904824024599854E-2</c:v>
                </c:pt>
                <c:pt idx="93">
                  <c:v>3.136185370194839E-2</c:v>
                </c:pt>
                <c:pt idx="94">
                  <c:v>3.2843018507838953E-2</c:v>
                </c:pt>
                <c:pt idx="95">
                  <c:v>2.9358741581506174E-2</c:v>
                </c:pt>
                <c:pt idx="96">
                  <c:v>3.2422236808235722E-2</c:v>
                </c:pt>
                <c:pt idx="97">
                  <c:v>3.154577126514356E-2</c:v>
                </c:pt>
                <c:pt idx="98">
                  <c:v>2.1950154739828302E-2</c:v>
                </c:pt>
                <c:pt idx="99">
                  <c:v>1.6553532277353851E-2</c:v>
                </c:pt>
                <c:pt idx="100">
                  <c:v>1.5873694498680285E-2</c:v>
                </c:pt>
                <c:pt idx="101">
                  <c:v>9.8839588090908603E-3</c:v>
                </c:pt>
                <c:pt idx="102">
                  <c:v>1.245407349120134E-2</c:v>
                </c:pt>
                <c:pt idx="103">
                  <c:v>1.2752530027005255E-2</c:v>
                </c:pt>
                <c:pt idx="104">
                  <c:v>1.3353120622552304E-2</c:v>
                </c:pt>
                <c:pt idx="105">
                  <c:v>1.2979102817383525E-2</c:v>
                </c:pt>
                <c:pt idx="106">
                  <c:v>5.686630519331006E-3</c:v>
                </c:pt>
                <c:pt idx="107">
                  <c:v>2.9172496007461137E-3</c:v>
                </c:pt>
                <c:pt idx="108">
                  <c:v>-2.0156904784298432E-3</c:v>
                </c:pt>
                <c:pt idx="109">
                  <c:v>-1.0759497745590634E-2</c:v>
                </c:pt>
                <c:pt idx="110">
                  <c:v>-1.7065731793523276E-2</c:v>
                </c:pt>
                <c:pt idx="111">
                  <c:v>-1.5014450951318887E-2</c:v>
                </c:pt>
                <c:pt idx="112">
                  <c:v>-1.6707595197491099E-2</c:v>
                </c:pt>
                <c:pt idx="113">
                  <c:v>-1.4027403327682991E-2</c:v>
                </c:pt>
                <c:pt idx="114">
                  <c:v>-2.1345713248296705E-2</c:v>
                </c:pt>
                <c:pt idx="115">
                  <c:v>-1.8406910185491978E-2</c:v>
                </c:pt>
                <c:pt idx="116">
                  <c:v>-3.7741492341801797E-3</c:v>
                </c:pt>
                <c:pt idx="117">
                  <c:v>-3.9255602316760931E-3</c:v>
                </c:pt>
                <c:pt idx="118">
                  <c:v>-9.1584842783188443E-4</c:v>
                </c:pt>
                <c:pt idx="119">
                  <c:v>2.5982521169768142E-3</c:v>
                </c:pt>
                <c:pt idx="120">
                  <c:v>1.3366496272422234E-2</c:v>
                </c:pt>
                <c:pt idx="121">
                  <c:v>2.1108575291511125E-2</c:v>
                </c:pt>
                <c:pt idx="122">
                  <c:v>1.1625979217291587E-2</c:v>
                </c:pt>
                <c:pt idx="123">
                  <c:v>6.8213914789349312E-3</c:v>
                </c:pt>
                <c:pt idx="124">
                  <c:v>-4.889899453774404E-4</c:v>
                </c:pt>
                <c:pt idx="125">
                  <c:v>-6.1738040236549337E-3</c:v>
                </c:pt>
                <c:pt idx="126">
                  <c:v>-1.1264220214955536E-2</c:v>
                </c:pt>
                <c:pt idx="127">
                  <c:v>-1.2269582812115551E-2</c:v>
                </c:pt>
                <c:pt idx="128">
                  <c:v>-5.0240297598975886E-3</c:v>
                </c:pt>
                <c:pt idx="129">
                  <c:v>-4.7209065745850431E-3</c:v>
                </c:pt>
                <c:pt idx="130">
                  <c:v>4.4131288593802429E-3</c:v>
                </c:pt>
                <c:pt idx="131">
                  <c:v>7.3172943889711298E-3</c:v>
                </c:pt>
                <c:pt idx="132">
                  <c:v>7.5108879058951757E-3</c:v>
                </c:pt>
                <c:pt idx="133">
                  <c:v>-1.6008613523443155E-4</c:v>
                </c:pt>
                <c:pt idx="134">
                  <c:v>-1.3717433264904213E-2</c:v>
                </c:pt>
                <c:pt idx="135">
                  <c:v>-1.2890466084191662E-2</c:v>
                </c:pt>
                <c:pt idx="136">
                  <c:v>-1.1829153957139633E-2</c:v>
                </c:pt>
                <c:pt idx="137">
                  <c:v>-1.3598632793456042E-2</c:v>
                </c:pt>
                <c:pt idx="138">
                  <c:v>-1.0517267271949016E-2</c:v>
                </c:pt>
                <c:pt idx="139">
                  <c:v>-1.0788277749773961E-2</c:v>
                </c:pt>
                <c:pt idx="140">
                  <c:v>-3.9507570938340786E-3</c:v>
                </c:pt>
                <c:pt idx="141">
                  <c:v>-5.0095555849921187E-3</c:v>
                </c:pt>
                <c:pt idx="142">
                  <c:v>-1.0782653780334085E-2</c:v>
                </c:pt>
                <c:pt idx="143">
                  <c:v>-1.1249070807947166E-2</c:v>
                </c:pt>
                <c:pt idx="144">
                  <c:v>-1.4021257288257104E-2</c:v>
                </c:pt>
                <c:pt idx="145">
                  <c:v>-9.5655857293345265E-3</c:v>
                </c:pt>
                <c:pt idx="146">
                  <c:v>-1.4038015524075685E-2</c:v>
                </c:pt>
                <c:pt idx="147">
                  <c:v>-1.9888210064045356E-2</c:v>
                </c:pt>
                <c:pt idx="148">
                  <c:v>-1.5255946794579776E-2</c:v>
                </c:pt>
                <c:pt idx="149">
                  <c:v>-1.2133920232292721E-2</c:v>
                </c:pt>
                <c:pt idx="150">
                  <c:v>-1.2122538726890557E-2</c:v>
                </c:pt>
                <c:pt idx="151">
                  <c:v>-8.8501370444417759E-3</c:v>
                </c:pt>
                <c:pt idx="152">
                  <c:v>4.5464948510610019E-3</c:v>
                </c:pt>
                <c:pt idx="153">
                  <c:v>1.561774576879384E-2</c:v>
                </c:pt>
                <c:pt idx="154">
                  <c:v>1.5134675493237812E-2</c:v>
                </c:pt>
                <c:pt idx="155">
                  <c:v>1.4125232032800559E-2</c:v>
                </c:pt>
                <c:pt idx="156">
                  <c:v>8.8676475779612823E-3</c:v>
                </c:pt>
                <c:pt idx="157">
                  <c:v>6.1718544215701165E-4</c:v>
                </c:pt>
                <c:pt idx="158">
                  <c:v>-9.3202593507095526E-3</c:v>
                </c:pt>
                <c:pt idx="159">
                  <c:v>-1.0280361886990769E-2</c:v>
                </c:pt>
                <c:pt idx="160">
                  <c:v>-6.2554092367909262E-3</c:v>
                </c:pt>
                <c:pt idx="161">
                  <c:v>-4.778895050595677E-3</c:v>
                </c:pt>
                <c:pt idx="162">
                  <c:v>2.0260365029303035E-3</c:v>
                </c:pt>
                <c:pt idx="163">
                  <c:v>5.6832698883289281E-3</c:v>
                </c:pt>
                <c:pt idx="164">
                  <c:v>-1.1500152976461989E-2</c:v>
                </c:pt>
                <c:pt idx="165">
                  <c:v>-1.3672730511042548E-2</c:v>
                </c:pt>
                <c:pt idx="166">
                  <c:v>-1.9249559399218633E-2</c:v>
                </c:pt>
                <c:pt idx="167">
                  <c:v>-1.8229824415525973E-2</c:v>
                </c:pt>
                <c:pt idx="168">
                  <c:v>-1.6545378398834087E-2</c:v>
                </c:pt>
                <c:pt idx="169">
                  <c:v>-4.2974986345177563E-3</c:v>
                </c:pt>
                <c:pt idx="170">
                  <c:v>1.502550808380293E-2</c:v>
                </c:pt>
                <c:pt idx="171">
                  <c:v>1.9929133954906159E-2</c:v>
                </c:pt>
                <c:pt idx="172">
                  <c:v>3.7776855917494315E-2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AE0-4059-9CD8-196CB96789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91819312"/>
        <c:axId val="1576925408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'Combo Charts'!$E$1</c15:sqref>
                        </c15:formulaRef>
                      </c:ext>
                    </c:extLst>
                    <c:strCache>
                      <c:ptCount val="1"/>
                      <c:pt idx="0">
                        <c:v>FII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'Combo Charts'!$A$2:$A$174</c15:sqref>
                        </c15:formulaRef>
                      </c:ext>
                    </c:extLst>
                    <c:numCache>
                      <c:formatCode>dd\-mm\-yyyy</c:formatCode>
                      <c:ptCount val="173"/>
                      <c:pt idx="0">
                        <c:v>38929</c:v>
                      </c:pt>
                      <c:pt idx="1">
                        <c:v>38960</c:v>
                      </c:pt>
                      <c:pt idx="2">
                        <c:v>38989</c:v>
                      </c:pt>
                      <c:pt idx="3">
                        <c:v>39021</c:v>
                      </c:pt>
                      <c:pt idx="4">
                        <c:v>39051</c:v>
                      </c:pt>
                      <c:pt idx="5">
                        <c:v>39080</c:v>
                      </c:pt>
                      <c:pt idx="6">
                        <c:v>39113</c:v>
                      </c:pt>
                      <c:pt idx="7">
                        <c:v>39141</c:v>
                      </c:pt>
                      <c:pt idx="8">
                        <c:v>39171</c:v>
                      </c:pt>
                      <c:pt idx="9">
                        <c:v>39202</c:v>
                      </c:pt>
                      <c:pt idx="10">
                        <c:v>39233</c:v>
                      </c:pt>
                      <c:pt idx="11">
                        <c:v>39262</c:v>
                      </c:pt>
                      <c:pt idx="12">
                        <c:v>39294</c:v>
                      </c:pt>
                      <c:pt idx="13">
                        <c:v>39325</c:v>
                      </c:pt>
                      <c:pt idx="14">
                        <c:v>39353</c:v>
                      </c:pt>
                      <c:pt idx="15">
                        <c:v>39386</c:v>
                      </c:pt>
                      <c:pt idx="16">
                        <c:v>39416</c:v>
                      </c:pt>
                      <c:pt idx="17">
                        <c:v>39447</c:v>
                      </c:pt>
                      <c:pt idx="18">
                        <c:v>39478</c:v>
                      </c:pt>
                      <c:pt idx="19">
                        <c:v>39507</c:v>
                      </c:pt>
                      <c:pt idx="20">
                        <c:v>39538</c:v>
                      </c:pt>
                      <c:pt idx="21">
                        <c:v>39568</c:v>
                      </c:pt>
                      <c:pt idx="22">
                        <c:v>39598</c:v>
                      </c:pt>
                      <c:pt idx="23">
                        <c:v>39629</c:v>
                      </c:pt>
                      <c:pt idx="24">
                        <c:v>39660</c:v>
                      </c:pt>
                      <c:pt idx="25">
                        <c:v>39689</c:v>
                      </c:pt>
                      <c:pt idx="26">
                        <c:v>39721</c:v>
                      </c:pt>
                      <c:pt idx="27">
                        <c:v>39752</c:v>
                      </c:pt>
                      <c:pt idx="28">
                        <c:v>39780</c:v>
                      </c:pt>
                      <c:pt idx="29">
                        <c:v>39813</c:v>
                      </c:pt>
                      <c:pt idx="30">
                        <c:v>39843</c:v>
                      </c:pt>
                      <c:pt idx="31">
                        <c:v>39871</c:v>
                      </c:pt>
                      <c:pt idx="32">
                        <c:v>39903</c:v>
                      </c:pt>
                      <c:pt idx="33">
                        <c:v>39933</c:v>
                      </c:pt>
                      <c:pt idx="34">
                        <c:v>39962</c:v>
                      </c:pt>
                      <c:pt idx="35">
                        <c:v>39994</c:v>
                      </c:pt>
                      <c:pt idx="36">
                        <c:v>40025</c:v>
                      </c:pt>
                      <c:pt idx="37">
                        <c:v>40056</c:v>
                      </c:pt>
                      <c:pt idx="38">
                        <c:v>40086</c:v>
                      </c:pt>
                      <c:pt idx="39">
                        <c:v>40116</c:v>
                      </c:pt>
                      <c:pt idx="40">
                        <c:v>40147</c:v>
                      </c:pt>
                      <c:pt idx="41">
                        <c:v>40178</c:v>
                      </c:pt>
                      <c:pt idx="42">
                        <c:v>40207</c:v>
                      </c:pt>
                      <c:pt idx="43">
                        <c:v>40235</c:v>
                      </c:pt>
                      <c:pt idx="44">
                        <c:v>40268</c:v>
                      </c:pt>
                      <c:pt idx="45">
                        <c:v>40298</c:v>
                      </c:pt>
                      <c:pt idx="46">
                        <c:v>40329</c:v>
                      </c:pt>
                      <c:pt idx="47">
                        <c:v>40359</c:v>
                      </c:pt>
                      <c:pt idx="48">
                        <c:v>40389</c:v>
                      </c:pt>
                      <c:pt idx="49">
                        <c:v>40421</c:v>
                      </c:pt>
                      <c:pt idx="50">
                        <c:v>40451</c:v>
                      </c:pt>
                      <c:pt idx="51">
                        <c:v>40480</c:v>
                      </c:pt>
                      <c:pt idx="52">
                        <c:v>40512</c:v>
                      </c:pt>
                      <c:pt idx="53">
                        <c:v>40543</c:v>
                      </c:pt>
                      <c:pt idx="54">
                        <c:v>40574</c:v>
                      </c:pt>
                      <c:pt idx="55">
                        <c:v>40602</c:v>
                      </c:pt>
                      <c:pt idx="56">
                        <c:v>40633</c:v>
                      </c:pt>
                      <c:pt idx="57">
                        <c:v>40662</c:v>
                      </c:pt>
                      <c:pt idx="58">
                        <c:v>40694</c:v>
                      </c:pt>
                      <c:pt idx="59">
                        <c:v>40724</c:v>
                      </c:pt>
                      <c:pt idx="60">
                        <c:v>40753</c:v>
                      </c:pt>
                      <c:pt idx="61">
                        <c:v>40786</c:v>
                      </c:pt>
                      <c:pt idx="62">
                        <c:v>40816</c:v>
                      </c:pt>
                      <c:pt idx="63">
                        <c:v>40847</c:v>
                      </c:pt>
                      <c:pt idx="64">
                        <c:v>40877</c:v>
                      </c:pt>
                      <c:pt idx="65">
                        <c:v>40907</c:v>
                      </c:pt>
                      <c:pt idx="66">
                        <c:v>40939</c:v>
                      </c:pt>
                      <c:pt idx="67">
                        <c:v>40968</c:v>
                      </c:pt>
                      <c:pt idx="68">
                        <c:v>40998</c:v>
                      </c:pt>
                      <c:pt idx="69">
                        <c:v>41029</c:v>
                      </c:pt>
                      <c:pt idx="70">
                        <c:v>41060</c:v>
                      </c:pt>
                      <c:pt idx="71">
                        <c:v>41089</c:v>
                      </c:pt>
                      <c:pt idx="72">
                        <c:v>41121</c:v>
                      </c:pt>
                      <c:pt idx="73">
                        <c:v>41152</c:v>
                      </c:pt>
                      <c:pt idx="74">
                        <c:v>41180</c:v>
                      </c:pt>
                      <c:pt idx="75">
                        <c:v>41213</c:v>
                      </c:pt>
                      <c:pt idx="76">
                        <c:v>41243</c:v>
                      </c:pt>
                      <c:pt idx="77">
                        <c:v>41274</c:v>
                      </c:pt>
                      <c:pt idx="78">
                        <c:v>41305</c:v>
                      </c:pt>
                      <c:pt idx="79">
                        <c:v>41333</c:v>
                      </c:pt>
                      <c:pt idx="80">
                        <c:v>41362</c:v>
                      </c:pt>
                      <c:pt idx="81">
                        <c:v>41394</c:v>
                      </c:pt>
                      <c:pt idx="82">
                        <c:v>41425</c:v>
                      </c:pt>
                      <c:pt idx="83">
                        <c:v>41453</c:v>
                      </c:pt>
                      <c:pt idx="84">
                        <c:v>41486</c:v>
                      </c:pt>
                      <c:pt idx="85">
                        <c:v>41516</c:v>
                      </c:pt>
                      <c:pt idx="86">
                        <c:v>41547</c:v>
                      </c:pt>
                      <c:pt idx="87">
                        <c:v>41578</c:v>
                      </c:pt>
                      <c:pt idx="88">
                        <c:v>41607</c:v>
                      </c:pt>
                      <c:pt idx="89">
                        <c:v>41639</c:v>
                      </c:pt>
                      <c:pt idx="90">
                        <c:v>41670</c:v>
                      </c:pt>
                      <c:pt idx="91">
                        <c:v>41698</c:v>
                      </c:pt>
                      <c:pt idx="92">
                        <c:v>41729</c:v>
                      </c:pt>
                      <c:pt idx="93">
                        <c:v>41759</c:v>
                      </c:pt>
                      <c:pt idx="94">
                        <c:v>41789</c:v>
                      </c:pt>
                      <c:pt idx="95">
                        <c:v>41820</c:v>
                      </c:pt>
                      <c:pt idx="96">
                        <c:v>41851</c:v>
                      </c:pt>
                      <c:pt idx="97">
                        <c:v>41880</c:v>
                      </c:pt>
                      <c:pt idx="98">
                        <c:v>41912</c:v>
                      </c:pt>
                      <c:pt idx="99">
                        <c:v>41943</c:v>
                      </c:pt>
                      <c:pt idx="100">
                        <c:v>41971</c:v>
                      </c:pt>
                      <c:pt idx="101">
                        <c:v>42004</c:v>
                      </c:pt>
                      <c:pt idx="102">
                        <c:v>42034</c:v>
                      </c:pt>
                      <c:pt idx="103">
                        <c:v>42062</c:v>
                      </c:pt>
                      <c:pt idx="104">
                        <c:v>42094</c:v>
                      </c:pt>
                      <c:pt idx="105">
                        <c:v>42124</c:v>
                      </c:pt>
                      <c:pt idx="106">
                        <c:v>42153</c:v>
                      </c:pt>
                      <c:pt idx="107">
                        <c:v>42185</c:v>
                      </c:pt>
                      <c:pt idx="108">
                        <c:v>42216</c:v>
                      </c:pt>
                      <c:pt idx="109">
                        <c:v>42247</c:v>
                      </c:pt>
                      <c:pt idx="110">
                        <c:v>42277</c:v>
                      </c:pt>
                      <c:pt idx="111">
                        <c:v>42307</c:v>
                      </c:pt>
                      <c:pt idx="112">
                        <c:v>42338</c:v>
                      </c:pt>
                      <c:pt idx="113">
                        <c:v>42369</c:v>
                      </c:pt>
                      <c:pt idx="114">
                        <c:v>42398</c:v>
                      </c:pt>
                      <c:pt idx="115">
                        <c:v>42429</c:v>
                      </c:pt>
                      <c:pt idx="116">
                        <c:v>42460</c:v>
                      </c:pt>
                      <c:pt idx="117">
                        <c:v>42489</c:v>
                      </c:pt>
                      <c:pt idx="118">
                        <c:v>42521</c:v>
                      </c:pt>
                      <c:pt idx="119">
                        <c:v>42551</c:v>
                      </c:pt>
                      <c:pt idx="120">
                        <c:v>42580</c:v>
                      </c:pt>
                      <c:pt idx="121">
                        <c:v>42613</c:v>
                      </c:pt>
                      <c:pt idx="122">
                        <c:v>42643</c:v>
                      </c:pt>
                      <c:pt idx="123">
                        <c:v>42674</c:v>
                      </c:pt>
                      <c:pt idx="124">
                        <c:v>42704</c:v>
                      </c:pt>
                      <c:pt idx="125">
                        <c:v>42734</c:v>
                      </c:pt>
                      <c:pt idx="126">
                        <c:v>42766</c:v>
                      </c:pt>
                      <c:pt idx="127">
                        <c:v>42794</c:v>
                      </c:pt>
                      <c:pt idx="128">
                        <c:v>42825</c:v>
                      </c:pt>
                      <c:pt idx="129">
                        <c:v>42853</c:v>
                      </c:pt>
                      <c:pt idx="130">
                        <c:v>42886</c:v>
                      </c:pt>
                      <c:pt idx="131">
                        <c:v>42916</c:v>
                      </c:pt>
                      <c:pt idx="132">
                        <c:v>42947</c:v>
                      </c:pt>
                      <c:pt idx="133">
                        <c:v>42978</c:v>
                      </c:pt>
                      <c:pt idx="134">
                        <c:v>43007</c:v>
                      </c:pt>
                      <c:pt idx="135">
                        <c:v>43039</c:v>
                      </c:pt>
                      <c:pt idx="136">
                        <c:v>43069</c:v>
                      </c:pt>
                      <c:pt idx="137">
                        <c:v>43098</c:v>
                      </c:pt>
                      <c:pt idx="138">
                        <c:v>43131</c:v>
                      </c:pt>
                      <c:pt idx="139">
                        <c:v>43159</c:v>
                      </c:pt>
                      <c:pt idx="140">
                        <c:v>43189</c:v>
                      </c:pt>
                      <c:pt idx="141">
                        <c:v>43220</c:v>
                      </c:pt>
                      <c:pt idx="142">
                        <c:v>43251</c:v>
                      </c:pt>
                      <c:pt idx="143">
                        <c:v>43280</c:v>
                      </c:pt>
                      <c:pt idx="144">
                        <c:v>43312</c:v>
                      </c:pt>
                      <c:pt idx="145">
                        <c:v>43343</c:v>
                      </c:pt>
                      <c:pt idx="146">
                        <c:v>43371</c:v>
                      </c:pt>
                      <c:pt idx="147">
                        <c:v>43404</c:v>
                      </c:pt>
                      <c:pt idx="148">
                        <c:v>43434</c:v>
                      </c:pt>
                      <c:pt idx="149">
                        <c:v>43465</c:v>
                      </c:pt>
                      <c:pt idx="150">
                        <c:v>43496</c:v>
                      </c:pt>
                      <c:pt idx="151">
                        <c:v>43524</c:v>
                      </c:pt>
                      <c:pt idx="152">
                        <c:v>43553</c:v>
                      </c:pt>
                      <c:pt idx="153">
                        <c:v>43585</c:v>
                      </c:pt>
                      <c:pt idx="154">
                        <c:v>43616</c:v>
                      </c:pt>
                      <c:pt idx="155">
                        <c:v>43644</c:v>
                      </c:pt>
                      <c:pt idx="156">
                        <c:v>43677</c:v>
                      </c:pt>
                      <c:pt idx="157">
                        <c:v>43707</c:v>
                      </c:pt>
                      <c:pt idx="158">
                        <c:v>43738</c:v>
                      </c:pt>
                      <c:pt idx="159">
                        <c:v>43769</c:v>
                      </c:pt>
                      <c:pt idx="160">
                        <c:v>43798</c:v>
                      </c:pt>
                      <c:pt idx="161">
                        <c:v>43830</c:v>
                      </c:pt>
                      <c:pt idx="162">
                        <c:v>43861</c:v>
                      </c:pt>
                      <c:pt idx="163">
                        <c:v>43889</c:v>
                      </c:pt>
                      <c:pt idx="164">
                        <c:v>43921</c:v>
                      </c:pt>
                      <c:pt idx="165">
                        <c:v>43951</c:v>
                      </c:pt>
                      <c:pt idx="166">
                        <c:v>43980</c:v>
                      </c:pt>
                      <c:pt idx="167">
                        <c:v>44012</c:v>
                      </c:pt>
                      <c:pt idx="168">
                        <c:v>44043</c:v>
                      </c:pt>
                      <c:pt idx="169">
                        <c:v>44074</c:v>
                      </c:pt>
                      <c:pt idx="170">
                        <c:v>44104</c:v>
                      </c:pt>
                      <c:pt idx="171">
                        <c:v>44134</c:v>
                      </c:pt>
                      <c:pt idx="172">
                        <c:v>44165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'Combo Charts'!$E$2:$E$174</c15:sqref>
                        </c15:formulaRef>
                      </c:ext>
                    </c:extLst>
                    <c:numCache>
                      <c:formatCode>0.0%</c:formatCode>
                      <c:ptCount val="173"/>
                      <c:pt idx="0">
                        <c:v>3.6914213057739373E-3</c:v>
                      </c:pt>
                      <c:pt idx="1">
                        <c:v>2.4945591649146231E-3</c:v>
                      </c:pt>
                      <c:pt idx="2">
                        <c:v>2.272103099409702E-3</c:v>
                      </c:pt>
                      <c:pt idx="3">
                        <c:v>4.779011773047368E-3</c:v>
                      </c:pt>
                      <c:pt idx="4">
                        <c:v>1.1895559319206944E-2</c:v>
                      </c:pt>
                      <c:pt idx="5">
                        <c:v>9.381227898369978E-3</c:v>
                      </c:pt>
                      <c:pt idx="6">
                        <c:v>8.3126676394998881E-3</c:v>
                      </c:pt>
                      <c:pt idx="7">
                        <c:v>8.1324528785818428E-3</c:v>
                      </c:pt>
                      <c:pt idx="8">
                        <c:v>6.4426717861536453E-3</c:v>
                      </c:pt>
                      <c:pt idx="9">
                        <c:v>5.9481717793313359E-3</c:v>
                      </c:pt>
                      <c:pt idx="10">
                        <c:v>4.135307206604045E-3</c:v>
                      </c:pt>
                      <c:pt idx="11">
                        <c:v>7.1993711572754015E-3</c:v>
                      </c:pt>
                      <c:pt idx="12">
                        <c:v>1.2508258463123223E-2</c:v>
                      </c:pt>
                      <c:pt idx="13">
                        <c:v>8.4412828401889562E-3</c:v>
                      </c:pt>
                      <c:pt idx="14">
                        <c:v>1.2865412912719462E-2</c:v>
                      </c:pt>
                      <c:pt idx="15">
                        <c:v>1.5879897290848946E-2</c:v>
                      </c:pt>
                      <c:pt idx="16">
                        <c:v>1.2415131004846139E-2</c:v>
                      </c:pt>
                      <c:pt idx="17">
                        <c:v>1.107253912584661E-2</c:v>
                      </c:pt>
                      <c:pt idx="18">
                        <c:v>3.0372461524758882E-3</c:v>
                      </c:pt>
                      <c:pt idx="19">
                        <c:v>4.8919667322829324E-3</c:v>
                      </c:pt>
                      <c:pt idx="20">
                        <c:v>1.2876528432840468E-3</c:v>
                      </c:pt>
                      <c:pt idx="21">
                        <c:v>-2.5534689994543875E-3</c:v>
                      </c:pt>
                      <c:pt idx="22">
                        <c:v>-2.7794319091189825E-3</c:v>
                      </c:pt>
                      <c:pt idx="23">
                        <c:v>-6.9466840408052436E-3</c:v>
                      </c:pt>
                      <c:pt idx="24">
                        <c:v>-3.4632886631682973E-3</c:v>
                      </c:pt>
                      <c:pt idx="25">
                        <c:v>-6.5930610197062626E-3</c:v>
                      </c:pt>
                      <c:pt idx="26">
                        <c:v>-1.1966664105804339E-2</c:v>
                      </c:pt>
                      <c:pt idx="27">
                        <c:v>-1.9460444247355168E-2</c:v>
                      </c:pt>
                      <c:pt idx="28">
                        <c:v>-2.1294804146550179E-2</c:v>
                      </c:pt>
                      <c:pt idx="29">
                        <c:v>-1.6868957261150331E-2</c:v>
                      </c:pt>
                      <c:pt idx="30">
                        <c:v>-1.9938487676134313E-2</c:v>
                      </c:pt>
                      <c:pt idx="31">
                        <c:v>-2.1795742412131173E-2</c:v>
                      </c:pt>
                      <c:pt idx="32">
                        <c:v>-1.8130716152440354E-2</c:v>
                      </c:pt>
                      <c:pt idx="33">
                        <c:v>-1.1746467816426797E-3</c:v>
                      </c:pt>
                      <c:pt idx="34">
                        <c:v>1.9372107798619077E-2</c:v>
                      </c:pt>
                      <c:pt idx="35">
                        <c:v>1.8706798017528253E-2</c:v>
                      </c:pt>
                      <c:pt idx="36">
                        <c:v>2.8351522481887263E-2</c:v>
                      </c:pt>
                      <c:pt idx="37">
                        <c:v>2.9742762121854758E-2</c:v>
                      </c:pt>
                      <c:pt idx="38">
                        <c:v>3.7962521812478389E-2</c:v>
                      </c:pt>
                      <c:pt idx="39">
                        <c:v>3.4816816189032221E-2</c:v>
                      </c:pt>
                      <c:pt idx="40">
                        <c:v>2.5404707015310557E-2</c:v>
                      </c:pt>
                      <c:pt idx="41">
                        <c:v>2.7863834632734483E-2</c:v>
                      </c:pt>
                      <c:pt idx="42">
                        <c:v>2.161029191931204E-2</c:v>
                      </c:pt>
                      <c:pt idx="43">
                        <c:v>2.0735444232833806E-2</c:v>
                      </c:pt>
                      <c:pt idx="44">
                        <c:v>2.0666514601400874E-2</c:v>
                      </c:pt>
                      <c:pt idx="45">
                        <c:v>2.1557684324445273E-2</c:v>
                      </c:pt>
                      <c:pt idx="46">
                        <c:v>1.4451046120749291E-2</c:v>
                      </c:pt>
                      <c:pt idx="47">
                        <c:v>1.4480799522958545E-2</c:v>
                      </c:pt>
                      <c:pt idx="48">
                        <c:v>2.2900263532113815E-2</c:v>
                      </c:pt>
                      <c:pt idx="49">
                        <c:v>2.6567481399042473E-2</c:v>
                      </c:pt>
                      <c:pt idx="50">
                        <c:v>3.0655022798139635E-2</c:v>
                      </c:pt>
                      <c:pt idx="51">
                        <c:v>3.5758407475593036E-2</c:v>
                      </c:pt>
                      <c:pt idx="52">
                        <c:v>4.6710702686874217E-2</c:v>
                      </c:pt>
                      <c:pt idx="53">
                        <c:v>4.1848194188058824E-2</c:v>
                      </c:pt>
                      <c:pt idx="54">
                        <c:v>3.1363033530661437E-2</c:v>
                      </c:pt>
                      <c:pt idx="55">
                        <c:v>2.5491246541215318E-2</c:v>
                      </c:pt>
                      <c:pt idx="56">
                        <c:v>1.6349129389982064E-2</c:v>
                      </c:pt>
                      <c:pt idx="57">
                        <c:v>9.4122655646371768E-3</c:v>
                      </c:pt>
                      <c:pt idx="58">
                        <c:v>1.5406706885562403E-4</c:v>
                      </c:pt>
                      <c:pt idx="59">
                        <c:v>8.4508654858235304E-4</c:v>
                      </c:pt>
                      <c:pt idx="60">
                        <c:v>6.0671151182824391E-3</c:v>
                      </c:pt>
                      <c:pt idx="61">
                        <c:v>3.7939873535874674E-3</c:v>
                      </c:pt>
                      <c:pt idx="62">
                        <c:v>8.7440200742693551E-4</c:v>
                      </c:pt>
                      <c:pt idx="63">
                        <c:v>-1.0116229214581368E-3</c:v>
                      </c:pt>
                      <c:pt idx="64">
                        <c:v>-4.900497899011099E-4</c:v>
                      </c:pt>
                      <c:pt idx="65">
                        <c:v>-1.9927600078110076E-3</c:v>
                      </c:pt>
                      <c:pt idx="66">
                        <c:v>-1.0338707416826837E-3</c:v>
                      </c:pt>
                      <c:pt idx="67">
                        <c:v>1.4649698084371391E-2</c:v>
                      </c:pt>
                      <c:pt idx="68">
                        <c:v>1.8559938548354818E-2</c:v>
                      </c:pt>
                      <c:pt idx="69">
                        <c:v>1.7184166798392044E-2</c:v>
                      </c:pt>
                      <c:pt idx="70">
                        <c:v>1.8629696435611732E-2</c:v>
                      </c:pt>
                      <c:pt idx="71">
                        <c:v>1.8930089928885573E-2</c:v>
                      </c:pt>
                      <c:pt idx="72">
                        <c:v>1.8249189287749837E-2</c:v>
                      </c:pt>
                      <c:pt idx="73">
                        <c:v>1.1166415007353351E-2</c:v>
                      </c:pt>
                      <c:pt idx="74">
                        <c:v>1.6648719148316754E-2</c:v>
                      </c:pt>
                      <c:pt idx="75">
                        <c:v>2.1172793353935362E-2</c:v>
                      </c:pt>
                      <c:pt idx="76">
                        <c:v>2.6118420132153972E-2</c:v>
                      </c:pt>
                      <c:pt idx="77">
                        <c:v>3.4835189509610204E-2</c:v>
                      </c:pt>
                      <c:pt idx="78">
                        <c:v>3.8306331098663611E-2</c:v>
                      </c:pt>
                      <c:pt idx="79">
                        <c:v>4.1843632437750529E-2</c:v>
                      </c:pt>
                      <c:pt idx="80">
                        <c:v>3.7124412322770223E-2</c:v>
                      </c:pt>
                      <c:pt idx="81">
                        <c:v>3.5561095324270209E-2</c:v>
                      </c:pt>
                      <c:pt idx="82">
                        <c:v>3.8633574958731161E-2</c:v>
                      </c:pt>
                      <c:pt idx="83">
                        <c:v>2.6349607323762295E-2</c:v>
                      </c:pt>
                      <c:pt idx="84">
                        <c:v>1.6549803206243347E-2</c:v>
                      </c:pt>
                      <c:pt idx="85">
                        <c:v>6.5530075300126167E-3</c:v>
                      </c:pt>
                      <c:pt idx="86">
                        <c:v>6.9740638863558186E-3</c:v>
                      </c:pt>
                      <c:pt idx="87">
                        <c:v>1.092482310255246E-2</c:v>
                      </c:pt>
                      <c:pt idx="88">
                        <c:v>5.2352038055178988E-3</c:v>
                      </c:pt>
                      <c:pt idx="89">
                        <c:v>1.4947549969028263E-2</c:v>
                      </c:pt>
                      <c:pt idx="90">
                        <c:v>1.7011080583784945E-2</c:v>
                      </c:pt>
                      <c:pt idx="91">
                        <c:v>1.9881987476617916E-2</c:v>
                      </c:pt>
                      <c:pt idx="92">
                        <c:v>2.2805684945561983E-2</c:v>
                      </c:pt>
                      <c:pt idx="93">
                        <c:v>1.8552191329277955E-2</c:v>
                      </c:pt>
                      <c:pt idx="94">
                        <c:v>2.1572950412503962E-2</c:v>
                      </c:pt>
                      <c:pt idx="95">
                        <c:v>1.9409783762922721E-2</c:v>
                      </c:pt>
                      <c:pt idx="96">
                        <c:v>2.2304047346256194E-2</c:v>
                      </c:pt>
                      <c:pt idx="97">
                        <c:v>2.2475167106751227E-2</c:v>
                      </c:pt>
                      <c:pt idx="98">
                        <c:v>1.6672877611215053E-2</c:v>
                      </c:pt>
                      <c:pt idx="99">
                        <c:v>1.44366112737893E-2</c:v>
                      </c:pt>
                      <c:pt idx="100">
                        <c:v>1.323297584111929E-2</c:v>
                      </c:pt>
                      <c:pt idx="101">
                        <c:v>9.87320726382304E-3</c:v>
                      </c:pt>
                      <c:pt idx="102">
                        <c:v>1.1274070030694737E-2</c:v>
                      </c:pt>
                      <c:pt idx="103">
                        <c:v>1.1615426297769538E-2</c:v>
                      </c:pt>
                      <c:pt idx="104">
                        <c:v>1.2577639229834328E-2</c:v>
                      </c:pt>
                      <c:pt idx="105">
                        <c:v>1.3917791126566107E-2</c:v>
                      </c:pt>
                      <c:pt idx="106">
                        <c:v>1.0332429237076741E-2</c:v>
                      </c:pt>
                      <c:pt idx="107">
                        <c:v>9.0339548944345476E-3</c:v>
                      </c:pt>
                      <c:pt idx="108">
                        <c:v>6.0373542071568195E-3</c:v>
                      </c:pt>
                      <c:pt idx="109">
                        <c:v>2.2432798766764978E-4</c:v>
                      </c:pt>
                      <c:pt idx="110">
                        <c:v>-3.531889611917716E-3</c:v>
                      </c:pt>
                      <c:pt idx="111">
                        <c:v>-4.2624800899840462E-3</c:v>
                      </c:pt>
                      <c:pt idx="112">
                        <c:v>-5.9503798840337676E-3</c:v>
                      </c:pt>
                      <c:pt idx="113">
                        <c:v>-4.5162655851263833E-3</c:v>
                      </c:pt>
                      <c:pt idx="114">
                        <c:v>-8.7421363652061494E-3</c:v>
                      </c:pt>
                      <c:pt idx="115">
                        <c:v>-6.7626510742417366E-3</c:v>
                      </c:pt>
                      <c:pt idx="116">
                        <c:v>1.4994703924026099E-3</c:v>
                      </c:pt>
                      <c:pt idx="117">
                        <c:v>1.1794994887876467E-3</c:v>
                      </c:pt>
                      <c:pt idx="118">
                        <c:v>3.8688350902033497E-3</c:v>
                      </c:pt>
                      <c:pt idx="119">
                        <c:v>5.1734166724482812E-3</c:v>
                      </c:pt>
                      <c:pt idx="120">
                        <c:v>1.1040945864616819E-2</c:v>
                      </c:pt>
                      <c:pt idx="121">
                        <c:v>1.5149726020474938E-2</c:v>
                      </c:pt>
                      <c:pt idx="122">
                        <c:v>1.0208396354806384E-2</c:v>
                      </c:pt>
                      <c:pt idx="123">
                        <c:v>7.8636026190555351E-3</c:v>
                      </c:pt>
                      <c:pt idx="124">
                        <c:v>3.0474980464721391E-3</c:v>
                      </c:pt>
                      <c:pt idx="125">
                        <c:v>-8.119979835948336E-5</c:v>
                      </c:pt>
                      <c:pt idx="126">
                        <c:v>-2.697423992172853E-3</c:v>
                      </c:pt>
                      <c:pt idx="127">
                        <c:v>-2.5278555987123062E-3</c:v>
                      </c:pt>
                      <c:pt idx="128">
                        <c:v>3.1762860150275941E-3</c:v>
                      </c:pt>
                      <c:pt idx="129">
                        <c:v>3.7232658154876213E-3</c:v>
                      </c:pt>
                      <c:pt idx="130">
                        <c:v>9.7062664944599433E-3</c:v>
                      </c:pt>
                      <c:pt idx="131">
                        <c:v>1.1933778578373246E-2</c:v>
                      </c:pt>
                      <c:pt idx="132">
                        <c:v>1.2011289136122689E-2</c:v>
                      </c:pt>
                      <c:pt idx="133">
                        <c:v>7.3027834698836556E-3</c:v>
                      </c:pt>
                      <c:pt idx="134">
                        <c:v>-1.512519778638451E-3</c:v>
                      </c:pt>
                      <c:pt idx="135">
                        <c:v>-6.9143307181781719E-4</c:v>
                      </c:pt>
                      <c:pt idx="136">
                        <c:v>1.051919123489657E-3</c:v>
                      </c:pt>
                      <c:pt idx="137">
                        <c:v>-5.9481410840677047E-4</c:v>
                      </c:pt>
                      <c:pt idx="138">
                        <c:v>1.3660221021955417E-3</c:v>
                      </c:pt>
                      <c:pt idx="139">
                        <c:v>1.1086153504597117E-3</c:v>
                      </c:pt>
                      <c:pt idx="140">
                        <c:v>5.2970747863378461E-3</c:v>
                      </c:pt>
                      <c:pt idx="141">
                        <c:v>3.8301131934408992E-3</c:v>
                      </c:pt>
                      <c:pt idx="142">
                        <c:v>-1.102490166539947E-3</c:v>
                      </c:pt>
                      <c:pt idx="143">
                        <c:v>-6.9398730478545606E-4</c:v>
                      </c:pt>
                      <c:pt idx="144">
                        <c:v>-2.7605410245683647E-3</c:v>
                      </c:pt>
                      <c:pt idx="145">
                        <c:v>-9.0499848347184715E-4</c:v>
                      </c:pt>
                      <c:pt idx="146">
                        <c:v>-4.6488424884094069E-3</c:v>
                      </c:pt>
                      <c:pt idx="147">
                        <c:v>-7.877606009146049E-3</c:v>
                      </c:pt>
                      <c:pt idx="148">
                        <c:v>-5.3982706115260062E-3</c:v>
                      </c:pt>
                      <c:pt idx="149">
                        <c:v>-4.6010791558397787E-3</c:v>
                      </c:pt>
                      <c:pt idx="150">
                        <c:v>-4.940080948296276E-3</c:v>
                      </c:pt>
                      <c:pt idx="151">
                        <c:v>-2.1292282790976625E-3</c:v>
                      </c:pt>
                      <c:pt idx="152">
                        <c:v>6.854070851727039E-3</c:v>
                      </c:pt>
                      <c:pt idx="153">
                        <c:v>1.2985595967093134E-2</c:v>
                      </c:pt>
                      <c:pt idx="154">
                        <c:v>1.3293767161961951E-2</c:v>
                      </c:pt>
                      <c:pt idx="155">
                        <c:v>1.2857907930037901E-2</c:v>
                      </c:pt>
                      <c:pt idx="156">
                        <c:v>1.0590376638776601E-2</c:v>
                      </c:pt>
                      <c:pt idx="157">
                        <c:v>5.6899303428755372E-3</c:v>
                      </c:pt>
                      <c:pt idx="158">
                        <c:v>-7.2543293506813878E-5</c:v>
                      </c:pt>
                      <c:pt idx="159">
                        <c:v>5.1267753287230369E-4</c:v>
                      </c:pt>
                      <c:pt idx="160">
                        <c:v>2.4667524124049106E-3</c:v>
                      </c:pt>
                      <c:pt idx="161">
                        <c:v>3.3005236330965987E-3</c:v>
                      </c:pt>
                      <c:pt idx="162">
                        <c:v>7.113578363724362E-3</c:v>
                      </c:pt>
                      <c:pt idx="163">
                        <c:v>1.006831758419831E-2</c:v>
                      </c:pt>
                      <c:pt idx="164">
                        <c:v>-6.0389243749372839E-4</c:v>
                      </c:pt>
                      <c:pt idx="165">
                        <c:v>-3.1422099303407094E-3</c:v>
                      </c:pt>
                      <c:pt idx="166">
                        <c:v>-5.0460641121414301E-3</c:v>
                      </c:pt>
                      <c:pt idx="167">
                        <c:v>-3.1183335528015173E-3</c:v>
                      </c:pt>
                      <c:pt idx="168">
                        <c:v>-3.4279822770731925E-3</c:v>
                      </c:pt>
                      <c:pt idx="169">
                        <c:v>3.8934612929287711E-3</c:v>
                      </c:pt>
                      <c:pt idx="170">
                        <c:v>1.362626850204092E-2</c:v>
                      </c:pt>
                      <c:pt idx="171">
                        <c:v>1.5897652503077089E-2</c:v>
                      </c:pt>
                      <c:pt idx="172">
                        <c:v>2.4525005771965307E-2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9AE0-4059-9CD8-196CB9678910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'Combo Charts'!$F$1</c15:sqref>
                        </c15:formulaRef>
                      </c:ext>
                    </c:extLst>
                    <c:strCache>
                      <c:ptCount val="1"/>
                      <c:pt idx="0">
                        <c:v>DII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'Combo Charts'!$A$2:$A$174</c15:sqref>
                        </c15:formulaRef>
                      </c:ext>
                    </c:extLst>
                    <c:numCache>
                      <c:formatCode>dd\-mm\-yyyy</c:formatCode>
                      <c:ptCount val="173"/>
                      <c:pt idx="0">
                        <c:v>38929</c:v>
                      </c:pt>
                      <c:pt idx="1">
                        <c:v>38960</c:v>
                      </c:pt>
                      <c:pt idx="2">
                        <c:v>38989</c:v>
                      </c:pt>
                      <c:pt idx="3">
                        <c:v>39021</c:v>
                      </c:pt>
                      <c:pt idx="4">
                        <c:v>39051</c:v>
                      </c:pt>
                      <c:pt idx="5">
                        <c:v>39080</c:v>
                      </c:pt>
                      <c:pt idx="6">
                        <c:v>39113</c:v>
                      </c:pt>
                      <c:pt idx="7">
                        <c:v>39141</c:v>
                      </c:pt>
                      <c:pt idx="8">
                        <c:v>39171</c:v>
                      </c:pt>
                      <c:pt idx="9">
                        <c:v>39202</c:v>
                      </c:pt>
                      <c:pt idx="10">
                        <c:v>39233</c:v>
                      </c:pt>
                      <c:pt idx="11">
                        <c:v>39262</c:v>
                      </c:pt>
                      <c:pt idx="12">
                        <c:v>39294</c:v>
                      </c:pt>
                      <c:pt idx="13">
                        <c:v>39325</c:v>
                      </c:pt>
                      <c:pt idx="14">
                        <c:v>39353</c:v>
                      </c:pt>
                      <c:pt idx="15">
                        <c:v>39386</c:v>
                      </c:pt>
                      <c:pt idx="16">
                        <c:v>39416</c:v>
                      </c:pt>
                      <c:pt idx="17">
                        <c:v>39447</c:v>
                      </c:pt>
                      <c:pt idx="18">
                        <c:v>39478</c:v>
                      </c:pt>
                      <c:pt idx="19">
                        <c:v>39507</c:v>
                      </c:pt>
                      <c:pt idx="20">
                        <c:v>39538</c:v>
                      </c:pt>
                      <c:pt idx="21">
                        <c:v>39568</c:v>
                      </c:pt>
                      <c:pt idx="22">
                        <c:v>39598</c:v>
                      </c:pt>
                      <c:pt idx="23">
                        <c:v>39629</c:v>
                      </c:pt>
                      <c:pt idx="24">
                        <c:v>39660</c:v>
                      </c:pt>
                      <c:pt idx="25">
                        <c:v>39689</c:v>
                      </c:pt>
                      <c:pt idx="26">
                        <c:v>39721</c:v>
                      </c:pt>
                      <c:pt idx="27">
                        <c:v>39752</c:v>
                      </c:pt>
                      <c:pt idx="28">
                        <c:v>39780</c:v>
                      </c:pt>
                      <c:pt idx="29">
                        <c:v>39813</c:v>
                      </c:pt>
                      <c:pt idx="30">
                        <c:v>39843</c:v>
                      </c:pt>
                      <c:pt idx="31">
                        <c:v>39871</c:v>
                      </c:pt>
                      <c:pt idx="32">
                        <c:v>39903</c:v>
                      </c:pt>
                      <c:pt idx="33">
                        <c:v>39933</c:v>
                      </c:pt>
                      <c:pt idx="34">
                        <c:v>39962</c:v>
                      </c:pt>
                      <c:pt idx="35">
                        <c:v>39994</c:v>
                      </c:pt>
                      <c:pt idx="36">
                        <c:v>40025</c:v>
                      </c:pt>
                      <c:pt idx="37">
                        <c:v>40056</c:v>
                      </c:pt>
                      <c:pt idx="38">
                        <c:v>40086</c:v>
                      </c:pt>
                      <c:pt idx="39">
                        <c:v>40116</c:v>
                      </c:pt>
                      <c:pt idx="40">
                        <c:v>40147</c:v>
                      </c:pt>
                      <c:pt idx="41">
                        <c:v>40178</c:v>
                      </c:pt>
                      <c:pt idx="42">
                        <c:v>40207</c:v>
                      </c:pt>
                      <c:pt idx="43">
                        <c:v>40235</c:v>
                      </c:pt>
                      <c:pt idx="44">
                        <c:v>40268</c:v>
                      </c:pt>
                      <c:pt idx="45">
                        <c:v>40298</c:v>
                      </c:pt>
                      <c:pt idx="46">
                        <c:v>40329</c:v>
                      </c:pt>
                      <c:pt idx="47">
                        <c:v>40359</c:v>
                      </c:pt>
                      <c:pt idx="48">
                        <c:v>40389</c:v>
                      </c:pt>
                      <c:pt idx="49">
                        <c:v>40421</c:v>
                      </c:pt>
                      <c:pt idx="50">
                        <c:v>40451</c:v>
                      </c:pt>
                      <c:pt idx="51">
                        <c:v>40480</c:v>
                      </c:pt>
                      <c:pt idx="52">
                        <c:v>40512</c:v>
                      </c:pt>
                      <c:pt idx="53">
                        <c:v>40543</c:v>
                      </c:pt>
                      <c:pt idx="54">
                        <c:v>40574</c:v>
                      </c:pt>
                      <c:pt idx="55">
                        <c:v>40602</c:v>
                      </c:pt>
                      <c:pt idx="56">
                        <c:v>40633</c:v>
                      </c:pt>
                      <c:pt idx="57">
                        <c:v>40662</c:v>
                      </c:pt>
                      <c:pt idx="58">
                        <c:v>40694</c:v>
                      </c:pt>
                      <c:pt idx="59">
                        <c:v>40724</c:v>
                      </c:pt>
                      <c:pt idx="60">
                        <c:v>40753</c:v>
                      </c:pt>
                      <c:pt idx="61">
                        <c:v>40786</c:v>
                      </c:pt>
                      <c:pt idx="62">
                        <c:v>40816</c:v>
                      </c:pt>
                      <c:pt idx="63">
                        <c:v>40847</c:v>
                      </c:pt>
                      <c:pt idx="64">
                        <c:v>40877</c:v>
                      </c:pt>
                      <c:pt idx="65">
                        <c:v>40907</c:v>
                      </c:pt>
                      <c:pt idx="66">
                        <c:v>40939</c:v>
                      </c:pt>
                      <c:pt idx="67">
                        <c:v>40968</c:v>
                      </c:pt>
                      <c:pt idx="68">
                        <c:v>40998</c:v>
                      </c:pt>
                      <c:pt idx="69">
                        <c:v>41029</c:v>
                      </c:pt>
                      <c:pt idx="70">
                        <c:v>41060</c:v>
                      </c:pt>
                      <c:pt idx="71">
                        <c:v>41089</c:v>
                      </c:pt>
                      <c:pt idx="72">
                        <c:v>41121</c:v>
                      </c:pt>
                      <c:pt idx="73">
                        <c:v>41152</c:v>
                      </c:pt>
                      <c:pt idx="74">
                        <c:v>41180</c:v>
                      </c:pt>
                      <c:pt idx="75">
                        <c:v>41213</c:v>
                      </c:pt>
                      <c:pt idx="76">
                        <c:v>41243</c:v>
                      </c:pt>
                      <c:pt idx="77">
                        <c:v>41274</c:v>
                      </c:pt>
                      <c:pt idx="78">
                        <c:v>41305</c:v>
                      </c:pt>
                      <c:pt idx="79">
                        <c:v>41333</c:v>
                      </c:pt>
                      <c:pt idx="80">
                        <c:v>41362</c:v>
                      </c:pt>
                      <c:pt idx="81">
                        <c:v>41394</c:v>
                      </c:pt>
                      <c:pt idx="82">
                        <c:v>41425</c:v>
                      </c:pt>
                      <c:pt idx="83">
                        <c:v>41453</c:v>
                      </c:pt>
                      <c:pt idx="84">
                        <c:v>41486</c:v>
                      </c:pt>
                      <c:pt idx="85">
                        <c:v>41516</c:v>
                      </c:pt>
                      <c:pt idx="86">
                        <c:v>41547</c:v>
                      </c:pt>
                      <c:pt idx="87">
                        <c:v>41578</c:v>
                      </c:pt>
                      <c:pt idx="88">
                        <c:v>41607</c:v>
                      </c:pt>
                      <c:pt idx="89">
                        <c:v>41639</c:v>
                      </c:pt>
                      <c:pt idx="90">
                        <c:v>41670</c:v>
                      </c:pt>
                      <c:pt idx="91">
                        <c:v>41698</c:v>
                      </c:pt>
                      <c:pt idx="92">
                        <c:v>41729</c:v>
                      </c:pt>
                      <c:pt idx="93">
                        <c:v>41759</c:v>
                      </c:pt>
                      <c:pt idx="94">
                        <c:v>41789</c:v>
                      </c:pt>
                      <c:pt idx="95">
                        <c:v>41820</c:v>
                      </c:pt>
                      <c:pt idx="96">
                        <c:v>41851</c:v>
                      </c:pt>
                      <c:pt idx="97">
                        <c:v>41880</c:v>
                      </c:pt>
                      <c:pt idx="98">
                        <c:v>41912</c:v>
                      </c:pt>
                      <c:pt idx="99">
                        <c:v>41943</c:v>
                      </c:pt>
                      <c:pt idx="100">
                        <c:v>41971</c:v>
                      </c:pt>
                      <c:pt idx="101">
                        <c:v>42004</c:v>
                      </c:pt>
                      <c:pt idx="102">
                        <c:v>42034</c:v>
                      </c:pt>
                      <c:pt idx="103">
                        <c:v>42062</c:v>
                      </c:pt>
                      <c:pt idx="104">
                        <c:v>42094</c:v>
                      </c:pt>
                      <c:pt idx="105">
                        <c:v>42124</c:v>
                      </c:pt>
                      <c:pt idx="106">
                        <c:v>42153</c:v>
                      </c:pt>
                      <c:pt idx="107">
                        <c:v>42185</c:v>
                      </c:pt>
                      <c:pt idx="108">
                        <c:v>42216</c:v>
                      </c:pt>
                      <c:pt idx="109">
                        <c:v>42247</c:v>
                      </c:pt>
                      <c:pt idx="110">
                        <c:v>42277</c:v>
                      </c:pt>
                      <c:pt idx="111">
                        <c:v>42307</c:v>
                      </c:pt>
                      <c:pt idx="112">
                        <c:v>42338</c:v>
                      </c:pt>
                      <c:pt idx="113">
                        <c:v>42369</c:v>
                      </c:pt>
                      <c:pt idx="114">
                        <c:v>42398</c:v>
                      </c:pt>
                      <c:pt idx="115">
                        <c:v>42429</c:v>
                      </c:pt>
                      <c:pt idx="116">
                        <c:v>42460</c:v>
                      </c:pt>
                      <c:pt idx="117">
                        <c:v>42489</c:v>
                      </c:pt>
                      <c:pt idx="118">
                        <c:v>42521</c:v>
                      </c:pt>
                      <c:pt idx="119">
                        <c:v>42551</c:v>
                      </c:pt>
                      <c:pt idx="120">
                        <c:v>42580</c:v>
                      </c:pt>
                      <c:pt idx="121">
                        <c:v>42613</c:v>
                      </c:pt>
                      <c:pt idx="122">
                        <c:v>42643</c:v>
                      </c:pt>
                      <c:pt idx="123">
                        <c:v>42674</c:v>
                      </c:pt>
                      <c:pt idx="124">
                        <c:v>42704</c:v>
                      </c:pt>
                      <c:pt idx="125">
                        <c:v>42734</c:v>
                      </c:pt>
                      <c:pt idx="126">
                        <c:v>42766</c:v>
                      </c:pt>
                      <c:pt idx="127">
                        <c:v>42794</c:v>
                      </c:pt>
                      <c:pt idx="128">
                        <c:v>42825</c:v>
                      </c:pt>
                      <c:pt idx="129">
                        <c:v>42853</c:v>
                      </c:pt>
                      <c:pt idx="130">
                        <c:v>42886</c:v>
                      </c:pt>
                      <c:pt idx="131">
                        <c:v>42916</c:v>
                      </c:pt>
                      <c:pt idx="132">
                        <c:v>42947</c:v>
                      </c:pt>
                      <c:pt idx="133">
                        <c:v>42978</c:v>
                      </c:pt>
                      <c:pt idx="134">
                        <c:v>43007</c:v>
                      </c:pt>
                      <c:pt idx="135">
                        <c:v>43039</c:v>
                      </c:pt>
                      <c:pt idx="136">
                        <c:v>43069</c:v>
                      </c:pt>
                      <c:pt idx="137">
                        <c:v>43098</c:v>
                      </c:pt>
                      <c:pt idx="138">
                        <c:v>43131</c:v>
                      </c:pt>
                      <c:pt idx="139">
                        <c:v>43159</c:v>
                      </c:pt>
                      <c:pt idx="140">
                        <c:v>43189</c:v>
                      </c:pt>
                      <c:pt idx="141">
                        <c:v>43220</c:v>
                      </c:pt>
                      <c:pt idx="142">
                        <c:v>43251</c:v>
                      </c:pt>
                      <c:pt idx="143">
                        <c:v>43280</c:v>
                      </c:pt>
                      <c:pt idx="144">
                        <c:v>43312</c:v>
                      </c:pt>
                      <c:pt idx="145">
                        <c:v>43343</c:v>
                      </c:pt>
                      <c:pt idx="146">
                        <c:v>43371</c:v>
                      </c:pt>
                      <c:pt idx="147">
                        <c:v>43404</c:v>
                      </c:pt>
                      <c:pt idx="148">
                        <c:v>43434</c:v>
                      </c:pt>
                      <c:pt idx="149">
                        <c:v>43465</c:v>
                      </c:pt>
                      <c:pt idx="150">
                        <c:v>43496</c:v>
                      </c:pt>
                      <c:pt idx="151">
                        <c:v>43524</c:v>
                      </c:pt>
                      <c:pt idx="152">
                        <c:v>43553</c:v>
                      </c:pt>
                      <c:pt idx="153">
                        <c:v>43585</c:v>
                      </c:pt>
                      <c:pt idx="154">
                        <c:v>43616</c:v>
                      </c:pt>
                      <c:pt idx="155">
                        <c:v>43644</c:v>
                      </c:pt>
                      <c:pt idx="156">
                        <c:v>43677</c:v>
                      </c:pt>
                      <c:pt idx="157">
                        <c:v>43707</c:v>
                      </c:pt>
                      <c:pt idx="158">
                        <c:v>43738</c:v>
                      </c:pt>
                      <c:pt idx="159">
                        <c:v>43769</c:v>
                      </c:pt>
                      <c:pt idx="160">
                        <c:v>43798</c:v>
                      </c:pt>
                      <c:pt idx="161">
                        <c:v>43830</c:v>
                      </c:pt>
                      <c:pt idx="162">
                        <c:v>43861</c:v>
                      </c:pt>
                      <c:pt idx="163">
                        <c:v>43889</c:v>
                      </c:pt>
                      <c:pt idx="164">
                        <c:v>43921</c:v>
                      </c:pt>
                      <c:pt idx="165">
                        <c:v>43951</c:v>
                      </c:pt>
                      <c:pt idx="166">
                        <c:v>43980</c:v>
                      </c:pt>
                      <c:pt idx="167">
                        <c:v>44012</c:v>
                      </c:pt>
                      <c:pt idx="168">
                        <c:v>44043</c:v>
                      </c:pt>
                      <c:pt idx="169">
                        <c:v>44074</c:v>
                      </c:pt>
                      <c:pt idx="170">
                        <c:v>44104</c:v>
                      </c:pt>
                      <c:pt idx="171">
                        <c:v>44134</c:v>
                      </c:pt>
                      <c:pt idx="172">
                        <c:v>44165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'Combo Charts'!$F$2:$F$174</c15:sqref>
                        </c15:formulaRef>
                      </c:ext>
                    </c:extLst>
                    <c:numCache>
                      <c:formatCode>0.0%</c:formatCode>
                      <c:ptCount val="17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2.7914973816814712E-4</c:v>
                      </c:pt>
                      <c:pt idx="10">
                        <c:v>1.2420653790257176E-3</c:v>
                      </c:pt>
                      <c:pt idx="11">
                        <c:v>2.5952446434712555E-3</c:v>
                      </c:pt>
                      <c:pt idx="12">
                        <c:v>2.3166566544724925E-3</c:v>
                      </c:pt>
                      <c:pt idx="13">
                        <c:v>4.8249177636661058E-3</c:v>
                      </c:pt>
                      <c:pt idx="14">
                        <c:v>3.2652224149514499E-3</c:v>
                      </c:pt>
                      <c:pt idx="15">
                        <c:v>2.45749034511999E-3</c:v>
                      </c:pt>
                      <c:pt idx="16">
                        <c:v>3.5784663014261607E-3</c:v>
                      </c:pt>
                      <c:pt idx="17">
                        <c:v>3.4398135887724725E-3</c:v>
                      </c:pt>
                      <c:pt idx="18">
                        <c:v>6.5526784922623552E-3</c:v>
                      </c:pt>
                      <c:pt idx="19">
                        <c:v>5.3439839129254462E-3</c:v>
                      </c:pt>
                      <c:pt idx="20">
                        <c:v>6.554998364079332E-3</c:v>
                      </c:pt>
                      <c:pt idx="21">
                        <c:v>8.0495959697369085E-3</c:v>
                      </c:pt>
                      <c:pt idx="22">
                        <c:v>8.6929687832547273E-3</c:v>
                      </c:pt>
                      <c:pt idx="23">
                        <c:v>1.063787742008869E-2</c:v>
                      </c:pt>
                      <c:pt idx="24">
                        <c:v>8.3644221223587098E-3</c:v>
                      </c:pt>
                      <c:pt idx="25">
                        <c:v>9.7091820798783472E-3</c:v>
                      </c:pt>
                      <c:pt idx="26">
                        <c:v>1.4980846235435176E-2</c:v>
                      </c:pt>
                      <c:pt idx="27">
                        <c:v>1.8841941049895158E-2</c:v>
                      </c:pt>
                      <c:pt idx="28">
                        <c:v>1.849039452342649E-2</c:v>
                      </c:pt>
                      <c:pt idx="29">
                        <c:v>1.7060948040235058E-2</c:v>
                      </c:pt>
                      <c:pt idx="30">
                        <c:v>1.97845801015104E-2</c:v>
                      </c:pt>
                      <c:pt idx="31">
                        <c:v>2.1898091970246784E-2</c:v>
                      </c:pt>
                      <c:pt idx="32">
                        <c:v>2.0408339184133269E-2</c:v>
                      </c:pt>
                      <c:pt idx="33">
                        <c:v>1.2289916814646185E-2</c:v>
                      </c:pt>
                      <c:pt idx="34">
                        <c:v>9.5802864047725613E-3</c:v>
                      </c:pt>
                      <c:pt idx="35">
                        <c:v>8.9972317159732942E-3</c:v>
                      </c:pt>
                      <c:pt idx="36">
                        <c:v>9.771103605684223E-3</c:v>
                      </c:pt>
                      <c:pt idx="37">
                        <c:v>1.0267193276100208E-2</c:v>
                      </c:pt>
                      <c:pt idx="38">
                        <c:v>7.5458144634442332E-3</c:v>
                      </c:pt>
                      <c:pt idx="39">
                        <c:v>7.1173697119111881E-3</c:v>
                      </c:pt>
                      <c:pt idx="40">
                        <c:v>7.8526575187952107E-3</c:v>
                      </c:pt>
                      <c:pt idx="41">
                        <c:v>6.3952205961856469E-3</c:v>
                      </c:pt>
                      <c:pt idx="42">
                        <c:v>9.4353275853427225E-3</c:v>
                      </c:pt>
                      <c:pt idx="43">
                        <c:v>7.7659955302607575E-3</c:v>
                      </c:pt>
                      <c:pt idx="44">
                        <c:v>4.9730665362424089E-3</c:v>
                      </c:pt>
                      <c:pt idx="45">
                        <c:v>6.051436498327456E-3</c:v>
                      </c:pt>
                      <c:pt idx="46">
                        <c:v>7.766823726914833E-3</c:v>
                      </c:pt>
                      <c:pt idx="47">
                        <c:v>5.6816860054527737E-3</c:v>
                      </c:pt>
                      <c:pt idx="48">
                        <c:v>-2.9317744036667735E-3</c:v>
                      </c:pt>
                      <c:pt idx="49">
                        <c:v>-5.4985862206212129E-3</c:v>
                      </c:pt>
                      <c:pt idx="50">
                        <c:v>-8.9063352808993954E-3</c:v>
                      </c:pt>
                      <c:pt idx="51">
                        <c:v>-1.4652070989668125E-2</c:v>
                      </c:pt>
                      <c:pt idx="52">
                        <c:v>-1.5905218002327751E-2</c:v>
                      </c:pt>
                      <c:pt idx="53">
                        <c:v>-1.3657119463332167E-2</c:v>
                      </c:pt>
                      <c:pt idx="54">
                        <c:v>-8.7650140796101048E-3</c:v>
                      </c:pt>
                      <c:pt idx="55">
                        <c:v>-4.7264079680498809E-3</c:v>
                      </c:pt>
                      <c:pt idx="56">
                        <c:v>3.5323340733415864E-4</c:v>
                      </c:pt>
                      <c:pt idx="57">
                        <c:v>4.7660391498851084E-3</c:v>
                      </c:pt>
                      <c:pt idx="58">
                        <c:v>5.37007140469873E-3</c:v>
                      </c:pt>
                      <c:pt idx="59">
                        <c:v>5.4691731027158219E-3</c:v>
                      </c:pt>
                      <c:pt idx="60">
                        <c:v>3.4220718079782469E-3</c:v>
                      </c:pt>
                      <c:pt idx="61">
                        <c:v>4.2842305122863618E-3</c:v>
                      </c:pt>
                      <c:pt idx="62">
                        <c:v>4.9886826773838594E-3</c:v>
                      </c:pt>
                      <c:pt idx="63">
                        <c:v>4.6306657481825809E-3</c:v>
                      </c:pt>
                      <c:pt idx="64">
                        <c:v>4.8131134393384874E-3</c:v>
                      </c:pt>
                      <c:pt idx="65">
                        <c:v>5.4401133707633297E-3</c:v>
                      </c:pt>
                      <c:pt idx="66">
                        <c:v>3.0789406404528965E-3</c:v>
                      </c:pt>
                      <c:pt idx="67">
                        <c:v>-6.0469381334369411E-3</c:v>
                      </c:pt>
                      <c:pt idx="68">
                        <c:v>-8.3455842285983413E-3</c:v>
                      </c:pt>
                      <c:pt idx="69">
                        <c:v>-6.97944035787038E-3</c:v>
                      </c:pt>
                      <c:pt idx="70">
                        <c:v>-8.7769564082812324E-3</c:v>
                      </c:pt>
                      <c:pt idx="71">
                        <c:v>-8.7856234199654611E-3</c:v>
                      </c:pt>
                      <c:pt idx="72">
                        <c:v>-7.8078338570565977E-3</c:v>
                      </c:pt>
                      <c:pt idx="73">
                        <c:v>-4.3658778331689754E-3</c:v>
                      </c:pt>
                      <c:pt idx="74">
                        <c:v>-6.7617617106239978E-3</c:v>
                      </c:pt>
                      <c:pt idx="75">
                        <c:v>-9.0095014854380887E-3</c:v>
                      </c:pt>
                      <c:pt idx="76">
                        <c:v>-1.1378808046350929E-2</c:v>
                      </c:pt>
                      <c:pt idx="77">
                        <c:v>-1.4995697572677704E-2</c:v>
                      </c:pt>
                      <c:pt idx="78">
                        <c:v>-1.9434052638342018E-2</c:v>
                      </c:pt>
                      <c:pt idx="79">
                        <c:v>-2.0518119012105884E-2</c:v>
                      </c:pt>
                      <c:pt idx="80">
                        <c:v>-1.9589999217811831E-2</c:v>
                      </c:pt>
                      <c:pt idx="81">
                        <c:v>-1.8847213128851868E-2</c:v>
                      </c:pt>
                      <c:pt idx="82">
                        <c:v>-2.1071716610674095E-2</c:v>
                      </c:pt>
                      <c:pt idx="83">
                        <c:v>-1.5016373863461876E-2</c:v>
                      </c:pt>
                      <c:pt idx="84">
                        <c:v>-9.2622617066522202E-3</c:v>
                      </c:pt>
                      <c:pt idx="85">
                        <c:v>-3.9257944047519653E-3</c:v>
                      </c:pt>
                      <c:pt idx="86">
                        <c:v>-4.0777402499191113E-3</c:v>
                      </c:pt>
                      <c:pt idx="87">
                        <c:v>-7.4809251498244361E-3</c:v>
                      </c:pt>
                      <c:pt idx="88">
                        <c:v>-5.9587233595502472E-3</c:v>
                      </c:pt>
                      <c:pt idx="89">
                        <c:v>-1.2010038260406924E-2</c:v>
                      </c:pt>
                      <c:pt idx="90">
                        <c:v>-1.1880762490978211E-2</c:v>
                      </c:pt>
                      <c:pt idx="91">
                        <c:v>-1.4056082189429532E-2</c:v>
                      </c:pt>
                      <c:pt idx="92">
                        <c:v>-1.5099139079037873E-2</c:v>
                      </c:pt>
                      <c:pt idx="93">
                        <c:v>-1.2809662372670437E-2</c:v>
                      </c:pt>
                      <c:pt idx="94">
                        <c:v>-1.1270068095334993E-2</c:v>
                      </c:pt>
                      <c:pt idx="95">
                        <c:v>-9.9489578185834524E-3</c:v>
                      </c:pt>
                      <c:pt idx="96">
                        <c:v>-1.0118189461979527E-2</c:v>
                      </c:pt>
                      <c:pt idx="97">
                        <c:v>-9.0706041583923334E-3</c:v>
                      </c:pt>
                      <c:pt idx="98">
                        <c:v>-5.2772771286132497E-3</c:v>
                      </c:pt>
                      <c:pt idx="99">
                        <c:v>-2.1169210035645496E-3</c:v>
                      </c:pt>
                      <c:pt idx="100">
                        <c:v>-2.6407186575609972E-3</c:v>
                      </c:pt>
                      <c:pt idx="101">
                        <c:v>-1.0751545267820293E-5</c:v>
                      </c:pt>
                      <c:pt idx="102">
                        <c:v>-1.1800034605066029E-3</c:v>
                      </c:pt>
                      <c:pt idx="103">
                        <c:v>-1.1371037292357174E-3</c:v>
                      </c:pt>
                      <c:pt idx="104">
                        <c:v>-7.7548139271797593E-4</c:v>
                      </c:pt>
                      <c:pt idx="105">
                        <c:v>9.3868830918258277E-4</c:v>
                      </c:pt>
                      <c:pt idx="106">
                        <c:v>4.6457987177457348E-3</c:v>
                      </c:pt>
                      <c:pt idx="107">
                        <c:v>6.1167052936884339E-3</c:v>
                      </c:pt>
                      <c:pt idx="108">
                        <c:v>8.0530446855866626E-3</c:v>
                      </c:pt>
                      <c:pt idx="109">
                        <c:v>1.0983825733258283E-2</c:v>
                      </c:pt>
                      <c:pt idx="110">
                        <c:v>1.353384218160556E-2</c:v>
                      </c:pt>
                      <c:pt idx="111">
                        <c:v>1.0751970861334842E-2</c:v>
                      </c:pt>
                      <c:pt idx="112">
                        <c:v>1.075721531345733E-2</c:v>
                      </c:pt>
                      <c:pt idx="113">
                        <c:v>9.5111377425566076E-3</c:v>
                      </c:pt>
                      <c:pt idx="114">
                        <c:v>1.2603576883090556E-2</c:v>
                      </c:pt>
                      <c:pt idx="115">
                        <c:v>1.164425911125024E-2</c:v>
                      </c:pt>
                      <c:pt idx="116">
                        <c:v>5.2736196265827893E-3</c:v>
                      </c:pt>
                      <c:pt idx="117">
                        <c:v>5.1050597204637393E-3</c:v>
                      </c:pt>
                      <c:pt idx="118">
                        <c:v>4.7846835180352341E-3</c:v>
                      </c:pt>
                      <c:pt idx="119">
                        <c:v>2.575164555471467E-3</c:v>
                      </c:pt>
                      <c:pt idx="120">
                        <c:v>-2.3255504078054158E-3</c:v>
                      </c:pt>
                      <c:pt idx="121">
                        <c:v>-5.9588492710361861E-3</c:v>
                      </c:pt>
                      <c:pt idx="122">
                        <c:v>-1.4175828624852032E-3</c:v>
                      </c:pt>
                      <c:pt idx="123">
                        <c:v>1.0422111401206041E-3</c:v>
                      </c:pt>
                      <c:pt idx="124">
                        <c:v>3.5364879918495795E-3</c:v>
                      </c:pt>
                      <c:pt idx="125">
                        <c:v>6.0926042252954504E-3</c:v>
                      </c:pt>
                      <c:pt idx="126">
                        <c:v>8.5667962227826827E-3</c:v>
                      </c:pt>
                      <c:pt idx="127">
                        <c:v>9.7417272134032451E-3</c:v>
                      </c:pt>
                      <c:pt idx="128">
                        <c:v>8.2003157749251827E-3</c:v>
                      </c:pt>
                      <c:pt idx="129">
                        <c:v>8.4441723900726649E-3</c:v>
                      </c:pt>
                      <c:pt idx="130">
                        <c:v>5.2931376350797005E-3</c:v>
                      </c:pt>
                      <c:pt idx="131">
                        <c:v>4.6164841894021161E-3</c:v>
                      </c:pt>
                      <c:pt idx="132">
                        <c:v>4.5004012302275135E-3</c:v>
                      </c:pt>
                      <c:pt idx="133">
                        <c:v>7.4628696051180872E-3</c:v>
                      </c:pt>
                      <c:pt idx="134">
                        <c:v>1.2204913486265762E-2</c:v>
                      </c:pt>
                      <c:pt idx="135">
                        <c:v>1.2199033012373845E-2</c:v>
                      </c:pt>
                      <c:pt idx="136">
                        <c:v>1.2881073080629291E-2</c:v>
                      </c:pt>
                      <c:pt idx="137">
                        <c:v>1.3003818685049271E-2</c:v>
                      </c:pt>
                      <c:pt idx="138">
                        <c:v>1.1883289374144557E-2</c:v>
                      </c:pt>
                      <c:pt idx="139">
                        <c:v>1.1896893100233672E-2</c:v>
                      </c:pt>
                      <c:pt idx="140">
                        <c:v>9.2478318801719247E-3</c:v>
                      </c:pt>
                      <c:pt idx="141">
                        <c:v>8.8396687784330179E-3</c:v>
                      </c:pt>
                      <c:pt idx="142">
                        <c:v>9.6801636137941391E-3</c:v>
                      </c:pt>
                      <c:pt idx="143">
                        <c:v>1.055508350316171E-2</c:v>
                      </c:pt>
                      <c:pt idx="144">
                        <c:v>1.126071626368874E-2</c:v>
                      </c:pt>
                      <c:pt idx="145">
                        <c:v>8.66058724586268E-3</c:v>
                      </c:pt>
                      <c:pt idx="146">
                        <c:v>9.3891730356662779E-3</c:v>
                      </c:pt>
                      <c:pt idx="147">
                        <c:v>1.2010604054899305E-2</c:v>
                      </c:pt>
                      <c:pt idx="148">
                        <c:v>9.8576761830537693E-3</c:v>
                      </c:pt>
                      <c:pt idx="149">
                        <c:v>7.5328410764529423E-3</c:v>
                      </c:pt>
                      <c:pt idx="150">
                        <c:v>7.1824577785942808E-3</c:v>
                      </c:pt>
                      <c:pt idx="151">
                        <c:v>6.720908765344113E-3</c:v>
                      </c:pt>
                      <c:pt idx="152">
                        <c:v>2.3075760006660371E-3</c:v>
                      </c:pt>
                      <c:pt idx="153">
                        <c:v>-2.6321498017007061E-3</c:v>
                      </c:pt>
                      <c:pt idx="154">
                        <c:v>-1.8409083312758612E-3</c:v>
                      </c:pt>
                      <c:pt idx="155">
                        <c:v>-1.2673241027626571E-3</c:v>
                      </c:pt>
                      <c:pt idx="156">
                        <c:v>1.7227290608153192E-3</c:v>
                      </c:pt>
                      <c:pt idx="157">
                        <c:v>5.0727449007185255E-3</c:v>
                      </c:pt>
                      <c:pt idx="158">
                        <c:v>9.2477160572027386E-3</c:v>
                      </c:pt>
                      <c:pt idx="159">
                        <c:v>1.0793039419863072E-2</c:v>
                      </c:pt>
                      <c:pt idx="160">
                        <c:v>8.7221616491958368E-3</c:v>
                      </c:pt>
                      <c:pt idx="161">
                        <c:v>8.0794186836922761E-3</c:v>
                      </c:pt>
                      <c:pt idx="162">
                        <c:v>5.0875418607940585E-3</c:v>
                      </c:pt>
                      <c:pt idx="163">
                        <c:v>4.3850476958693816E-3</c:v>
                      </c:pt>
                      <c:pt idx="164">
                        <c:v>1.089626053896826E-2</c:v>
                      </c:pt>
                      <c:pt idx="165">
                        <c:v>1.0530520580701839E-2</c:v>
                      </c:pt>
                      <c:pt idx="166">
                        <c:v>1.4203495287077202E-2</c:v>
                      </c:pt>
                      <c:pt idx="167">
                        <c:v>1.5111490862724456E-2</c:v>
                      </c:pt>
                      <c:pt idx="168">
                        <c:v>1.3117396121760895E-2</c:v>
                      </c:pt>
                      <c:pt idx="169">
                        <c:v>8.190959927446527E-3</c:v>
                      </c:pt>
                      <c:pt idx="170">
                        <c:v>-1.3992395817620095E-3</c:v>
                      </c:pt>
                      <c:pt idx="171">
                        <c:v>-4.0314814518290706E-3</c:v>
                      </c:pt>
                      <c:pt idx="172">
                        <c:v>-1.3251850145529011E-2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9AE0-4059-9CD8-196CB9678910}"/>
                  </c:ext>
                </c:extLst>
              </c15:ser>
            </c15:filteredLineSeries>
          </c:ext>
        </c:extLst>
      </c:lineChart>
      <c:dateAx>
        <c:axId val="1591822112"/>
        <c:scaling>
          <c:orientation val="minMax"/>
        </c:scaling>
        <c:delete val="0"/>
        <c:axPos val="b"/>
        <c:numFmt formatCode="dd\-mm\-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6927072"/>
        <c:crosses val="autoZero"/>
        <c:auto val="1"/>
        <c:lblOffset val="100"/>
        <c:baseTimeUnit val="months"/>
      </c:dateAx>
      <c:valAx>
        <c:axId val="1576927072"/>
        <c:scaling>
          <c:orientation val="minMax"/>
        </c:scaling>
        <c:delete val="0"/>
        <c:axPos val="l"/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1822112"/>
        <c:crosses val="autoZero"/>
        <c:crossBetween val="between"/>
      </c:valAx>
      <c:valAx>
        <c:axId val="1576925408"/>
        <c:scaling>
          <c:orientation val="minMax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1819312"/>
        <c:crosses val="max"/>
        <c:crossBetween val="between"/>
      </c:valAx>
      <c:dateAx>
        <c:axId val="1591819312"/>
        <c:scaling>
          <c:orientation val="minMax"/>
        </c:scaling>
        <c:delete val="1"/>
        <c:axPos val="b"/>
        <c:numFmt formatCode="dd\-mm\-yyyy" sourceLinked="1"/>
        <c:majorTickMark val="out"/>
        <c:minorTickMark val="none"/>
        <c:tickLblPos val="nextTo"/>
        <c:crossAx val="1576925408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b="1"/>
              <a:t>SmallCap/LargeCap</a:t>
            </a:r>
            <a:r>
              <a:rPr lang="en-IN" b="1" baseline="0"/>
              <a:t> ratio vs Correlations</a:t>
            </a:r>
            <a:endParaRPr lang="en-IN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'Combo Charts'!$B$1</c:f>
              <c:strCache>
                <c:ptCount val="1"/>
                <c:pt idx="0">
                  <c:v>SmallCap/LargeCap ratio India</c:v>
                </c:pt>
              </c:strCache>
              <c:extLst xmlns:c15="http://schemas.microsoft.com/office/drawing/2012/chart"/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'Combo Charts'!$A$2:$A$174</c:f>
              <c:numCache>
                <c:formatCode>dd\-mm\-yyyy</c:formatCode>
                <c:ptCount val="173"/>
                <c:pt idx="0">
                  <c:v>38929</c:v>
                </c:pt>
                <c:pt idx="1">
                  <c:v>38960</c:v>
                </c:pt>
                <c:pt idx="2">
                  <c:v>38989</c:v>
                </c:pt>
                <c:pt idx="3">
                  <c:v>39021</c:v>
                </c:pt>
                <c:pt idx="4">
                  <c:v>39051</c:v>
                </c:pt>
                <c:pt idx="5">
                  <c:v>39080</c:v>
                </c:pt>
                <c:pt idx="6">
                  <c:v>39113</c:v>
                </c:pt>
                <c:pt idx="7">
                  <c:v>39141</c:v>
                </c:pt>
                <c:pt idx="8">
                  <c:v>39171</c:v>
                </c:pt>
                <c:pt idx="9">
                  <c:v>39202</c:v>
                </c:pt>
                <c:pt idx="10">
                  <c:v>39233</c:v>
                </c:pt>
                <c:pt idx="11">
                  <c:v>39262</c:v>
                </c:pt>
                <c:pt idx="12">
                  <c:v>39294</c:v>
                </c:pt>
                <c:pt idx="13">
                  <c:v>39325</c:v>
                </c:pt>
                <c:pt idx="14">
                  <c:v>39353</c:v>
                </c:pt>
                <c:pt idx="15">
                  <c:v>39386</c:v>
                </c:pt>
                <c:pt idx="16">
                  <c:v>39416</c:v>
                </c:pt>
                <c:pt idx="17">
                  <c:v>39447</c:v>
                </c:pt>
                <c:pt idx="18">
                  <c:v>39478</c:v>
                </c:pt>
                <c:pt idx="19">
                  <c:v>39507</c:v>
                </c:pt>
                <c:pt idx="20">
                  <c:v>39538</c:v>
                </c:pt>
                <c:pt idx="21">
                  <c:v>39568</c:v>
                </c:pt>
                <c:pt idx="22">
                  <c:v>39598</c:v>
                </c:pt>
                <c:pt idx="23">
                  <c:v>39629</c:v>
                </c:pt>
                <c:pt idx="24">
                  <c:v>39660</c:v>
                </c:pt>
                <c:pt idx="25">
                  <c:v>39689</c:v>
                </c:pt>
                <c:pt idx="26">
                  <c:v>39721</c:v>
                </c:pt>
                <c:pt idx="27">
                  <c:v>39752</c:v>
                </c:pt>
                <c:pt idx="28">
                  <c:v>39780</c:v>
                </c:pt>
                <c:pt idx="29">
                  <c:v>39813</c:v>
                </c:pt>
                <c:pt idx="30">
                  <c:v>39843</c:v>
                </c:pt>
                <c:pt idx="31">
                  <c:v>39871</c:v>
                </c:pt>
                <c:pt idx="32">
                  <c:v>39903</c:v>
                </c:pt>
                <c:pt idx="33">
                  <c:v>39933</c:v>
                </c:pt>
                <c:pt idx="34">
                  <c:v>39962</c:v>
                </c:pt>
                <c:pt idx="35">
                  <c:v>39994</c:v>
                </c:pt>
                <c:pt idx="36">
                  <c:v>40025</c:v>
                </c:pt>
                <c:pt idx="37">
                  <c:v>40056</c:v>
                </c:pt>
                <c:pt idx="38">
                  <c:v>40086</c:v>
                </c:pt>
                <c:pt idx="39">
                  <c:v>40116</c:v>
                </c:pt>
                <c:pt idx="40">
                  <c:v>40147</c:v>
                </c:pt>
                <c:pt idx="41">
                  <c:v>40178</c:v>
                </c:pt>
                <c:pt idx="42">
                  <c:v>40207</c:v>
                </c:pt>
                <c:pt idx="43">
                  <c:v>40235</c:v>
                </c:pt>
                <c:pt idx="44">
                  <c:v>40268</c:v>
                </c:pt>
                <c:pt idx="45">
                  <c:v>40298</c:v>
                </c:pt>
                <c:pt idx="46">
                  <c:v>40329</c:v>
                </c:pt>
                <c:pt idx="47">
                  <c:v>40359</c:v>
                </c:pt>
                <c:pt idx="48">
                  <c:v>40389</c:v>
                </c:pt>
                <c:pt idx="49">
                  <c:v>40421</c:v>
                </c:pt>
                <c:pt idx="50">
                  <c:v>40451</c:v>
                </c:pt>
                <c:pt idx="51">
                  <c:v>40480</c:v>
                </c:pt>
                <c:pt idx="52">
                  <c:v>40512</c:v>
                </c:pt>
                <c:pt idx="53">
                  <c:v>40543</c:v>
                </c:pt>
                <c:pt idx="54">
                  <c:v>40574</c:v>
                </c:pt>
                <c:pt idx="55">
                  <c:v>40602</c:v>
                </c:pt>
                <c:pt idx="56">
                  <c:v>40633</c:v>
                </c:pt>
                <c:pt idx="57">
                  <c:v>40662</c:v>
                </c:pt>
                <c:pt idx="58">
                  <c:v>40694</c:v>
                </c:pt>
                <c:pt idx="59">
                  <c:v>40724</c:v>
                </c:pt>
                <c:pt idx="60">
                  <c:v>40753</c:v>
                </c:pt>
                <c:pt idx="61">
                  <c:v>40786</c:v>
                </c:pt>
                <c:pt idx="62">
                  <c:v>40816</c:v>
                </c:pt>
                <c:pt idx="63">
                  <c:v>40847</c:v>
                </c:pt>
                <c:pt idx="64">
                  <c:v>40877</c:v>
                </c:pt>
                <c:pt idx="65">
                  <c:v>40907</c:v>
                </c:pt>
                <c:pt idx="66">
                  <c:v>40939</c:v>
                </c:pt>
                <c:pt idx="67">
                  <c:v>40968</c:v>
                </c:pt>
                <c:pt idx="68">
                  <c:v>40998</c:v>
                </c:pt>
                <c:pt idx="69">
                  <c:v>41029</c:v>
                </c:pt>
                <c:pt idx="70">
                  <c:v>41060</c:v>
                </c:pt>
                <c:pt idx="71">
                  <c:v>41089</c:v>
                </c:pt>
                <c:pt idx="72">
                  <c:v>41121</c:v>
                </c:pt>
                <c:pt idx="73">
                  <c:v>41152</c:v>
                </c:pt>
                <c:pt idx="74">
                  <c:v>41180</c:v>
                </c:pt>
                <c:pt idx="75">
                  <c:v>41213</c:v>
                </c:pt>
                <c:pt idx="76">
                  <c:v>41243</c:v>
                </c:pt>
                <c:pt idx="77">
                  <c:v>41274</c:v>
                </c:pt>
                <c:pt idx="78">
                  <c:v>41305</c:v>
                </c:pt>
                <c:pt idx="79">
                  <c:v>41333</c:v>
                </c:pt>
                <c:pt idx="80">
                  <c:v>41362</c:v>
                </c:pt>
                <c:pt idx="81">
                  <c:v>41394</c:v>
                </c:pt>
                <c:pt idx="82">
                  <c:v>41425</c:v>
                </c:pt>
                <c:pt idx="83">
                  <c:v>41453</c:v>
                </c:pt>
                <c:pt idx="84">
                  <c:v>41486</c:v>
                </c:pt>
                <c:pt idx="85">
                  <c:v>41516</c:v>
                </c:pt>
                <c:pt idx="86">
                  <c:v>41547</c:v>
                </c:pt>
                <c:pt idx="87">
                  <c:v>41578</c:v>
                </c:pt>
                <c:pt idx="88">
                  <c:v>41607</c:v>
                </c:pt>
                <c:pt idx="89">
                  <c:v>41639</c:v>
                </c:pt>
                <c:pt idx="90">
                  <c:v>41670</c:v>
                </c:pt>
                <c:pt idx="91">
                  <c:v>41698</c:v>
                </c:pt>
                <c:pt idx="92">
                  <c:v>41729</c:v>
                </c:pt>
                <c:pt idx="93">
                  <c:v>41759</c:v>
                </c:pt>
                <c:pt idx="94">
                  <c:v>41789</c:v>
                </c:pt>
                <c:pt idx="95">
                  <c:v>41820</c:v>
                </c:pt>
                <c:pt idx="96">
                  <c:v>41851</c:v>
                </c:pt>
                <c:pt idx="97">
                  <c:v>41880</c:v>
                </c:pt>
                <c:pt idx="98">
                  <c:v>41912</c:v>
                </c:pt>
                <c:pt idx="99">
                  <c:v>41943</c:v>
                </c:pt>
                <c:pt idx="100">
                  <c:v>41971</c:v>
                </c:pt>
                <c:pt idx="101">
                  <c:v>42004</c:v>
                </c:pt>
                <c:pt idx="102">
                  <c:v>42034</c:v>
                </c:pt>
                <c:pt idx="103">
                  <c:v>42062</c:v>
                </c:pt>
                <c:pt idx="104">
                  <c:v>42094</c:v>
                </c:pt>
                <c:pt idx="105">
                  <c:v>42124</c:v>
                </c:pt>
                <c:pt idx="106">
                  <c:v>42153</c:v>
                </c:pt>
                <c:pt idx="107">
                  <c:v>42185</c:v>
                </c:pt>
                <c:pt idx="108">
                  <c:v>42216</c:v>
                </c:pt>
                <c:pt idx="109">
                  <c:v>42247</c:v>
                </c:pt>
                <c:pt idx="110">
                  <c:v>42277</c:v>
                </c:pt>
                <c:pt idx="111">
                  <c:v>42307</c:v>
                </c:pt>
                <c:pt idx="112">
                  <c:v>42338</c:v>
                </c:pt>
                <c:pt idx="113">
                  <c:v>42369</c:v>
                </c:pt>
                <c:pt idx="114">
                  <c:v>42398</c:v>
                </c:pt>
                <c:pt idx="115">
                  <c:v>42429</c:v>
                </c:pt>
                <c:pt idx="116">
                  <c:v>42460</c:v>
                </c:pt>
                <c:pt idx="117">
                  <c:v>42489</c:v>
                </c:pt>
                <c:pt idx="118">
                  <c:v>42521</c:v>
                </c:pt>
                <c:pt idx="119">
                  <c:v>42551</c:v>
                </c:pt>
                <c:pt idx="120">
                  <c:v>42580</c:v>
                </c:pt>
                <c:pt idx="121">
                  <c:v>42613</c:v>
                </c:pt>
                <c:pt idx="122">
                  <c:v>42643</c:v>
                </c:pt>
                <c:pt idx="123">
                  <c:v>42674</c:v>
                </c:pt>
                <c:pt idx="124">
                  <c:v>42704</c:v>
                </c:pt>
                <c:pt idx="125">
                  <c:v>42734</c:v>
                </c:pt>
                <c:pt idx="126">
                  <c:v>42766</c:v>
                </c:pt>
                <c:pt idx="127">
                  <c:v>42794</c:v>
                </c:pt>
                <c:pt idx="128">
                  <c:v>42825</c:v>
                </c:pt>
                <c:pt idx="129">
                  <c:v>42853</c:v>
                </c:pt>
                <c:pt idx="130">
                  <c:v>42886</c:v>
                </c:pt>
                <c:pt idx="131">
                  <c:v>42916</c:v>
                </c:pt>
                <c:pt idx="132">
                  <c:v>42947</c:v>
                </c:pt>
                <c:pt idx="133">
                  <c:v>42978</c:v>
                </c:pt>
                <c:pt idx="134">
                  <c:v>43007</c:v>
                </c:pt>
                <c:pt idx="135">
                  <c:v>43039</c:v>
                </c:pt>
                <c:pt idx="136">
                  <c:v>43069</c:v>
                </c:pt>
                <c:pt idx="137">
                  <c:v>43098</c:v>
                </c:pt>
                <c:pt idx="138">
                  <c:v>43131</c:v>
                </c:pt>
                <c:pt idx="139">
                  <c:v>43159</c:v>
                </c:pt>
                <c:pt idx="140">
                  <c:v>43189</c:v>
                </c:pt>
                <c:pt idx="141">
                  <c:v>43220</c:v>
                </c:pt>
                <c:pt idx="142">
                  <c:v>43251</c:v>
                </c:pt>
                <c:pt idx="143">
                  <c:v>43280</c:v>
                </c:pt>
                <c:pt idx="144">
                  <c:v>43312</c:v>
                </c:pt>
                <c:pt idx="145">
                  <c:v>43343</c:v>
                </c:pt>
                <c:pt idx="146">
                  <c:v>43371</c:v>
                </c:pt>
                <c:pt idx="147">
                  <c:v>43404</c:v>
                </c:pt>
                <c:pt idx="148">
                  <c:v>43434</c:v>
                </c:pt>
                <c:pt idx="149">
                  <c:v>43465</c:v>
                </c:pt>
                <c:pt idx="150">
                  <c:v>43496</c:v>
                </c:pt>
                <c:pt idx="151">
                  <c:v>43524</c:v>
                </c:pt>
                <c:pt idx="152">
                  <c:v>43553</c:v>
                </c:pt>
                <c:pt idx="153">
                  <c:v>43585</c:v>
                </c:pt>
                <c:pt idx="154">
                  <c:v>43616</c:v>
                </c:pt>
                <c:pt idx="155">
                  <c:v>43644</c:v>
                </c:pt>
                <c:pt idx="156">
                  <c:v>43677</c:v>
                </c:pt>
                <c:pt idx="157">
                  <c:v>43707</c:v>
                </c:pt>
                <c:pt idx="158">
                  <c:v>43738</c:v>
                </c:pt>
                <c:pt idx="159">
                  <c:v>43769</c:v>
                </c:pt>
                <c:pt idx="160">
                  <c:v>43798</c:v>
                </c:pt>
                <c:pt idx="161">
                  <c:v>43830</c:v>
                </c:pt>
                <c:pt idx="162">
                  <c:v>43861</c:v>
                </c:pt>
                <c:pt idx="163">
                  <c:v>43889</c:v>
                </c:pt>
                <c:pt idx="164">
                  <c:v>43921</c:v>
                </c:pt>
                <c:pt idx="165">
                  <c:v>43951</c:v>
                </c:pt>
                <c:pt idx="166">
                  <c:v>43980</c:v>
                </c:pt>
                <c:pt idx="167">
                  <c:v>44012</c:v>
                </c:pt>
                <c:pt idx="168">
                  <c:v>44043</c:v>
                </c:pt>
                <c:pt idx="169">
                  <c:v>44074</c:v>
                </c:pt>
                <c:pt idx="170">
                  <c:v>44104</c:v>
                </c:pt>
                <c:pt idx="171">
                  <c:v>44134</c:v>
                </c:pt>
                <c:pt idx="172">
                  <c:v>44165</c:v>
                </c:pt>
              </c:numCache>
              <c:extLst xmlns:c15="http://schemas.microsoft.com/office/drawing/2012/chart"/>
            </c:numRef>
          </c:cat>
          <c:val>
            <c:numRef>
              <c:f>'Combo Charts'!$B$2:$B$174</c:f>
              <c:numCache>
                <c:formatCode>0.00</c:formatCode>
                <c:ptCount val="173"/>
                <c:pt idx="0">
                  <c:v>1.4852942660983679</c:v>
                </c:pt>
                <c:pt idx="1">
                  <c:v>1.5170223536622673</c:v>
                </c:pt>
                <c:pt idx="2">
                  <c:v>1.5108733102036898</c:v>
                </c:pt>
                <c:pt idx="3">
                  <c:v>1.5133150914521643</c:v>
                </c:pt>
                <c:pt idx="4">
                  <c:v>1.4931981118174509</c:v>
                </c:pt>
                <c:pt idx="5">
                  <c:v>1.4950724068732617</c:v>
                </c:pt>
                <c:pt idx="6">
                  <c:v>1.552555477267898</c:v>
                </c:pt>
                <c:pt idx="7">
                  <c:v>1.592998755728761</c:v>
                </c:pt>
                <c:pt idx="8">
                  <c:v>1.5385043887083054</c:v>
                </c:pt>
                <c:pt idx="9">
                  <c:v>1.5640935471143591</c:v>
                </c:pt>
                <c:pt idx="10">
                  <c:v>1.5857361473064877</c:v>
                </c:pt>
                <c:pt idx="11">
                  <c:v>1.6532586816116639</c:v>
                </c:pt>
                <c:pt idx="12">
                  <c:v>1.6280092756016706</c:v>
                </c:pt>
                <c:pt idx="13">
                  <c:v>1.6351173792728679</c:v>
                </c:pt>
                <c:pt idx="14">
                  <c:v>1.5616692507196996</c:v>
                </c:pt>
                <c:pt idx="15">
                  <c:v>1.494728049329588</c:v>
                </c:pt>
                <c:pt idx="16">
                  <c:v>1.6005840744851376</c:v>
                </c:pt>
                <c:pt idx="17">
                  <c:v>1.7526864889636722</c:v>
                </c:pt>
                <c:pt idx="18">
                  <c:v>1.6218738293204693</c:v>
                </c:pt>
                <c:pt idx="19">
                  <c:v>1.6262557150428407</c:v>
                </c:pt>
                <c:pt idx="20">
                  <c:v>1.543273946381619</c:v>
                </c:pt>
                <c:pt idx="21">
                  <c:v>1.5397812511587146</c:v>
                </c:pt>
                <c:pt idx="22">
                  <c:v>1.5404036760999593</c:v>
                </c:pt>
                <c:pt idx="23">
                  <c:v>1.5770477432782024</c:v>
                </c:pt>
                <c:pt idx="24">
                  <c:v>1.5152008300965802</c:v>
                </c:pt>
                <c:pt idx="25">
                  <c:v>1.5169497548284294</c:v>
                </c:pt>
                <c:pt idx="26">
                  <c:v>1.3996608933222285</c:v>
                </c:pt>
                <c:pt idx="27">
                  <c:v>1.1831295922408753</c:v>
                </c:pt>
                <c:pt idx="28">
                  <c:v>1.099400561262003</c:v>
                </c:pt>
                <c:pt idx="29">
                  <c:v>1.1378706122004012</c:v>
                </c:pt>
                <c:pt idx="30">
                  <c:v>1.081164676962918</c:v>
                </c:pt>
                <c:pt idx="31">
                  <c:v>1.0806806651981713</c:v>
                </c:pt>
                <c:pt idx="32">
                  <c:v>1.075762655884968</c:v>
                </c:pt>
                <c:pt idx="33">
                  <c:v>1.0688590888112814</c:v>
                </c:pt>
                <c:pt idx="34">
                  <c:v>1.1994779630907928</c:v>
                </c:pt>
                <c:pt idx="35">
                  <c:v>1.1867147718797559</c:v>
                </c:pt>
                <c:pt idx="36">
                  <c:v>1.169111284572641</c:v>
                </c:pt>
                <c:pt idx="37">
                  <c:v>1.2532801786819561</c:v>
                </c:pt>
                <c:pt idx="38">
                  <c:v>1.2151427596372726</c:v>
                </c:pt>
                <c:pt idx="39">
                  <c:v>1.2405890619742546</c:v>
                </c:pt>
                <c:pt idx="40">
                  <c:v>1.2340267824790527</c:v>
                </c:pt>
                <c:pt idx="41">
                  <c:v>1.2730093877465012</c:v>
                </c:pt>
                <c:pt idx="42">
                  <c:v>1.3520671371358897</c:v>
                </c:pt>
                <c:pt idx="43">
                  <c:v>1.3106145004829732</c:v>
                </c:pt>
                <c:pt idx="44">
                  <c:v>1.3116833993794537</c:v>
                </c:pt>
                <c:pt idx="45">
                  <c:v>1.3526805953559426</c:v>
                </c:pt>
                <c:pt idx="46">
                  <c:v>1.3082070748844046</c:v>
                </c:pt>
                <c:pt idx="47">
                  <c:v>1.319170398845128</c:v>
                </c:pt>
                <c:pt idx="48">
                  <c:v>1.3560073256135112</c:v>
                </c:pt>
                <c:pt idx="49">
                  <c:v>1.411044303979847</c:v>
                </c:pt>
                <c:pt idx="50">
                  <c:v>1.3645948790293565</c:v>
                </c:pt>
                <c:pt idx="51">
                  <c:v>1.4134351694805194</c:v>
                </c:pt>
                <c:pt idx="52">
                  <c:v>1.3229256720285822</c:v>
                </c:pt>
                <c:pt idx="53">
                  <c:v>1.2947456621699271</c:v>
                </c:pt>
                <c:pt idx="54">
                  <c:v>1.2691336743856889</c:v>
                </c:pt>
                <c:pt idx="55">
                  <c:v>1.219789594879751</c:v>
                </c:pt>
                <c:pt idx="56">
                  <c:v>1.1963561549746047</c:v>
                </c:pt>
                <c:pt idx="57">
                  <c:v>1.2795909144888631</c:v>
                </c:pt>
                <c:pt idx="58">
                  <c:v>1.2851550064895643</c:v>
                </c:pt>
                <c:pt idx="59">
                  <c:v>1.2599144232674693</c:v>
                </c:pt>
                <c:pt idx="60">
                  <c:v>1.3101180842807629</c:v>
                </c:pt>
                <c:pt idx="61">
                  <c:v>1.2848640926459323</c:v>
                </c:pt>
                <c:pt idx="62">
                  <c:v>1.2949595805250225</c:v>
                </c:pt>
                <c:pt idx="63">
                  <c:v>1.2766895109893783</c:v>
                </c:pt>
                <c:pt idx="64">
                  <c:v>1.2137738458412537</c:v>
                </c:pt>
                <c:pt idx="65">
                  <c:v>1.1528347325775898</c:v>
                </c:pt>
                <c:pt idx="66">
                  <c:v>1.1888755001139029</c:v>
                </c:pt>
                <c:pt idx="67">
                  <c:v>1.2233113669796498</c:v>
                </c:pt>
                <c:pt idx="68">
                  <c:v>1.2452645750459543</c:v>
                </c:pt>
                <c:pt idx="69">
                  <c:v>1.2781105042805037</c:v>
                </c:pt>
                <c:pt idx="70">
                  <c:v>1.2706301943873273</c:v>
                </c:pt>
                <c:pt idx="71">
                  <c:v>1.2407247647068227</c:v>
                </c:pt>
                <c:pt idx="72">
                  <c:v>1.1992215210758406</c:v>
                </c:pt>
                <c:pt idx="73">
                  <c:v>1.1757353049926322</c:v>
                </c:pt>
                <c:pt idx="74">
                  <c:v>1.1834126044558784</c:v>
                </c:pt>
                <c:pt idx="75">
                  <c:v>1.1859424311029805</c:v>
                </c:pt>
                <c:pt idx="76">
                  <c:v>1.2036847385749638</c:v>
                </c:pt>
                <c:pt idx="77">
                  <c:v>1.2136402831929571</c:v>
                </c:pt>
                <c:pt idx="78">
                  <c:v>1.1677308835349505</c:v>
                </c:pt>
                <c:pt idx="79">
                  <c:v>1.1166629893660731</c:v>
                </c:pt>
                <c:pt idx="80">
                  <c:v>1.0786777803977121</c:v>
                </c:pt>
                <c:pt idx="81">
                  <c:v>1.0609652126919087</c:v>
                </c:pt>
                <c:pt idx="82">
                  <c:v>1.0296238909953597</c:v>
                </c:pt>
                <c:pt idx="83">
                  <c:v>0.97929310356882404</c:v>
                </c:pt>
                <c:pt idx="84">
                  <c:v>0.9085527919986256</c:v>
                </c:pt>
                <c:pt idx="85">
                  <c:v>0.93779981510470178</c:v>
                </c:pt>
                <c:pt idx="86">
                  <c:v>0.93553464003203213</c:v>
                </c:pt>
                <c:pt idx="87">
                  <c:v>0.95646832241514457</c:v>
                </c:pt>
                <c:pt idx="88">
                  <c:v>1.0074403585070781</c:v>
                </c:pt>
                <c:pt idx="89">
                  <c:v>1.0513827139407239</c:v>
                </c:pt>
                <c:pt idx="90">
                  <c:v>1.0265359034503152</c:v>
                </c:pt>
                <c:pt idx="91">
                  <c:v>1.0270894167811941</c:v>
                </c:pt>
                <c:pt idx="92">
                  <c:v>1.0762600022963185</c:v>
                </c:pt>
                <c:pt idx="93">
                  <c:v>1.1450003724836877</c:v>
                </c:pt>
                <c:pt idx="94">
                  <c:v>1.2811558080665593</c:v>
                </c:pt>
                <c:pt idx="95">
                  <c:v>1.3606313659970464</c:v>
                </c:pt>
                <c:pt idx="96">
                  <c:v>1.2682868766306843</c:v>
                </c:pt>
                <c:pt idx="97">
                  <c:v>1.2204206403925311</c:v>
                </c:pt>
                <c:pt idx="98">
                  <c:v>1.2055066362245397</c:v>
                </c:pt>
                <c:pt idx="99">
                  <c:v>1.1998591561484377</c:v>
                </c:pt>
                <c:pt idx="100">
                  <c:v>1.1731928140511385</c:v>
                </c:pt>
                <c:pt idx="101">
                  <c:v>1.2315502992403751</c:v>
                </c:pt>
                <c:pt idx="102">
                  <c:v>1.1997848752872673</c:v>
                </c:pt>
                <c:pt idx="103">
                  <c:v>1.2364099863371711</c:v>
                </c:pt>
                <c:pt idx="104">
                  <c:v>1.2771733115418222</c:v>
                </c:pt>
                <c:pt idx="105">
                  <c:v>1.2830075727850312</c:v>
                </c:pt>
                <c:pt idx="106">
                  <c:v>1.2721662116242352</c:v>
                </c:pt>
                <c:pt idx="107">
                  <c:v>1.2295436531952444</c:v>
                </c:pt>
                <c:pt idx="108">
                  <c:v>1.2927784943615113</c:v>
                </c:pt>
                <c:pt idx="109">
                  <c:v>1.2437749390967086</c:v>
                </c:pt>
                <c:pt idx="110">
                  <c:v>1.2664786544352551</c:v>
                </c:pt>
                <c:pt idx="111">
                  <c:v>1.2792764961300818</c:v>
                </c:pt>
                <c:pt idx="112">
                  <c:v>1.341483783791013</c:v>
                </c:pt>
                <c:pt idx="113">
                  <c:v>1.3647011455495752</c:v>
                </c:pt>
                <c:pt idx="114">
                  <c:v>1.2851066100088795</c:v>
                </c:pt>
                <c:pt idx="115">
                  <c:v>1.2052501664990036</c:v>
                </c:pt>
                <c:pt idx="116">
                  <c:v>1.2186457904658767</c:v>
                </c:pt>
                <c:pt idx="117">
                  <c:v>1.2751265671680043</c:v>
                </c:pt>
                <c:pt idx="118">
                  <c:v>1.2322123932062918</c:v>
                </c:pt>
                <c:pt idx="119">
                  <c:v>1.3480387115621535</c:v>
                </c:pt>
                <c:pt idx="120">
                  <c:v>1.3433451894877106</c:v>
                </c:pt>
                <c:pt idx="121">
                  <c:v>1.3372903902721651</c:v>
                </c:pt>
                <c:pt idx="122">
                  <c:v>1.3534806334498817</c:v>
                </c:pt>
                <c:pt idx="123">
                  <c:v>1.4230263423286282</c:v>
                </c:pt>
                <c:pt idx="124">
                  <c:v>1.3465084413799639</c:v>
                </c:pt>
                <c:pt idx="125">
                  <c:v>1.3473837116496874</c:v>
                </c:pt>
                <c:pt idx="126">
                  <c:v>1.3948824379404638</c:v>
                </c:pt>
                <c:pt idx="127">
                  <c:v>1.4267446295784607</c:v>
                </c:pt>
                <c:pt idx="128">
                  <c:v>1.4380752980357943</c:v>
                </c:pt>
                <c:pt idx="129">
                  <c:v>1.5046649734717921</c:v>
                </c:pt>
                <c:pt idx="130">
                  <c:v>1.4141740958833742</c:v>
                </c:pt>
                <c:pt idx="131">
                  <c:v>1.4504664513268284</c:v>
                </c:pt>
                <c:pt idx="132">
                  <c:v>1.4615960714405398</c:v>
                </c:pt>
                <c:pt idx="133">
                  <c:v>1.4683483248717979</c:v>
                </c:pt>
                <c:pt idx="134">
                  <c:v>1.4574159452521027</c:v>
                </c:pt>
                <c:pt idx="135">
                  <c:v>1.5508237276238086</c:v>
                </c:pt>
                <c:pt idx="136">
                  <c:v>1.5908396224151016</c:v>
                </c:pt>
                <c:pt idx="137">
                  <c:v>1.611545178117106</c:v>
                </c:pt>
                <c:pt idx="138">
                  <c:v>1.5092993813019104</c:v>
                </c:pt>
                <c:pt idx="139">
                  <c:v>1.5034428472194152</c:v>
                </c:pt>
                <c:pt idx="140">
                  <c:v>1.4502374943025997</c:v>
                </c:pt>
                <c:pt idx="141">
                  <c:v>1.4704622733616741</c:v>
                </c:pt>
                <c:pt idx="142">
                  <c:v>1.3862233066729963</c:v>
                </c:pt>
                <c:pt idx="143">
                  <c:v>1.2769425722090479</c:v>
                </c:pt>
                <c:pt idx="144">
                  <c:v>1.2552751902141657</c:v>
                </c:pt>
                <c:pt idx="145">
                  <c:v>1.2474730089706254</c:v>
                </c:pt>
                <c:pt idx="146">
                  <c:v>1.0792166035216073</c:v>
                </c:pt>
                <c:pt idx="147">
                  <c:v>1.1115317017094295</c:v>
                </c:pt>
                <c:pt idx="148">
                  <c:v>1.0928054245740566</c:v>
                </c:pt>
                <c:pt idx="149">
                  <c:v>1.1295067422157969</c:v>
                </c:pt>
                <c:pt idx="150">
                  <c:v>1.0844461064936692</c:v>
                </c:pt>
                <c:pt idx="151">
                  <c:v>1.0556438779376858</c:v>
                </c:pt>
                <c:pt idx="152">
                  <c:v>1.1044903828385673</c:v>
                </c:pt>
                <c:pt idx="153">
                  <c:v>1.0652460549095382</c:v>
                </c:pt>
                <c:pt idx="154">
                  <c:v>1.0627933778509082</c:v>
                </c:pt>
                <c:pt idx="155">
                  <c:v>1.0176364741430191</c:v>
                </c:pt>
                <c:pt idx="156">
                  <c:v>0.96275414510853408</c:v>
                </c:pt>
                <c:pt idx="157">
                  <c:v>0.95562440311134278</c:v>
                </c:pt>
                <c:pt idx="158">
                  <c:v>0.94416848009829935</c:v>
                </c:pt>
                <c:pt idx="159">
                  <c:v>0.93591772596851996</c:v>
                </c:pt>
                <c:pt idx="160">
                  <c:v>0.93607336445955092</c:v>
                </c:pt>
                <c:pt idx="161">
                  <c:v>0.93210806867265217</c:v>
                </c:pt>
                <c:pt idx="162">
                  <c:v>1.0072293867062996</c:v>
                </c:pt>
                <c:pt idx="163">
                  <c:v>0.98234246043394047</c:v>
                </c:pt>
                <c:pt idx="164">
                  <c:v>0.81055940247903013</c:v>
                </c:pt>
                <c:pt idx="165">
                  <c:v>0.80105024957510917</c:v>
                </c:pt>
                <c:pt idx="166">
                  <c:v>0.80681954715817294</c:v>
                </c:pt>
                <c:pt idx="167">
                  <c:v>0.86651241951315039</c:v>
                </c:pt>
                <c:pt idx="168">
                  <c:v>0.8777204721500329</c:v>
                </c:pt>
                <c:pt idx="169">
                  <c:v>0.9515170440002173</c:v>
                </c:pt>
                <c:pt idx="170">
                  <c:v>0.99917795541605781</c:v>
                </c:pt>
                <c:pt idx="171">
                  <c:v>0.97047989165089454</c:v>
                </c:pt>
                <c:pt idx="172">
                  <c:v>0.98456151186211172</c:v>
                </c:pt>
              </c:numCache>
              <c:extLst xmlns:c15="http://schemas.microsoft.com/office/drawing/2012/chart"/>
            </c:numRef>
          </c:val>
          <c:extLst>
            <c:ext xmlns:c16="http://schemas.microsoft.com/office/drawing/2014/chart" uri="{C3380CC4-5D6E-409C-BE32-E72D297353CC}">
              <c16:uniqueId val="{00000000-6A15-403F-8D5B-5CD75EEFF3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91822112"/>
        <c:axId val="1576927072"/>
        <c:extLst/>
      </c:barChart>
      <c:lineChart>
        <c:grouping val="standard"/>
        <c:varyColors val="0"/>
        <c:ser>
          <c:idx val="1"/>
          <c:order val="1"/>
          <c:tx>
            <c:strRef>
              <c:f>'Combo Charts'!$C$1</c:f>
              <c:strCache>
                <c:ptCount val="1"/>
                <c:pt idx="0">
                  <c:v>Correlations (India vs World)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'Combo Charts'!$A$2:$A$174</c:f>
              <c:numCache>
                <c:formatCode>dd\-mm\-yyyy</c:formatCode>
                <c:ptCount val="173"/>
                <c:pt idx="0">
                  <c:v>38929</c:v>
                </c:pt>
                <c:pt idx="1">
                  <c:v>38960</c:v>
                </c:pt>
                <c:pt idx="2">
                  <c:v>38989</c:v>
                </c:pt>
                <c:pt idx="3">
                  <c:v>39021</c:v>
                </c:pt>
                <c:pt idx="4">
                  <c:v>39051</c:v>
                </c:pt>
                <c:pt idx="5">
                  <c:v>39080</c:v>
                </c:pt>
                <c:pt idx="6">
                  <c:v>39113</c:v>
                </c:pt>
                <c:pt idx="7">
                  <c:v>39141</c:v>
                </c:pt>
                <c:pt idx="8">
                  <c:v>39171</c:v>
                </c:pt>
                <c:pt idx="9">
                  <c:v>39202</c:v>
                </c:pt>
                <c:pt idx="10">
                  <c:v>39233</c:v>
                </c:pt>
                <c:pt idx="11">
                  <c:v>39262</c:v>
                </c:pt>
                <c:pt idx="12">
                  <c:v>39294</c:v>
                </c:pt>
                <c:pt idx="13">
                  <c:v>39325</c:v>
                </c:pt>
                <c:pt idx="14">
                  <c:v>39353</c:v>
                </c:pt>
                <c:pt idx="15">
                  <c:v>39386</c:v>
                </c:pt>
                <c:pt idx="16">
                  <c:v>39416</c:v>
                </c:pt>
                <c:pt idx="17">
                  <c:v>39447</c:v>
                </c:pt>
                <c:pt idx="18">
                  <c:v>39478</c:v>
                </c:pt>
                <c:pt idx="19">
                  <c:v>39507</c:v>
                </c:pt>
                <c:pt idx="20">
                  <c:v>39538</c:v>
                </c:pt>
                <c:pt idx="21">
                  <c:v>39568</c:v>
                </c:pt>
                <c:pt idx="22">
                  <c:v>39598</c:v>
                </c:pt>
                <c:pt idx="23">
                  <c:v>39629</c:v>
                </c:pt>
                <c:pt idx="24">
                  <c:v>39660</c:v>
                </c:pt>
                <c:pt idx="25">
                  <c:v>39689</c:v>
                </c:pt>
                <c:pt idx="26">
                  <c:v>39721</c:v>
                </c:pt>
                <c:pt idx="27">
                  <c:v>39752</c:v>
                </c:pt>
                <c:pt idx="28">
                  <c:v>39780</c:v>
                </c:pt>
                <c:pt idx="29">
                  <c:v>39813</c:v>
                </c:pt>
                <c:pt idx="30">
                  <c:v>39843</c:v>
                </c:pt>
                <c:pt idx="31">
                  <c:v>39871</c:v>
                </c:pt>
                <c:pt idx="32">
                  <c:v>39903</c:v>
                </c:pt>
                <c:pt idx="33">
                  <c:v>39933</c:v>
                </c:pt>
                <c:pt idx="34">
                  <c:v>39962</c:v>
                </c:pt>
                <c:pt idx="35">
                  <c:v>39994</c:v>
                </c:pt>
                <c:pt idx="36">
                  <c:v>40025</c:v>
                </c:pt>
                <c:pt idx="37">
                  <c:v>40056</c:v>
                </c:pt>
                <c:pt idx="38">
                  <c:v>40086</c:v>
                </c:pt>
                <c:pt idx="39">
                  <c:v>40116</c:v>
                </c:pt>
                <c:pt idx="40">
                  <c:v>40147</c:v>
                </c:pt>
                <c:pt idx="41">
                  <c:v>40178</c:v>
                </c:pt>
                <c:pt idx="42">
                  <c:v>40207</c:v>
                </c:pt>
                <c:pt idx="43">
                  <c:v>40235</c:v>
                </c:pt>
                <c:pt idx="44">
                  <c:v>40268</c:v>
                </c:pt>
                <c:pt idx="45">
                  <c:v>40298</c:v>
                </c:pt>
                <c:pt idx="46">
                  <c:v>40329</c:v>
                </c:pt>
                <c:pt idx="47">
                  <c:v>40359</c:v>
                </c:pt>
                <c:pt idx="48">
                  <c:v>40389</c:v>
                </c:pt>
                <c:pt idx="49">
                  <c:v>40421</c:v>
                </c:pt>
                <c:pt idx="50">
                  <c:v>40451</c:v>
                </c:pt>
                <c:pt idx="51">
                  <c:v>40480</c:v>
                </c:pt>
                <c:pt idx="52">
                  <c:v>40512</c:v>
                </c:pt>
                <c:pt idx="53">
                  <c:v>40543</c:v>
                </c:pt>
                <c:pt idx="54">
                  <c:v>40574</c:v>
                </c:pt>
                <c:pt idx="55">
                  <c:v>40602</c:v>
                </c:pt>
                <c:pt idx="56">
                  <c:v>40633</c:v>
                </c:pt>
                <c:pt idx="57">
                  <c:v>40662</c:v>
                </c:pt>
                <c:pt idx="58">
                  <c:v>40694</c:v>
                </c:pt>
                <c:pt idx="59">
                  <c:v>40724</c:v>
                </c:pt>
                <c:pt idx="60">
                  <c:v>40753</c:v>
                </c:pt>
                <c:pt idx="61">
                  <c:v>40786</c:v>
                </c:pt>
                <c:pt idx="62">
                  <c:v>40816</c:v>
                </c:pt>
                <c:pt idx="63">
                  <c:v>40847</c:v>
                </c:pt>
                <c:pt idx="64">
                  <c:v>40877</c:v>
                </c:pt>
                <c:pt idx="65">
                  <c:v>40907</c:v>
                </c:pt>
                <c:pt idx="66">
                  <c:v>40939</c:v>
                </c:pt>
                <c:pt idx="67">
                  <c:v>40968</c:v>
                </c:pt>
                <c:pt idx="68">
                  <c:v>40998</c:v>
                </c:pt>
                <c:pt idx="69">
                  <c:v>41029</c:v>
                </c:pt>
                <c:pt idx="70">
                  <c:v>41060</c:v>
                </c:pt>
                <c:pt idx="71">
                  <c:v>41089</c:v>
                </c:pt>
                <c:pt idx="72">
                  <c:v>41121</c:v>
                </c:pt>
                <c:pt idx="73">
                  <c:v>41152</c:v>
                </c:pt>
                <c:pt idx="74">
                  <c:v>41180</c:v>
                </c:pt>
                <c:pt idx="75">
                  <c:v>41213</c:v>
                </c:pt>
                <c:pt idx="76">
                  <c:v>41243</c:v>
                </c:pt>
                <c:pt idx="77">
                  <c:v>41274</c:v>
                </c:pt>
                <c:pt idx="78">
                  <c:v>41305</c:v>
                </c:pt>
                <c:pt idx="79">
                  <c:v>41333</c:v>
                </c:pt>
                <c:pt idx="80">
                  <c:v>41362</c:v>
                </c:pt>
                <c:pt idx="81">
                  <c:v>41394</c:v>
                </c:pt>
                <c:pt idx="82">
                  <c:v>41425</c:v>
                </c:pt>
                <c:pt idx="83">
                  <c:v>41453</c:v>
                </c:pt>
                <c:pt idx="84">
                  <c:v>41486</c:v>
                </c:pt>
                <c:pt idx="85">
                  <c:v>41516</c:v>
                </c:pt>
                <c:pt idx="86">
                  <c:v>41547</c:v>
                </c:pt>
                <c:pt idx="87">
                  <c:v>41578</c:v>
                </c:pt>
                <c:pt idx="88">
                  <c:v>41607</c:v>
                </c:pt>
                <c:pt idx="89">
                  <c:v>41639</c:v>
                </c:pt>
                <c:pt idx="90">
                  <c:v>41670</c:v>
                </c:pt>
                <c:pt idx="91">
                  <c:v>41698</c:v>
                </c:pt>
                <c:pt idx="92">
                  <c:v>41729</c:v>
                </c:pt>
                <c:pt idx="93">
                  <c:v>41759</c:v>
                </c:pt>
                <c:pt idx="94">
                  <c:v>41789</c:v>
                </c:pt>
                <c:pt idx="95">
                  <c:v>41820</c:v>
                </c:pt>
                <c:pt idx="96">
                  <c:v>41851</c:v>
                </c:pt>
                <c:pt idx="97">
                  <c:v>41880</c:v>
                </c:pt>
                <c:pt idx="98">
                  <c:v>41912</c:v>
                </c:pt>
                <c:pt idx="99">
                  <c:v>41943</c:v>
                </c:pt>
                <c:pt idx="100">
                  <c:v>41971</c:v>
                </c:pt>
                <c:pt idx="101">
                  <c:v>42004</c:v>
                </c:pt>
                <c:pt idx="102">
                  <c:v>42034</c:v>
                </c:pt>
                <c:pt idx="103">
                  <c:v>42062</c:v>
                </c:pt>
                <c:pt idx="104">
                  <c:v>42094</c:v>
                </c:pt>
                <c:pt idx="105">
                  <c:v>42124</c:v>
                </c:pt>
                <c:pt idx="106">
                  <c:v>42153</c:v>
                </c:pt>
                <c:pt idx="107">
                  <c:v>42185</c:v>
                </c:pt>
                <c:pt idx="108">
                  <c:v>42216</c:v>
                </c:pt>
                <c:pt idx="109">
                  <c:v>42247</c:v>
                </c:pt>
                <c:pt idx="110">
                  <c:v>42277</c:v>
                </c:pt>
                <c:pt idx="111">
                  <c:v>42307</c:v>
                </c:pt>
                <c:pt idx="112">
                  <c:v>42338</c:v>
                </c:pt>
                <c:pt idx="113">
                  <c:v>42369</c:v>
                </c:pt>
                <c:pt idx="114">
                  <c:v>42398</c:v>
                </c:pt>
                <c:pt idx="115">
                  <c:v>42429</c:v>
                </c:pt>
                <c:pt idx="116">
                  <c:v>42460</c:v>
                </c:pt>
                <c:pt idx="117">
                  <c:v>42489</c:v>
                </c:pt>
                <c:pt idx="118">
                  <c:v>42521</c:v>
                </c:pt>
                <c:pt idx="119">
                  <c:v>42551</c:v>
                </c:pt>
                <c:pt idx="120">
                  <c:v>42580</c:v>
                </c:pt>
                <c:pt idx="121">
                  <c:v>42613</c:v>
                </c:pt>
                <c:pt idx="122">
                  <c:v>42643</c:v>
                </c:pt>
                <c:pt idx="123">
                  <c:v>42674</c:v>
                </c:pt>
                <c:pt idx="124">
                  <c:v>42704</c:v>
                </c:pt>
                <c:pt idx="125">
                  <c:v>42734</c:v>
                </c:pt>
                <c:pt idx="126">
                  <c:v>42766</c:v>
                </c:pt>
                <c:pt idx="127">
                  <c:v>42794</c:v>
                </c:pt>
                <c:pt idx="128">
                  <c:v>42825</c:v>
                </c:pt>
                <c:pt idx="129">
                  <c:v>42853</c:v>
                </c:pt>
                <c:pt idx="130">
                  <c:v>42886</c:v>
                </c:pt>
                <c:pt idx="131">
                  <c:v>42916</c:v>
                </c:pt>
                <c:pt idx="132">
                  <c:v>42947</c:v>
                </c:pt>
                <c:pt idx="133">
                  <c:v>42978</c:v>
                </c:pt>
                <c:pt idx="134">
                  <c:v>43007</c:v>
                </c:pt>
                <c:pt idx="135">
                  <c:v>43039</c:v>
                </c:pt>
                <c:pt idx="136">
                  <c:v>43069</c:v>
                </c:pt>
                <c:pt idx="137">
                  <c:v>43098</c:v>
                </c:pt>
                <c:pt idx="138">
                  <c:v>43131</c:v>
                </c:pt>
                <c:pt idx="139">
                  <c:v>43159</c:v>
                </c:pt>
                <c:pt idx="140">
                  <c:v>43189</c:v>
                </c:pt>
                <c:pt idx="141">
                  <c:v>43220</c:v>
                </c:pt>
                <c:pt idx="142">
                  <c:v>43251</c:v>
                </c:pt>
                <c:pt idx="143">
                  <c:v>43280</c:v>
                </c:pt>
                <c:pt idx="144">
                  <c:v>43312</c:v>
                </c:pt>
                <c:pt idx="145">
                  <c:v>43343</c:v>
                </c:pt>
                <c:pt idx="146">
                  <c:v>43371</c:v>
                </c:pt>
                <c:pt idx="147">
                  <c:v>43404</c:v>
                </c:pt>
                <c:pt idx="148">
                  <c:v>43434</c:v>
                </c:pt>
                <c:pt idx="149">
                  <c:v>43465</c:v>
                </c:pt>
                <c:pt idx="150">
                  <c:v>43496</c:v>
                </c:pt>
                <c:pt idx="151">
                  <c:v>43524</c:v>
                </c:pt>
                <c:pt idx="152">
                  <c:v>43553</c:v>
                </c:pt>
                <c:pt idx="153">
                  <c:v>43585</c:v>
                </c:pt>
                <c:pt idx="154">
                  <c:v>43616</c:v>
                </c:pt>
                <c:pt idx="155">
                  <c:v>43644</c:v>
                </c:pt>
                <c:pt idx="156">
                  <c:v>43677</c:v>
                </c:pt>
                <c:pt idx="157">
                  <c:v>43707</c:v>
                </c:pt>
                <c:pt idx="158">
                  <c:v>43738</c:v>
                </c:pt>
                <c:pt idx="159">
                  <c:v>43769</c:v>
                </c:pt>
                <c:pt idx="160">
                  <c:v>43798</c:v>
                </c:pt>
                <c:pt idx="161">
                  <c:v>43830</c:v>
                </c:pt>
                <c:pt idx="162">
                  <c:v>43861</c:v>
                </c:pt>
                <c:pt idx="163">
                  <c:v>43889</c:v>
                </c:pt>
                <c:pt idx="164">
                  <c:v>43921</c:v>
                </c:pt>
                <c:pt idx="165">
                  <c:v>43951</c:v>
                </c:pt>
                <c:pt idx="166">
                  <c:v>43980</c:v>
                </c:pt>
                <c:pt idx="167">
                  <c:v>44012</c:v>
                </c:pt>
                <c:pt idx="168">
                  <c:v>44043</c:v>
                </c:pt>
                <c:pt idx="169">
                  <c:v>44074</c:v>
                </c:pt>
                <c:pt idx="170">
                  <c:v>44104</c:v>
                </c:pt>
                <c:pt idx="171">
                  <c:v>44134</c:v>
                </c:pt>
                <c:pt idx="172">
                  <c:v>44165</c:v>
                </c:pt>
              </c:numCache>
              <c:extLst xmlns:c15="http://schemas.microsoft.com/office/drawing/2012/chart"/>
            </c:numRef>
          </c:cat>
          <c:val>
            <c:numRef>
              <c:f>'Combo Charts'!$C$2:$C$174</c:f>
              <c:numCache>
                <c:formatCode>0%</c:formatCode>
                <c:ptCount val="173"/>
                <c:pt idx="0">
                  <c:v>0.55866214037583373</c:v>
                </c:pt>
                <c:pt idx="1">
                  <c:v>0.54983266684067134</c:v>
                </c:pt>
                <c:pt idx="2">
                  <c:v>0.53510424278421265</c:v>
                </c:pt>
                <c:pt idx="3">
                  <c:v>0.55318428903841343</c:v>
                </c:pt>
                <c:pt idx="4">
                  <c:v>0.53709041697208948</c:v>
                </c:pt>
                <c:pt idx="5">
                  <c:v>0.53391967309587629</c:v>
                </c:pt>
                <c:pt idx="6">
                  <c:v>0.54312665279406858</c:v>
                </c:pt>
                <c:pt idx="7">
                  <c:v>0.52152808407604989</c:v>
                </c:pt>
                <c:pt idx="8">
                  <c:v>0.6346951070952741</c:v>
                </c:pt>
                <c:pt idx="9">
                  <c:v>0.59892526556520409</c:v>
                </c:pt>
                <c:pt idx="10">
                  <c:v>0.52174831325166016</c:v>
                </c:pt>
                <c:pt idx="11">
                  <c:v>0.4884491274552144</c:v>
                </c:pt>
                <c:pt idx="12">
                  <c:v>0.558619738502388</c:v>
                </c:pt>
                <c:pt idx="13">
                  <c:v>0.57780657628107812</c:v>
                </c:pt>
                <c:pt idx="14">
                  <c:v>0.5999231947208129</c:v>
                </c:pt>
                <c:pt idx="15">
                  <c:v>0.62800882464593155</c:v>
                </c:pt>
                <c:pt idx="16">
                  <c:v>0.61513505525270751</c:v>
                </c:pt>
                <c:pt idx="17">
                  <c:v>0.59171703302991963</c:v>
                </c:pt>
                <c:pt idx="18">
                  <c:v>0.58909131949644755</c:v>
                </c:pt>
                <c:pt idx="19">
                  <c:v>0.56434843605092733</c:v>
                </c:pt>
                <c:pt idx="20">
                  <c:v>0.55956696365109959</c:v>
                </c:pt>
                <c:pt idx="21">
                  <c:v>0.47532158908195066</c:v>
                </c:pt>
                <c:pt idx="22">
                  <c:v>0.49552457315371656</c:v>
                </c:pt>
                <c:pt idx="23">
                  <c:v>0.52632327327669159</c:v>
                </c:pt>
                <c:pt idx="24">
                  <c:v>0.52260781646906007</c:v>
                </c:pt>
                <c:pt idx="25">
                  <c:v>0.52068009179284003</c:v>
                </c:pt>
                <c:pt idx="26">
                  <c:v>0.47181648750273519</c:v>
                </c:pt>
                <c:pt idx="27">
                  <c:v>0.66447529975740605</c:v>
                </c:pt>
                <c:pt idx="28">
                  <c:v>0.65474777065716949</c:v>
                </c:pt>
                <c:pt idx="29">
                  <c:v>0.67060052868449205</c:v>
                </c:pt>
                <c:pt idx="30">
                  <c:v>0.69599212653890674</c:v>
                </c:pt>
                <c:pt idx="31">
                  <c:v>0.68062674652171651</c:v>
                </c:pt>
                <c:pt idx="32">
                  <c:v>0.72162430932936783</c:v>
                </c:pt>
                <c:pt idx="33">
                  <c:v>0.75653754356236791</c:v>
                </c:pt>
                <c:pt idx="34">
                  <c:v>0.73645019636490305</c:v>
                </c:pt>
                <c:pt idx="35">
                  <c:v>0.74021895875349908</c:v>
                </c:pt>
                <c:pt idx="36">
                  <c:v>0.75028426929859493</c:v>
                </c:pt>
                <c:pt idx="37">
                  <c:v>0.74212785775246759</c:v>
                </c:pt>
                <c:pt idx="38">
                  <c:v>0.75435004949185513</c:v>
                </c:pt>
                <c:pt idx="39">
                  <c:v>0.64562744996035515</c:v>
                </c:pt>
                <c:pt idx="40">
                  <c:v>0.65365110015197858</c:v>
                </c:pt>
                <c:pt idx="41">
                  <c:v>0.65141262140222977</c:v>
                </c:pt>
                <c:pt idx="42">
                  <c:v>0.63998581029529544</c:v>
                </c:pt>
                <c:pt idx="43">
                  <c:v>0.65660154059890075</c:v>
                </c:pt>
                <c:pt idx="44">
                  <c:v>0.60404072047803914</c:v>
                </c:pt>
                <c:pt idx="45">
                  <c:v>0.60958082774613254</c:v>
                </c:pt>
                <c:pt idx="46">
                  <c:v>0.71161915022113187</c:v>
                </c:pt>
                <c:pt idx="47">
                  <c:v>0.68200576556130676</c:v>
                </c:pt>
                <c:pt idx="48">
                  <c:v>0.61011506026380058</c:v>
                </c:pt>
                <c:pt idx="49">
                  <c:v>0.63623990570763933</c:v>
                </c:pt>
                <c:pt idx="50">
                  <c:v>0.61923390504222053</c:v>
                </c:pt>
                <c:pt idx="51">
                  <c:v>0.67765067814816804</c:v>
                </c:pt>
                <c:pt idx="52">
                  <c:v>0.69456888584222631</c:v>
                </c:pt>
                <c:pt idx="53">
                  <c:v>0.67783464176216668</c:v>
                </c:pt>
                <c:pt idx="54">
                  <c:v>0.55575571955325298</c:v>
                </c:pt>
                <c:pt idx="55">
                  <c:v>0.53059122297949146</c:v>
                </c:pt>
                <c:pt idx="56">
                  <c:v>0.53195017540202827</c:v>
                </c:pt>
                <c:pt idx="57">
                  <c:v>0.51777659016352962</c:v>
                </c:pt>
                <c:pt idx="58">
                  <c:v>0.42512942865808545</c:v>
                </c:pt>
                <c:pt idx="59">
                  <c:v>0.43293954101139309</c:v>
                </c:pt>
                <c:pt idx="60">
                  <c:v>0.49170734316294251</c:v>
                </c:pt>
                <c:pt idx="61">
                  <c:v>0.57244818211585757</c:v>
                </c:pt>
                <c:pt idx="62">
                  <c:v>0.55149575799533446</c:v>
                </c:pt>
                <c:pt idx="63">
                  <c:v>0.61166318505560413</c:v>
                </c:pt>
                <c:pt idx="64">
                  <c:v>0.61951069671895498</c:v>
                </c:pt>
                <c:pt idx="65">
                  <c:v>0.66550900974341398</c:v>
                </c:pt>
                <c:pt idx="66">
                  <c:v>0.72103655690799207</c:v>
                </c:pt>
                <c:pt idx="67">
                  <c:v>0.73122595634641951</c:v>
                </c:pt>
                <c:pt idx="68">
                  <c:v>0.73058009776798938</c:v>
                </c:pt>
                <c:pt idx="69">
                  <c:v>0.73331217133485105</c:v>
                </c:pt>
                <c:pt idx="70">
                  <c:v>0.72416509688375386</c:v>
                </c:pt>
                <c:pt idx="71">
                  <c:v>0.74293106128914332</c:v>
                </c:pt>
                <c:pt idx="72">
                  <c:v>0.7222885141543508</c:v>
                </c:pt>
                <c:pt idx="73">
                  <c:v>0.74215298678506292</c:v>
                </c:pt>
                <c:pt idx="74">
                  <c:v>0.74285244419715213</c:v>
                </c:pt>
                <c:pt idx="75">
                  <c:v>0.71760745846293039</c:v>
                </c:pt>
                <c:pt idx="76">
                  <c:v>0.56815420967172092</c:v>
                </c:pt>
                <c:pt idx="77">
                  <c:v>0.53960246019946667</c:v>
                </c:pt>
                <c:pt idx="78">
                  <c:v>0.51517534528938214</c:v>
                </c:pt>
                <c:pt idx="79">
                  <c:v>0.52329968898247681</c:v>
                </c:pt>
                <c:pt idx="80">
                  <c:v>0.52470158733869121</c:v>
                </c:pt>
                <c:pt idx="81">
                  <c:v>0.45009642373688996</c:v>
                </c:pt>
                <c:pt idx="82">
                  <c:v>0.42233723227384551</c:v>
                </c:pt>
                <c:pt idx="83">
                  <c:v>0.39039485991938977</c:v>
                </c:pt>
                <c:pt idx="84">
                  <c:v>0.44388351045802132</c:v>
                </c:pt>
                <c:pt idx="85">
                  <c:v>0.38909876767229773</c:v>
                </c:pt>
                <c:pt idx="86">
                  <c:v>0.42181750201224094</c:v>
                </c:pt>
                <c:pt idx="87">
                  <c:v>0.4011856222578799</c:v>
                </c:pt>
                <c:pt idx="88">
                  <c:v>0.37363696527348106</c:v>
                </c:pt>
                <c:pt idx="89">
                  <c:v>0.40650552388350325</c:v>
                </c:pt>
                <c:pt idx="90">
                  <c:v>0.40952781472261768</c:v>
                </c:pt>
                <c:pt idx="91">
                  <c:v>0.38551026791005233</c:v>
                </c:pt>
                <c:pt idx="92">
                  <c:v>0.361705929305143</c:v>
                </c:pt>
                <c:pt idx="93">
                  <c:v>0.42194812233459938</c:v>
                </c:pt>
                <c:pt idx="94">
                  <c:v>0.3094655772977799</c:v>
                </c:pt>
                <c:pt idx="95">
                  <c:v>0.25924772551667918</c:v>
                </c:pt>
                <c:pt idx="96">
                  <c:v>0.27706670328317906</c:v>
                </c:pt>
                <c:pt idx="97">
                  <c:v>0.37203800435692852</c:v>
                </c:pt>
                <c:pt idx="98">
                  <c:v>0.33850519487258884</c:v>
                </c:pt>
                <c:pt idx="99">
                  <c:v>0.46108842180978615</c:v>
                </c:pt>
                <c:pt idx="100">
                  <c:v>0.49789265102100722</c:v>
                </c:pt>
                <c:pt idx="101">
                  <c:v>0.52455355141732218</c:v>
                </c:pt>
                <c:pt idx="102">
                  <c:v>0.49933462050050997</c:v>
                </c:pt>
                <c:pt idx="103">
                  <c:v>0.50108216598141353</c:v>
                </c:pt>
                <c:pt idx="104">
                  <c:v>0.47053648899235906</c:v>
                </c:pt>
                <c:pt idx="105">
                  <c:v>0.44616979751594271</c:v>
                </c:pt>
                <c:pt idx="106">
                  <c:v>0.50248085198525039</c:v>
                </c:pt>
                <c:pt idx="107">
                  <c:v>0.48965245996678614</c:v>
                </c:pt>
                <c:pt idx="108">
                  <c:v>0.44644080263217661</c:v>
                </c:pt>
                <c:pt idx="109">
                  <c:v>0.42387018549205524</c:v>
                </c:pt>
                <c:pt idx="110">
                  <c:v>0.46767099063303985</c:v>
                </c:pt>
                <c:pt idx="111">
                  <c:v>0.43725771625952492</c:v>
                </c:pt>
                <c:pt idx="112">
                  <c:v>0.45946375394749805</c:v>
                </c:pt>
                <c:pt idx="113">
                  <c:v>0.4340965469003687</c:v>
                </c:pt>
                <c:pt idx="114">
                  <c:v>0.52006862371074591</c:v>
                </c:pt>
                <c:pt idx="115">
                  <c:v>0.54888838641383131</c:v>
                </c:pt>
                <c:pt idx="116">
                  <c:v>0.59649326044875162</c:v>
                </c:pt>
                <c:pt idx="117">
                  <c:v>0.66528020277107225</c:v>
                </c:pt>
                <c:pt idx="118">
                  <c:v>0.67524757841680483</c:v>
                </c:pt>
                <c:pt idx="119">
                  <c:v>0.69764163848440852</c:v>
                </c:pt>
                <c:pt idx="120">
                  <c:v>0.7302153107982603</c:v>
                </c:pt>
                <c:pt idx="121">
                  <c:v>0.76141026312323101</c:v>
                </c:pt>
                <c:pt idx="122">
                  <c:v>0.72767956896872732</c:v>
                </c:pt>
                <c:pt idx="123">
                  <c:v>0.72515799452494489</c:v>
                </c:pt>
                <c:pt idx="124">
                  <c:v>0.6608936422216255</c:v>
                </c:pt>
                <c:pt idx="125">
                  <c:v>0.65511776429480006</c:v>
                </c:pt>
                <c:pt idx="126">
                  <c:v>0.61245747863157052</c:v>
                </c:pt>
                <c:pt idx="127">
                  <c:v>0.56000561087642931</c:v>
                </c:pt>
                <c:pt idx="128">
                  <c:v>0.54237963814563439</c:v>
                </c:pt>
                <c:pt idx="129">
                  <c:v>0.50817809027259209</c:v>
                </c:pt>
                <c:pt idx="130">
                  <c:v>0.4517502331399556</c:v>
                </c:pt>
                <c:pt idx="131">
                  <c:v>0.39880381057237368</c:v>
                </c:pt>
                <c:pt idx="132">
                  <c:v>0.37878606429112432</c:v>
                </c:pt>
                <c:pt idx="133">
                  <c:v>0.41621550112096761</c:v>
                </c:pt>
                <c:pt idx="134">
                  <c:v>0.43378147378994114</c:v>
                </c:pt>
                <c:pt idx="135">
                  <c:v>0.42114858465207872</c:v>
                </c:pt>
                <c:pt idx="136">
                  <c:v>0.51444176186474833</c:v>
                </c:pt>
                <c:pt idx="137">
                  <c:v>0.52066889311401543</c:v>
                </c:pt>
                <c:pt idx="138">
                  <c:v>0.47430619796032231</c:v>
                </c:pt>
                <c:pt idx="139">
                  <c:v>0.53027198453726643</c:v>
                </c:pt>
                <c:pt idx="140">
                  <c:v>0.46083568143438564</c:v>
                </c:pt>
                <c:pt idx="141">
                  <c:v>0.4239239316959213</c:v>
                </c:pt>
                <c:pt idx="142">
                  <c:v>0.44305006404238412</c:v>
                </c:pt>
                <c:pt idx="143">
                  <c:v>0.45514691818701875</c:v>
                </c:pt>
                <c:pt idx="144">
                  <c:v>0.45228984890663426</c:v>
                </c:pt>
                <c:pt idx="145">
                  <c:v>0.43264032301527078</c:v>
                </c:pt>
                <c:pt idx="146">
                  <c:v>0.38054001035729418</c:v>
                </c:pt>
                <c:pt idx="147">
                  <c:v>0.38250407510066586</c:v>
                </c:pt>
                <c:pt idx="148">
                  <c:v>0.47085730741473297</c:v>
                </c:pt>
                <c:pt idx="149">
                  <c:v>0.4628950536175237</c:v>
                </c:pt>
                <c:pt idx="150">
                  <c:v>0.43611413415401473</c:v>
                </c:pt>
                <c:pt idx="151">
                  <c:v>0.36178425717033913</c:v>
                </c:pt>
                <c:pt idx="152">
                  <c:v>0.39681233344469868</c:v>
                </c:pt>
                <c:pt idx="153">
                  <c:v>0.40480449057386608</c:v>
                </c:pt>
                <c:pt idx="154">
                  <c:v>0.37581691294957159</c:v>
                </c:pt>
                <c:pt idx="155">
                  <c:v>0.31508812466553132</c:v>
                </c:pt>
                <c:pt idx="156">
                  <c:v>0.29367077448891771</c:v>
                </c:pt>
                <c:pt idx="157">
                  <c:v>0.3290403236507532</c:v>
                </c:pt>
                <c:pt idx="158">
                  <c:v>0.34623765559205111</c:v>
                </c:pt>
                <c:pt idx="159">
                  <c:v>0.33411957338383347</c:v>
                </c:pt>
                <c:pt idx="160">
                  <c:v>0.22084297560255445</c:v>
                </c:pt>
                <c:pt idx="161">
                  <c:v>0.18490991803735779</c:v>
                </c:pt>
                <c:pt idx="162">
                  <c:v>0.25644897041657744</c:v>
                </c:pt>
                <c:pt idx="163">
                  <c:v>0.63043551930373476</c:v>
                </c:pt>
                <c:pt idx="164">
                  <c:v>0.7304918658585946</c:v>
                </c:pt>
                <c:pt idx="165">
                  <c:v>0.7832508104005661</c:v>
                </c:pt>
                <c:pt idx="166">
                  <c:v>0.73990768870896229</c:v>
                </c:pt>
                <c:pt idx="167">
                  <c:v>0.75246381419397113</c:v>
                </c:pt>
                <c:pt idx="168">
                  <c:v>0.7543630976910064</c:v>
                </c:pt>
                <c:pt idx="169">
                  <c:v>0.75558609758351081</c:v>
                </c:pt>
                <c:pt idx="170">
                  <c:v>0.75753312206435475</c:v>
                </c:pt>
                <c:pt idx="171">
                  <c:v>0.76720006386203254</c:v>
                </c:pt>
                <c:pt idx="172">
                  <c:v>0.77263015243555677</c:v>
                </c:pt>
              </c:numCache>
              <c:extLst xmlns:c15="http://schemas.microsoft.com/office/drawing/2012/chart"/>
            </c:numRef>
          </c:val>
          <c:smooth val="0"/>
          <c:extLst>
            <c:ext xmlns:c16="http://schemas.microsoft.com/office/drawing/2014/chart" uri="{C3380CC4-5D6E-409C-BE32-E72D297353CC}">
              <c16:uniqueId val="{00000002-6A15-403F-8D5B-5CD75EEFF3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91819312"/>
        <c:axId val="1576925408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'Combo Charts'!$D$1</c15:sqref>
                        </c15:formulaRef>
                      </c:ext>
                    </c:extLst>
                    <c:strCache>
                      <c:ptCount val="1"/>
                      <c:pt idx="0">
                        <c:v>Correlations (India vs EM)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'Combo Charts'!$A$2:$A$174</c15:sqref>
                        </c15:formulaRef>
                      </c:ext>
                    </c:extLst>
                    <c:numCache>
                      <c:formatCode>dd\-mm\-yyyy</c:formatCode>
                      <c:ptCount val="173"/>
                      <c:pt idx="0">
                        <c:v>38929</c:v>
                      </c:pt>
                      <c:pt idx="1">
                        <c:v>38960</c:v>
                      </c:pt>
                      <c:pt idx="2">
                        <c:v>38989</c:v>
                      </c:pt>
                      <c:pt idx="3">
                        <c:v>39021</c:v>
                      </c:pt>
                      <c:pt idx="4">
                        <c:v>39051</c:v>
                      </c:pt>
                      <c:pt idx="5">
                        <c:v>39080</c:v>
                      </c:pt>
                      <c:pt idx="6">
                        <c:v>39113</c:v>
                      </c:pt>
                      <c:pt idx="7">
                        <c:v>39141</c:v>
                      </c:pt>
                      <c:pt idx="8">
                        <c:v>39171</c:v>
                      </c:pt>
                      <c:pt idx="9">
                        <c:v>39202</c:v>
                      </c:pt>
                      <c:pt idx="10">
                        <c:v>39233</c:v>
                      </c:pt>
                      <c:pt idx="11">
                        <c:v>39262</c:v>
                      </c:pt>
                      <c:pt idx="12">
                        <c:v>39294</c:v>
                      </c:pt>
                      <c:pt idx="13">
                        <c:v>39325</c:v>
                      </c:pt>
                      <c:pt idx="14">
                        <c:v>39353</c:v>
                      </c:pt>
                      <c:pt idx="15">
                        <c:v>39386</c:v>
                      </c:pt>
                      <c:pt idx="16">
                        <c:v>39416</c:v>
                      </c:pt>
                      <c:pt idx="17">
                        <c:v>39447</c:v>
                      </c:pt>
                      <c:pt idx="18">
                        <c:v>39478</c:v>
                      </c:pt>
                      <c:pt idx="19">
                        <c:v>39507</c:v>
                      </c:pt>
                      <c:pt idx="20">
                        <c:v>39538</c:v>
                      </c:pt>
                      <c:pt idx="21">
                        <c:v>39568</c:v>
                      </c:pt>
                      <c:pt idx="22">
                        <c:v>39598</c:v>
                      </c:pt>
                      <c:pt idx="23">
                        <c:v>39629</c:v>
                      </c:pt>
                      <c:pt idx="24">
                        <c:v>39660</c:v>
                      </c:pt>
                      <c:pt idx="25">
                        <c:v>39689</c:v>
                      </c:pt>
                      <c:pt idx="26">
                        <c:v>39721</c:v>
                      </c:pt>
                      <c:pt idx="27">
                        <c:v>39752</c:v>
                      </c:pt>
                      <c:pt idx="28">
                        <c:v>39780</c:v>
                      </c:pt>
                      <c:pt idx="29">
                        <c:v>39813</c:v>
                      </c:pt>
                      <c:pt idx="30">
                        <c:v>39843</c:v>
                      </c:pt>
                      <c:pt idx="31">
                        <c:v>39871</c:v>
                      </c:pt>
                      <c:pt idx="32">
                        <c:v>39903</c:v>
                      </c:pt>
                      <c:pt idx="33">
                        <c:v>39933</c:v>
                      </c:pt>
                      <c:pt idx="34">
                        <c:v>39962</c:v>
                      </c:pt>
                      <c:pt idx="35">
                        <c:v>39994</c:v>
                      </c:pt>
                      <c:pt idx="36">
                        <c:v>40025</c:v>
                      </c:pt>
                      <c:pt idx="37">
                        <c:v>40056</c:v>
                      </c:pt>
                      <c:pt idx="38">
                        <c:v>40086</c:v>
                      </c:pt>
                      <c:pt idx="39">
                        <c:v>40116</c:v>
                      </c:pt>
                      <c:pt idx="40">
                        <c:v>40147</c:v>
                      </c:pt>
                      <c:pt idx="41">
                        <c:v>40178</c:v>
                      </c:pt>
                      <c:pt idx="42">
                        <c:v>40207</c:v>
                      </c:pt>
                      <c:pt idx="43">
                        <c:v>40235</c:v>
                      </c:pt>
                      <c:pt idx="44">
                        <c:v>40268</c:v>
                      </c:pt>
                      <c:pt idx="45">
                        <c:v>40298</c:v>
                      </c:pt>
                      <c:pt idx="46">
                        <c:v>40329</c:v>
                      </c:pt>
                      <c:pt idx="47">
                        <c:v>40359</c:v>
                      </c:pt>
                      <c:pt idx="48">
                        <c:v>40389</c:v>
                      </c:pt>
                      <c:pt idx="49">
                        <c:v>40421</c:v>
                      </c:pt>
                      <c:pt idx="50">
                        <c:v>40451</c:v>
                      </c:pt>
                      <c:pt idx="51">
                        <c:v>40480</c:v>
                      </c:pt>
                      <c:pt idx="52">
                        <c:v>40512</c:v>
                      </c:pt>
                      <c:pt idx="53">
                        <c:v>40543</c:v>
                      </c:pt>
                      <c:pt idx="54">
                        <c:v>40574</c:v>
                      </c:pt>
                      <c:pt idx="55">
                        <c:v>40602</c:v>
                      </c:pt>
                      <c:pt idx="56">
                        <c:v>40633</c:v>
                      </c:pt>
                      <c:pt idx="57">
                        <c:v>40662</c:v>
                      </c:pt>
                      <c:pt idx="58">
                        <c:v>40694</c:v>
                      </c:pt>
                      <c:pt idx="59">
                        <c:v>40724</c:v>
                      </c:pt>
                      <c:pt idx="60">
                        <c:v>40753</c:v>
                      </c:pt>
                      <c:pt idx="61">
                        <c:v>40786</c:v>
                      </c:pt>
                      <c:pt idx="62">
                        <c:v>40816</c:v>
                      </c:pt>
                      <c:pt idx="63">
                        <c:v>40847</c:v>
                      </c:pt>
                      <c:pt idx="64">
                        <c:v>40877</c:v>
                      </c:pt>
                      <c:pt idx="65">
                        <c:v>40907</c:v>
                      </c:pt>
                      <c:pt idx="66">
                        <c:v>40939</c:v>
                      </c:pt>
                      <c:pt idx="67">
                        <c:v>40968</c:v>
                      </c:pt>
                      <c:pt idx="68">
                        <c:v>40998</c:v>
                      </c:pt>
                      <c:pt idx="69">
                        <c:v>41029</c:v>
                      </c:pt>
                      <c:pt idx="70">
                        <c:v>41060</c:v>
                      </c:pt>
                      <c:pt idx="71">
                        <c:v>41089</c:v>
                      </c:pt>
                      <c:pt idx="72">
                        <c:v>41121</c:v>
                      </c:pt>
                      <c:pt idx="73">
                        <c:v>41152</c:v>
                      </c:pt>
                      <c:pt idx="74">
                        <c:v>41180</c:v>
                      </c:pt>
                      <c:pt idx="75">
                        <c:v>41213</c:v>
                      </c:pt>
                      <c:pt idx="76">
                        <c:v>41243</c:v>
                      </c:pt>
                      <c:pt idx="77">
                        <c:v>41274</c:v>
                      </c:pt>
                      <c:pt idx="78">
                        <c:v>41305</c:v>
                      </c:pt>
                      <c:pt idx="79">
                        <c:v>41333</c:v>
                      </c:pt>
                      <c:pt idx="80">
                        <c:v>41362</c:v>
                      </c:pt>
                      <c:pt idx="81">
                        <c:v>41394</c:v>
                      </c:pt>
                      <c:pt idx="82">
                        <c:v>41425</c:v>
                      </c:pt>
                      <c:pt idx="83">
                        <c:v>41453</c:v>
                      </c:pt>
                      <c:pt idx="84">
                        <c:v>41486</c:v>
                      </c:pt>
                      <c:pt idx="85">
                        <c:v>41516</c:v>
                      </c:pt>
                      <c:pt idx="86">
                        <c:v>41547</c:v>
                      </c:pt>
                      <c:pt idx="87">
                        <c:v>41578</c:v>
                      </c:pt>
                      <c:pt idx="88">
                        <c:v>41607</c:v>
                      </c:pt>
                      <c:pt idx="89">
                        <c:v>41639</c:v>
                      </c:pt>
                      <c:pt idx="90">
                        <c:v>41670</c:v>
                      </c:pt>
                      <c:pt idx="91">
                        <c:v>41698</c:v>
                      </c:pt>
                      <c:pt idx="92">
                        <c:v>41729</c:v>
                      </c:pt>
                      <c:pt idx="93">
                        <c:v>41759</c:v>
                      </c:pt>
                      <c:pt idx="94">
                        <c:v>41789</c:v>
                      </c:pt>
                      <c:pt idx="95">
                        <c:v>41820</c:v>
                      </c:pt>
                      <c:pt idx="96">
                        <c:v>41851</c:v>
                      </c:pt>
                      <c:pt idx="97">
                        <c:v>41880</c:v>
                      </c:pt>
                      <c:pt idx="98">
                        <c:v>41912</c:v>
                      </c:pt>
                      <c:pt idx="99">
                        <c:v>41943</c:v>
                      </c:pt>
                      <c:pt idx="100">
                        <c:v>41971</c:v>
                      </c:pt>
                      <c:pt idx="101">
                        <c:v>42004</c:v>
                      </c:pt>
                      <c:pt idx="102">
                        <c:v>42034</c:v>
                      </c:pt>
                      <c:pt idx="103">
                        <c:v>42062</c:v>
                      </c:pt>
                      <c:pt idx="104">
                        <c:v>42094</c:v>
                      </c:pt>
                      <c:pt idx="105">
                        <c:v>42124</c:v>
                      </c:pt>
                      <c:pt idx="106">
                        <c:v>42153</c:v>
                      </c:pt>
                      <c:pt idx="107">
                        <c:v>42185</c:v>
                      </c:pt>
                      <c:pt idx="108">
                        <c:v>42216</c:v>
                      </c:pt>
                      <c:pt idx="109">
                        <c:v>42247</c:v>
                      </c:pt>
                      <c:pt idx="110">
                        <c:v>42277</c:v>
                      </c:pt>
                      <c:pt idx="111">
                        <c:v>42307</c:v>
                      </c:pt>
                      <c:pt idx="112">
                        <c:v>42338</c:v>
                      </c:pt>
                      <c:pt idx="113">
                        <c:v>42369</c:v>
                      </c:pt>
                      <c:pt idx="114">
                        <c:v>42398</c:v>
                      </c:pt>
                      <c:pt idx="115">
                        <c:v>42429</c:v>
                      </c:pt>
                      <c:pt idx="116">
                        <c:v>42460</c:v>
                      </c:pt>
                      <c:pt idx="117">
                        <c:v>42489</c:v>
                      </c:pt>
                      <c:pt idx="118">
                        <c:v>42521</c:v>
                      </c:pt>
                      <c:pt idx="119">
                        <c:v>42551</c:v>
                      </c:pt>
                      <c:pt idx="120">
                        <c:v>42580</c:v>
                      </c:pt>
                      <c:pt idx="121">
                        <c:v>42613</c:v>
                      </c:pt>
                      <c:pt idx="122">
                        <c:v>42643</c:v>
                      </c:pt>
                      <c:pt idx="123">
                        <c:v>42674</c:v>
                      </c:pt>
                      <c:pt idx="124">
                        <c:v>42704</c:v>
                      </c:pt>
                      <c:pt idx="125">
                        <c:v>42734</c:v>
                      </c:pt>
                      <c:pt idx="126">
                        <c:v>42766</c:v>
                      </c:pt>
                      <c:pt idx="127">
                        <c:v>42794</c:v>
                      </c:pt>
                      <c:pt idx="128">
                        <c:v>42825</c:v>
                      </c:pt>
                      <c:pt idx="129">
                        <c:v>42853</c:v>
                      </c:pt>
                      <c:pt idx="130">
                        <c:v>42886</c:v>
                      </c:pt>
                      <c:pt idx="131">
                        <c:v>42916</c:v>
                      </c:pt>
                      <c:pt idx="132">
                        <c:v>42947</c:v>
                      </c:pt>
                      <c:pt idx="133">
                        <c:v>42978</c:v>
                      </c:pt>
                      <c:pt idx="134">
                        <c:v>43007</c:v>
                      </c:pt>
                      <c:pt idx="135">
                        <c:v>43039</c:v>
                      </c:pt>
                      <c:pt idx="136">
                        <c:v>43069</c:v>
                      </c:pt>
                      <c:pt idx="137">
                        <c:v>43098</c:v>
                      </c:pt>
                      <c:pt idx="138">
                        <c:v>43131</c:v>
                      </c:pt>
                      <c:pt idx="139">
                        <c:v>43159</c:v>
                      </c:pt>
                      <c:pt idx="140">
                        <c:v>43189</c:v>
                      </c:pt>
                      <c:pt idx="141">
                        <c:v>43220</c:v>
                      </c:pt>
                      <c:pt idx="142">
                        <c:v>43251</c:v>
                      </c:pt>
                      <c:pt idx="143">
                        <c:v>43280</c:v>
                      </c:pt>
                      <c:pt idx="144">
                        <c:v>43312</c:v>
                      </c:pt>
                      <c:pt idx="145">
                        <c:v>43343</c:v>
                      </c:pt>
                      <c:pt idx="146">
                        <c:v>43371</c:v>
                      </c:pt>
                      <c:pt idx="147">
                        <c:v>43404</c:v>
                      </c:pt>
                      <c:pt idx="148">
                        <c:v>43434</c:v>
                      </c:pt>
                      <c:pt idx="149">
                        <c:v>43465</c:v>
                      </c:pt>
                      <c:pt idx="150">
                        <c:v>43496</c:v>
                      </c:pt>
                      <c:pt idx="151">
                        <c:v>43524</c:v>
                      </c:pt>
                      <c:pt idx="152">
                        <c:v>43553</c:v>
                      </c:pt>
                      <c:pt idx="153">
                        <c:v>43585</c:v>
                      </c:pt>
                      <c:pt idx="154">
                        <c:v>43616</c:v>
                      </c:pt>
                      <c:pt idx="155">
                        <c:v>43644</c:v>
                      </c:pt>
                      <c:pt idx="156">
                        <c:v>43677</c:v>
                      </c:pt>
                      <c:pt idx="157">
                        <c:v>43707</c:v>
                      </c:pt>
                      <c:pt idx="158">
                        <c:v>43738</c:v>
                      </c:pt>
                      <c:pt idx="159">
                        <c:v>43769</c:v>
                      </c:pt>
                      <c:pt idx="160">
                        <c:v>43798</c:v>
                      </c:pt>
                      <c:pt idx="161">
                        <c:v>43830</c:v>
                      </c:pt>
                      <c:pt idx="162">
                        <c:v>43861</c:v>
                      </c:pt>
                      <c:pt idx="163">
                        <c:v>43889</c:v>
                      </c:pt>
                      <c:pt idx="164">
                        <c:v>43921</c:v>
                      </c:pt>
                      <c:pt idx="165">
                        <c:v>43951</c:v>
                      </c:pt>
                      <c:pt idx="166">
                        <c:v>43980</c:v>
                      </c:pt>
                      <c:pt idx="167">
                        <c:v>44012</c:v>
                      </c:pt>
                      <c:pt idx="168">
                        <c:v>44043</c:v>
                      </c:pt>
                      <c:pt idx="169">
                        <c:v>44074</c:v>
                      </c:pt>
                      <c:pt idx="170">
                        <c:v>44104</c:v>
                      </c:pt>
                      <c:pt idx="171">
                        <c:v>44134</c:v>
                      </c:pt>
                      <c:pt idx="172">
                        <c:v>44165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'Combo Charts'!$D$2:$D$174</c15:sqref>
                        </c15:formulaRef>
                      </c:ext>
                    </c:extLst>
                    <c:numCache>
                      <c:formatCode>0%</c:formatCode>
                      <c:ptCount val="173"/>
                      <c:pt idx="0">
                        <c:v>0.63241609842361624</c:v>
                      </c:pt>
                      <c:pt idx="1">
                        <c:v>0.63303030263308491</c:v>
                      </c:pt>
                      <c:pt idx="2">
                        <c:v>0.62197840697493345</c:v>
                      </c:pt>
                      <c:pt idx="3">
                        <c:v>0.61471575998915418</c:v>
                      </c:pt>
                      <c:pt idx="4">
                        <c:v>0.59993573782501508</c:v>
                      </c:pt>
                      <c:pt idx="5">
                        <c:v>0.60324497743915162</c:v>
                      </c:pt>
                      <c:pt idx="6">
                        <c:v>0.61023058854633105</c:v>
                      </c:pt>
                      <c:pt idx="7">
                        <c:v>0.58532827890152717</c:v>
                      </c:pt>
                      <c:pt idx="8">
                        <c:v>0.69922628058816161</c:v>
                      </c:pt>
                      <c:pt idx="9">
                        <c:v>0.66723316555629419</c:v>
                      </c:pt>
                      <c:pt idx="10">
                        <c:v>0.54405926178159614</c:v>
                      </c:pt>
                      <c:pt idx="11">
                        <c:v>0.51452001568810968</c:v>
                      </c:pt>
                      <c:pt idx="12">
                        <c:v>0.6195975764950381</c:v>
                      </c:pt>
                      <c:pt idx="13">
                        <c:v>0.66833194542532237</c:v>
                      </c:pt>
                      <c:pt idx="14">
                        <c:v>0.70096083763765282</c:v>
                      </c:pt>
                      <c:pt idx="15">
                        <c:v>0.69438743630212929</c:v>
                      </c:pt>
                      <c:pt idx="16">
                        <c:v>0.66241603110814884</c:v>
                      </c:pt>
                      <c:pt idx="17">
                        <c:v>0.64308100433393356</c:v>
                      </c:pt>
                      <c:pt idx="18">
                        <c:v>0.67350979323574489</c:v>
                      </c:pt>
                      <c:pt idx="19">
                        <c:v>0.65859556090022264</c:v>
                      </c:pt>
                      <c:pt idx="20">
                        <c:v>0.69768301401592103</c:v>
                      </c:pt>
                      <c:pt idx="21">
                        <c:v>0.65970098633066643</c:v>
                      </c:pt>
                      <c:pt idx="22">
                        <c:v>0.6722959033092567</c:v>
                      </c:pt>
                      <c:pt idx="23">
                        <c:v>0.68233715776985626</c:v>
                      </c:pt>
                      <c:pt idx="24">
                        <c:v>0.67655000391346753</c:v>
                      </c:pt>
                      <c:pt idx="25">
                        <c:v>0.66879118716828212</c:v>
                      </c:pt>
                      <c:pt idx="26">
                        <c:v>0.60862635071117954</c:v>
                      </c:pt>
                      <c:pt idx="27">
                        <c:v>0.77428885594870944</c:v>
                      </c:pt>
                      <c:pt idx="28">
                        <c:v>0.77224529117945928</c:v>
                      </c:pt>
                      <c:pt idx="29">
                        <c:v>0.7989317057537364</c:v>
                      </c:pt>
                      <c:pt idx="30">
                        <c:v>0.80428699384506019</c:v>
                      </c:pt>
                      <c:pt idx="31">
                        <c:v>0.80374733794825914</c:v>
                      </c:pt>
                      <c:pt idx="32">
                        <c:v>0.81621400811501288</c:v>
                      </c:pt>
                      <c:pt idx="33">
                        <c:v>0.84193534056391683</c:v>
                      </c:pt>
                      <c:pt idx="34">
                        <c:v>0.82810932506071655</c:v>
                      </c:pt>
                      <c:pt idx="35">
                        <c:v>0.83674837782748712</c:v>
                      </c:pt>
                      <c:pt idx="36">
                        <c:v>0.83835743309146238</c:v>
                      </c:pt>
                      <c:pt idx="37">
                        <c:v>0.8411066110137666</c:v>
                      </c:pt>
                      <c:pt idx="38">
                        <c:v>0.85326629475091187</c:v>
                      </c:pt>
                      <c:pt idx="39">
                        <c:v>0.75296006019210948</c:v>
                      </c:pt>
                      <c:pt idx="40">
                        <c:v>0.77599612386065953</c:v>
                      </c:pt>
                      <c:pt idx="41">
                        <c:v>0.76319201512129264</c:v>
                      </c:pt>
                      <c:pt idx="42">
                        <c:v>0.7544698089751436</c:v>
                      </c:pt>
                      <c:pt idx="43">
                        <c:v>0.7692445773078036</c:v>
                      </c:pt>
                      <c:pt idx="44">
                        <c:v>0.74059705698786715</c:v>
                      </c:pt>
                      <c:pt idx="45">
                        <c:v>0.73506821773122266</c:v>
                      </c:pt>
                      <c:pt idx="46">
                        <c:v>0.78863216333528252</c:v>
                      </c:pt>
                      <c:pt idx="47">
                        <c:v>0.77670956594959184</c:v>
                      </c:pt>
                      <c:pt idx="48">
                        <c:v>0.74259412537652669</c:v>
                      </c:pt>
                      <c:pt idx="49">
                        <c:v>0.780226717635082</c:v>
                      </c:pt>
                      <c:pt idx="50">
                        <c:v>0.7669469848966729</c:v>
                      </c:pt>
                      <c:pt idx="51">
                        <c:v>0.82810277835653145</c:v>
                      </c:pt>
                      <c:pt idx="52">
                        <c:v>0.83234597958644452</c:v>
                      </c:pt>
                      <c:pt idx="53">
                        <c:v>0.82570162000238656</c:v>
                      </c:pt>
                      <c:pt idx="54">
                        <c:v>0.73453859438465485</c:v>
                      </c:pt>
                      <c:pt idx="55">
                        <c:v>0.72986710336587468</c:v>
                      </c:pt>
                      <c:pt idx="56">
                        <c:v>0.74685734655510916</c:v>
                      </c:pt>
                      <c:pt idx="57">
                        <c:v>0.75711195018517552</c:v>
                      </c:pt>
                      <c:pt idx="58">
                        <c:v>0.72201445188804536</c:v>
                      </c:pt>
                      <c:pt idx="59">
                        <c:v>0.72238536032680511</c:v>
                      </c:pt>
                      <c:pt idx="60">
                        <c:v>0.76137275321899278</c:v>
                      </c:pt>
                      <c:pt idx="61">
                        <c:v>0.7742675241760274</c:v>
                      </c:pt>
                      <c:pt idx="62">
                        <c:v>0.74035874489762477</c:v>
                      </c:pt>
                      <c:pt idx="63">
                        <c:v>0.7914628481900573</c:v>
                      </c:pt>
                      <c:pt idx="64">
                        <c:v>0.79575703849774404</c:v>
                      </c:pt>
                      <c:pt idx="65">
                        <c:v>0.81986530827055881</c:v>
                      </c:pt>
                      <c:pt idx="66">
                        <c:v>0.87288315777299141</c:v>
                      </c:pt>
                      <c:pt idx="67">
                        <c:v>0.86521946625919222</c:v>
                      </c:pt>
                      <c:pt idx="68">
                        <c:v>0.85235782591606069</c:v>
                      </c:pt>
                      <c:pt idx="69">
                        <c:v>0.84791935935311158</c:v>
                      </c:pt>
                      <c:pt idx="70">
                        <c:v>0.83463195840620519</c:v>
                      </c:pt>
                      <c:pt idx="71">
                        <c:v>0.82555486756390761</c:v>
                      </c:pt>
                      <c:pt idx="72">
                        <c:v>0.82025562883991732</c:v>
                      </c:pt>
                      <c:pt idx="73">
                        <c:v>0.81494639387245105</c:v>
                      </c:pt>
                      <c:pt idx="74">
                        <c:v>0.83910365803221232</c:v>
                      </c:pt>
                      <c:pt idx="75">
                        <c:v>0.80774868656139676</c:v>
                      </c:pt>
                      <c:pt idx="76">
                        <c:v>0.71022312140133126</c:v>
                      </c:pt>
                      <c:pt idx="77">
                        <c:v>0.6605338641170363</c:v>
                      </c:pt>
                      <c:pt idx="78">
                        <c:v>0.62314888766427678</c:v>
                      </c:pt>
                      <c:pt idx="79">
                        <c:v>0.62291804875084067</c:v>
                      </c:pt>
                      <c:pt idx="80">
                        <c:v>0.64674130371325722</c:v>
                      </c:pt>
                      <c:pt idx="81">
                        <c:v>0.62602175123208015</c:v>
                      </c:pt>
                      <c:pt idx="82">
                        <c:v>0.63883179007756441</c:v>
                      </c:pt>
                      <c:pt idx="83">
                        <c:v>0.67377617225955255</c:v>
                      </c:pt>
                      <c:pt idx="84">
                        <c:v>0.6602578868011717</c:v>
                      </c:pt>
                      <c:pt idx="85">
                        <c:v>0.62749913514990496</c:v>
                      </c:pt>
                      <c:pt idx="86">
                        <c:v>0.6400323564112238</c:v>
                      </c:pt>
                      <c:pt idx="87">
                        <c:v>0.65069703515242228</c:v>
                      </c:pt>
                      <c:pt idx="88">
                        <c:v>0.65081322330880198</c:v>
                      </c:pt>
                      <c:pt idx="89">
                        <c:v>0.64696118530520363</c:v>
                      </c:pt>
                      <c:pt idx="90">
                        <c:v>0.64473218368938512</c:v>
                      </c:pt>
                      <c:pt idx="91">
                        <c:v>0.63833311605548815</c:v>
                      </c:pt>
                      <c:pt idx="92">
                        <c:v>0.62538419164558967</c:v>
                      </c:pt>
                      <c:pt idx="93">
                        <c:v>0.66194976535799821</c:v>
                      </c:pt>
                      <c:pt idx="94">
                        <c:v>0.65943270852577884</c:v>
                      </c:pt>
                      <c:pt idx="95">
                        <c:v>0.60007412023974827</c:v>
                      </c:pt>
                      <c:pt idx="96">
                        <c:v>0.62846711869348626</c:v>
                      </c:pt>
                      <c:pt idx="97">
                        <c:v>0.67161707950672667</c:v>
                      </c:pt>
                      <c:pt idx="98">
                        <c:v>0.64117180727045009</c:v>
                      </c:pt>
                      <c:pt idx="99">
                        <c:v>0.65014169612206596</c:v>
                      </c:pt>
                      <c:pt idx="100">
                        <c:v>0.64196170511666495</c:v>
                      </c:pt>
                      <c:pt idx="101">
                        <c:v>0.6963789984741976</c:v>
                      </c:pt>
                      <c:pt idx="102">
                        <c:v>0.6739581222059996</c:v>
                      </c:pt>
                      <c:pt idx="103">
                        <c:v>0.67983212468215382</c:v>
                      </c:pt>
                      <c:pt idx="104">
                        <c:v>0.64434675232708527</c:v>
                      </c:pt>
                      <c:pt idx="105">
                        <c:v>0.5803092333743104</c:v>
                      </c:pt>
                      <c:pt idx="106">
                        <c:v>0.56048090241038029</c:v>
                      </c:pt>
                      <c:pt idx="107">
                        <c:v>0.54604268818661028</c:v>
                      </c:pt>
                      <c:pt idx="108">
                        <c:v>0.53879199060444893</c:v>
                      </c:pt>
                      <c:pt idx="109">
                        <c:v>0.4890681920351802</c:v>
                      </c:pt>
                      <c:pt idx="110">
                        <c:v>0.52426892774486911</c:v>
                      </c:pt>
                      <c:pt idx="111">
                        <c:v>0.53541059721650042</c:v>
                      </c:pt>
                      <c:pt idx="112">
                        <c:v>0.54269809812949554</c:v>
                      </c:pt>
                      <c:pt idx="113">
                        <c:v>0.53627455637859323</c:v>
                      </c:pt>
                      <c:pt idx="114">
                        <c:v>0.59014896414857188</c:v>
                      </c:pt>
                      <c:pt idx="115">
                        <c:v>0.61924813509967558</c:v>
                      </c:pt>
                      <c:pt idx="116">
                        <c:v>0.66757831509081433</c:v>
                      </c:pt>
                      <c:pt idx="117">
                        <c:v>0.7151966931130993</c:v>
                      </c:pt>
                      <c:pt idx="118">
                        <c:v>0.72635717614186601</c:v>
                      </c:pt>
                      <c:pt idx="119">
                        <c:v>0.74051457779495145</c:v>
                      </c:pt>
                      <c:pt idx="120">
                        <c:v>0.76599884369930782</c:v>
                      </c:pt>
                      <c:pt idx="121">
                        <c:v>0.79615543344357154</c:v>
                      </c:pt>
                      <c:pt idx="122">
                        <c:v>0.77181778587112526</c:v>
                      </c:pt>
                      <c:pt idx="123">
                        <c:v>0.77227039089221228</c:v>
                      </c:pt>
                      <c:pt idx="124">
                        <c:v>0.79026284246668754</c:v>
                      </c:pt>
                      <c:pt idx="125">
                        <c:v>0.80831961596092494</c:v>
                      </c:pt>
                      <c:pt idx="126">
                        <c:v>0.78996948598006955</c:v>
                      </c:pt>
                      <c:pt idx="127">
                        <c:v>0.76936180265978626</c:v>
                      </c:pt>
                      <c:pt idx="128">
                        <c:v>0.77459720000696197</c:v>
                      </c:pt>
                      <c:pt idx="129">
                        <c:v>0.75840949623819987</c:v>
                      </c:pt>
                      <c:pt idx="130">
                        <c:v>0.78534517787869973</c:v>
                      </c:pt>
                      <c:pt idx="131">
                        <c:v>0.78725768555993259</c:v>
                      </c:pt>
                      <c:pt idx="132">
                        <c:v>0.78056234369833843</c:v>
                      </c:pt>
                      <c:pt idx="133">
                        <c:v>0.79089061603447663</c:v>
                      </c:pt>
                      <c:pt idx="134">
                        <c:v>0.82630437813573743</c:v>
                      </c:pt>
                      <c:pt idx="135">
                        <c:v>0.79914095193469847</c:v>
                      </c:pt>
                      <c:pt idx="136">
                        <c:v>0.75192916200504012</c:v>
                      </c:pt>
                      <c:pt idx="137">
                        <c:v>0.71793369137760865</c:v>
                      </c:pt>
                      <c:pt idx="138">
                        <c:v>0.66829564062941449</c:v>
                      </c:pt>
                      <c:pt idx="139">
                        <c:v>0.66954589460168612</c:v>
                      </c:pt>
                      <c:pt idx="140">
                        <c:v>0.6149252131156332</c:v>
                      </c:pt>
                      <c:pt idx="141">
                        <c:v>0.56125170529784962</c:v>
                      </c:pt>
                      <c:pt idx="142">
                        <c:v>0.57698532082181453</c:v>
                      </c:pt>
                      <c:pt idx="143">
                        <c:v>0.5711916627624819</c:v>
                      </c:pt>
                      <c:pt idx="144">
                        <c:v>0.5754099047807949</c:v>
                      </c:pt>
                      <c:pt idx="145">
                        <c:v>0.52730279169879224</c:v>
                      </c:pt>
                      <c:pt idx="146">
                        <c:v>0.43199310840198235</c:v>
                      </c:pt>
                      <c:pt idx="147">
                        <c:v>0.48777432127311349</c:v>
                      </c:pt>
                      <c:pt idx="148">
                        <c:v>0.56566228690619302</c:v>
                      </c:pt>
                      <c:pt idx="149">
                        <c:v>0.55835319968147379</c:v>
                      </c:pt>
                      <c:pt idx="150">
                        <c:v>0.53939979796700943</c:v>
                      </c:pt>
                      <c:pt idx="151">
                        <c:v>0.53716543447364729</c:v>
                      </c:pt>
                      <c:pt idx="152">
                        <c:v>0.56979794695176955</c:v>
                      </c:pt>
                      <c:pt idx="153">
                        <c:v>0.5853962778334787</c:v>
                      </c:pt>
                      <c:pt idx="154">
                        <c:v>0.54794547240015978</c:v>
                      </c:pt>
                      <c:pt idx="155">
                        <c:v>0.50025304116739178</c:v>
                      </c:pt>
                      <c:pt idx="156">
                        <c:v>0.48135769000710826</c:v>
                      </c:pt>
                      <c:pt idx="157">
                        <c:v>0.52257930527593932</c:v>
                      </c:pt>
                      <c:pt idx="158">
                        <c:v>0.55341417106593915</c:v>
                      </c:pt>
                      <c:pt idx="159">
                        <c:v>0.47469844987299736</c:v>
                      </c:pt>
                      <c:pt idx="160">
                        <c:v>0.30182953549654723</c:v>
                      </c:pt>
                      <c:pt idx="161">
                        <c:v>0.31358939432998545</c:v>
                      </c:pt>
                      <c:pt idx="162">
                        <c:v>0.39003277958651567</c:v>
                      </c:pt>
                      <c:pt idx="163">
                        <c:v>0.57099384372378903</c:v>
                      </c:pt>
                      <c:pt idx="164">
                        <c:v>0.75065135266993965</c:v>
                      </c:pt>
                      <c:pt idx="165">
                        <c:v>0.7604544999954066</c:v>
                      </c:pt>
                      <c:pt idx="166">
                        <c:v>0.78574181143773769</c:v>
                      </c:pt>
                      <c:pt idx="167">
                        <c:v>0.81108476815300301</c:v>
                      </c:pt>
                      <c:pt idx="168">
                        <c:v>0.80023402661490306</c:v>
                      </c:pt>
                      <c:pt idx="169">
                        <c:v>0.80935807614709743</c:v>
                      </c:pt>
                      <c:pt idx="170">
                        <c:v>0.82648193712409423</c:v>
                      </c:pt>
                      <c:pt idx="171">
                        <c:v>0.83785315013084649</c:v>
                      </c:pt>
                      <c:pt idx="172">
                        <c:v>0.8394999082630219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6A15-403F-8D5B-5CD75EEFF3E0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'Combo Charts'!$E$1</c15:sqref>
                        </c15:formulaRef>
                      </c:ext>
                    </c:extLst>
                    <c:strCache>
                      <c:ptCount val="1"/>
                      <c:pt idx="0">
                        <c:v>FII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'Combo Charts'!$A$2:$A$174</c15:sqref>
                        </c15:formulaRef>
                      </c:ext>
                    </c:extLst>
                    <c:numCache>
                      <c:formatCode>dd\-mm\-yyyy</c:formatCode>
                      <c:ptCount val="173"/>
                      <c:pt idx="0">
                        <c:v>38929</c:v>
                      </c:pt>
                      <c:pt idx="1">
                        <c:v>38960</c:v>
                      </c:pt>
                      <c:pt idx="2">
                        <c:v>38989</c:v>
                      </c:pt>
                      <c:pt idx="3">
                        <c:v>39021</c:v>
                      </c:pt>
                      <c:pt idx="4">
                        <c:v>39051</c:v>
                      </c:pt>
                      <c:pt idx="5">
                        <c:v>39080</c:v>
                      </c:pt>
                      <c:pt idx="6">
                        <c:v>39113</c:v>
                      </c:pt>
                      <c:pt idx="7">
                        <c:v>39141</c:v>
                      </c:pt>
                      <c:pt idx="8">
                        <c:v>39171</c:v>
                      </c:pt>
                      <c:pt idx="9">
                        <c:v>39202</c:v>
                      </c:pt>
                      <c:pt idx="10">
                        <c:v>39233</c:v>
                      </c:pt>
                      <c:pt idx="11">
                        <c:v>39262</c:v>
                      </c:pt>
                      <c:pt idx="12">
                        <c:v>39294</c:v>
                      </c:pt>
                      <c:pt idx="13">
                        <c:v>39325</c:v>
                      </c:pt>
                      <c:pt idx="14">
                        <c:v>39353</c:v>
                      </c:pt>
                      <c:pt idx="15">
                        <c:v>39386</c:v>
                      </c:pt>
                      <c:pt idx="16">
                        <c:v>39416</c:v>
                      </c:pt>
                      <c:pt idx="17">
                        <c:v>39447</c:v>
                      </c:pt>
                      <c:pt idx="18">
                        <c:v>39478</c:v>
                      </c:pt>
                      <c:pt idx="19">
                        <c:v>39507</c:v>
                      </c:pt>
                      <c:pt idx="20">
                        <c:v>39538</c:v>
                      </c:pt>
                      <c:pt idx="21">
                        <c:v>39568</c:v>
                      </c:pt>
                      <c:pt idx="22">
                        <c:v>39598</c:v>
                      </c:pt>
                      <c:pt idx="23">
                        <c:v>39629</c:v>
                      </c:pt>
                      <c:pt idx="24">
                        <c:v>39660</c:v>
                      </c:pt>
                      <c:pt idx="25">
                        <c:v>39689</c:v>
                      </c:pt>
                      <c:pt idx="26">
                        <c:v>39721</c:v>
                      </c:pt>
                      <c:pt idx="27">
                        <c:v>39752</c:v>
                      </c:pt>
                      <c:pt idx="28">
                        <c:v>39780</c:v>
                      </c:pt>
                      <c:pt idx="29">
                        <c:v>39813</c:v>
                      </c:pt>
                      <c:pt idx="30">
                        <c:v>39843</c:v>
                      </c:pt>
                      <c:pt idx="31">
                        <c:v>39871</c:v>
                      </c:pt>
                      <c:pt idx="32">
                        <c:v>39903</c:v>
                      </c:pt>
                      <c:pt idx="33">
                        <c:v>39933</c:v>
                      </c:pt>
                      <c:pt idx="34">
                        <c:v>39962</c:v>
                      </c:pt>
                      <c:pt idx="35">
                        <c:v>39994</c:v>
                      </c:pt>
                      <c:pt idx="36">
                        <c:v>40025</c:v>
                      </c:pt>
                      <c:pt idx="37">
                        <c:v>40056</c:v>
                      </c:pt>
                      <c:pt idx="38">
                        <c:v>40086</c:v>
                      </c:pt>
                      <c:pt idx="39">
                        <c:v>40116</c:v>
                      </c:pt>
                      <c:pt idx="40">
                        <c:v>40147</c:v>
                      </c:pt>
                      <c:pt idx="41">
                        <c:v>40178</c:v>
                      </c:pt>
                      <c:pt idx="42">
                        <c:v>40207</c:v>
                      </c:pt>
                      <c:pt idx="43">
                        <c:v>40235</c:v>
                      </c:pt>
                      <c:pt idx="44">
                        <c:v>40268</c:v>
                      </c:pt>
                      <c:pt idx="45">
                        <c:v>40298</c:v>
                      </c:pt>
                      <c:pt idx="46">
                        <c:v>40329</c:v>
                      </c:pt>
                      <c:pt idx="47">
                        <c:v>40359</c:v>
                      </c:pt>
                      <c:pt idx="48">
                        <c:v>40389</c:v>
                      </c:pt>
                      <c:pt idx="49">
                        <c:v>40421</c:v>
                      </c:pt>
                      <c:pt idx="50">
                        <c:v>40451</c:v>
                      </c:pt>
                      <c:pt idx="51">
                        <c:v>40480</c:v>
                      </c:pt>
                      <c:pt idx="52">
                        <c:v>40512</c:v>
                      </c:pt>
                      <c:pt idx="53">
                        <c:v>40543</c:v>
                      </c:pt>
                      <c:pt idx="54">
                        <c:v>40574</c:v>
                      </c:pt>
                      <c:pt idx="55">
                        <c:v>40602</c:v>
                      </c:pt>
                      <c:pt idx="56">
                        <c:v>40633</c:v>
                      </c:pt>
                      <c:pt idx="57">
                        <c:v>40662</c:v>
                      </c:pt>
                      <c:pt idx="58">
                        <c:v>40694</c:v>
                      </c:pt>
                      <c:pt idx="59">
                        <c:v>40724</c:v>
                      </c:pt>
                      <c:pt idx="60">
                        <c:v>40753</c:v>
                      </c:pt>
                      <c:pt idx="61">
                        <c:v>40786</c:v>
                      </c:pt>
                      <c:pt idx="62">
                        <c:v>40816</c:v>
                      </c:pt>
                      <c:pt idx="63">
                        <c:v>40847</c:v>
                      </c:pt>
                      <c:pt idx="64">
                        <c:v>40877</c:v>
                      </c:pt>
                      <c:pt idx="65">
                        <c:v>40907</c:v>
                      </c:pt>
                      <c:pt idx="66">
                        <c:v>40939</c:v>
                      </c:pt>
                      <c:pt idx="67">
                        <c:v>40968</c:v>
                      </c:pt>
                      <c:pt idx="68">
                        <c:v>40998</c:v>
                      </c:pt>
                      <c:pt idx="69">
                        <c:v>41029</c:v>
                      </c:pt>
                      <c:pt idx="70">
                        <c:v>41060</c:v>
                      </c:pt>
                      <c:pt idx="71">
                        <c:v>41089</c:v>
                      </c:pt>
                      <c:pt idx="72">
                        <c:v>41121</c:v>
                      </c:pt>
                      <c:pt idx="73">
                        <c:v>41152</c:v>
                      </c:pt>
                      <c:pt idx="74">
                        <c:v>41180</c:v>
                      </c:pt>
                      <c:pt idx="75">
                        <c:v>41213</c:v>
                      </c:pt>
                      <c:pt idx="76">
                        <c:v>41243</c:v>
                      </c:pt>
                      <c:pt idx="77">
                        <c:v>41274</c:v>
                      </c:pt>
                      <c:pt idx="78">
                        <c:v>41305</c:v>
                      </c:pt>
                      <c:pt idx="79">
                        <c:v>41333</c:v>
                      </c:pt>
                      <c:pt idx="80">
                        <c:v>41362</c:v>
                      </c:pt>
                      <c:pt idx="81">
                        <c:v>41394</c:v>
                      </c:pt>
                      <c:pt idx="82">
                        <c:v>41425</c:v>
                      </c:pt>
                      <c:pt idx="83">
                        <c:v>41453</c:v>
                      </c:pt>
                      <c:pt idx="84">
                        <c:v>41486</c:v>
                      </c:pt>
                      <c:pt idx="85">
                        <c:v>41516</c:v>
                      </c:pt>
                      <c:pt idx="86">
                        <c:v>41547</c:v>
                      </c:pt>
                      <c:pt idx="87">
                        <c:v>41578</c:v>
                      </c:pt>
                      <c:pt idx="88">
                        <c:v>41607</c:v>
                      </c:pt>
                      <c:pt idx="89">
                        <c:v>41639</c:v>
                      </c:pt>
                      <c:pt idx="90">
                        <c:v>41670</c:v>
                      </c:pt>
                      <c:pt idx="91">
                        <c:v>41698</c:v>
                      </c:pt>
                      <c:pt idx="92">
                        <c:v>41729</c:v>
                      </c:pt>
                      <c:pt idx="93">
                        <c:v>41759</c:v>
                      </c:pt>
                      <c:pt idx="94">
                        <c:v>41789</c:v>
                      </c:pt>
                      <c:pt idx="95">
                        <c:v>41820</c:v>
                      </c:pt>
                      <c:pt idx="96">
                        <c:v>41851</c:v>
                      </c:pt>
                      <c:pt idx="97">
                        <c:v>41880</c:v>
                      </c:pt>
                      <c:pt idx="98">
                        <c:v>41912</c:v>
                      </c:pt>
                      <c:pt idx="99">
                        <c:v>41943</c:v>
                      </c:pt>
                      <c:pt idx="100">
                        <c:v>41971</c:v>
                      </c:pt>
                      <c:pt idx="101">
                        <c:v>42004</c:v>
                      </c:pt>
                      <c:pt idx="102">
                        <c:v>42034</c:v>
                      </c:pt>
                      <c:pt idx="103">
                        <c:v>42062</c:v>
                      </c:pt>
                      <c:pt idx="104">
                        <c:v>42094</c:v>
                      </c:pt>
                      <c:pt idx="105">
                        <c:v>42124</c:v>
                      </c:pt>
                      <c:pt idx="106">
                        <c:v>42153</c:v>
                      </c:pt>
                      <c:pt idx="107">
                        <c:v>42185</c:v>
                      </c:pt>
                      <c:pt idx="108">
                        <c:v>42216</c:v>
                      </c:pt>
                      <c:pt idx="109">
                        <c:v>42247</c:v>
                      </c:pt>
                      <c:pt idx="110">
                        <c:v>42277</c:v>
                      </c:pt>
                      <c:pt idx="111">
                        <c:v>42307</c:v>
                      </c:pt>
                      <c:pt idx="112">
                        <c:v>42338</c:v>
                      </c:pt>
                      <c:pt idx="113">
                        <c:v>42369</c:v>
                      </c:pt>
                      <c:pt idx="114">
                        <c:v>42398</c:v>
                      </c:pt>
                      <c:pt idx="115">
                        <c:v>42429</c:v>
                      </c:pt>
                      <c:pt idx="116">
                        <c:v>42460</c:v>
                      </c:pt>
                      <c:pt idx="117">
                        <c:v>42489</c:v>
                      </c:pt>
                      <c:pt idx="118">
                        <c:v>42521</c:v>
                      </c:pt>
                      <c:pt idx="119">
                        <c:v>42551</c:v>
                      </c:pt>
                      <c:pt idx="120">
                        <c:v>42580</c:v>
                      </c:pt>
                      <c:pt idx="121">
                        <c:v>42613</c:v>
                      </c:pt>
                      <c:pt idx="122">
                        <c:v>42643</c:v>
                      </c:pt>
                      <c:pt idx="123">
                        <c:v>42674</c:v>
                      </c:pt>
                      <c:pt idx="124">
                        <c:v>42704</c:v>
                      </c:pt>
                      <c:pt idx="125">
                        <c:v>42734</c:v>
                      </c:pt>
                      <c:pt idx="126">
                        <c:v>42766</c:v>
                      </c:pt>
                      <c:pt idx="127">
                        <c:v>42794</c:v>
                      </c:pt>
                      <c:pt idx="128">
                        <c:v>42825</c:v>
                      </c:pt>
                      <c:pt idx="129">
                        <c:v>42853</c:v>
                      </c:pt>
                      <c:pt idx="130">
                        <c:v>42886</c:v>
                      </c:pt>
                      <c:pt idx="131">
                        <c:v>42916</c:v>
                      </c:pt>
                      <c:pt idx="132">
                        <c:v>42947</c:v>
                      </c:pt>
                      <c:pt idx="133">
                        <c:v>42978</c:v>
                      </c:pt>
                      <c:pt idx="134">
                        <c:v>43007</c:v>
                      </c:pt>
                      <c:pt idx="135">
                        <c:v>43039</c:v>
                      </c:pt>
                      <c:pt idx="136">
                        <c:v>43069</c:v>
                      </c:pt>
                      <c:pt idx="137">
                        <c:v>43098</c:v>
                      </c:pt>
                      <c:pt idx="138">
                        <c:v>43131</c:v>
                      </c:pt>
                      <c:pt idx="139">
                        <c:v>43159</c:v>
                      </c:pt>
                      <c:pt idx="140">
                        <c:v>43189</c:v>
                      </c:pt>
                      <c:pt idx="141">
                        <c:v>43220</c:v>
                      </c:pt>
                      <c:pt idx="142">
                        <c:v>43251</c:v>
                      </c:pt>
                      <c:pt idx="143">
                        <c:v>43280</c:v>
                      </c:pt>
                      <c:pt idx="144">
                        <c:v>43312</c:v>
                      </c:pt>
                      <c:pt idx="145">
                        <c:v>43343</c:v>
                      </c:pt>
                      <c:pt idx="146">
                        <c:v>43371</c:v>
                      </c:pt>
                      <c:pt idx="147">
                        <c:v>43404</c:v>
                      </c:pt>
                      <c:pt idx="148">
                        <c:v>43434</c:v>
                      </c:pt>
                      <c:pt idx="149">
                        <c:v>43465</c:v>
                      </c:pt>
                      <c:pt idx="150">
                        <c:v>43496</c:v>
                      </c:pt>
                      <c:pt idx="151">
                        <c:v>43524</c:v>
                      </c:pt>
                      <c:pt idx="152">
                        <c:v>43553</c:v>
                      </c:pt>
                      <c:pt idx="153">
                        <c:v>43585</c:v>
                      </c:pt>
                      <c:pt idx="154">
                        <c:v>43616</c:v>
                      </c:pt>
                      <c:pt idx="155">
                        <c:v>43644</c:v>
                      </c:pt>
                      <c:pt idx="156">
                        <c:v>43677</c:v>
                      </c:pt>
                      <c:pt idx="157">
                        <c:v>43707</c:v>
                      </c:pt>
                      <c:pt idx="158">
                        <c:v>43738</c:v>
                      </c:pt>
                      <c:pt idx="159">
                        <c:v>43769</c:v>
                      </c:pt>
                      <c:pt idx="160">
                        <c:v>43798</c:v>
                      </c:pt>
                      <c:pt idx="161">
                        <c:v>43830</c:v>
                      </c:pt>
                      <c:pt idx="162">
                        <c:v>43861</c:v>
                      </c:pt>
                      <c:pt idx="163">
                        <c:v>43889</c:v>
                      </c:pt>
                      <c:pt idx="164">
                        <c:v>43921</c:v>
                      </c:pt>
                      <c:pt idx="165">
                        <c:v>43951</c:v>
                      </c:pt>
                      <c:pt idx="166">
                        <c:v>43980</c:v>
                      </c:pt>
                      <c:pt idx="167">
                        <c:v>44012</c:v>
                      </c:pt>
                      <c:pt idx="168">
                        <c:v>44043</c:v>
                      </c:pt>
                      <c:pt idx="169">
                        <c:v>44074</c:v>
                      </c:pt>
                      <c:pt idx="170">
                        <c:v>44104</c:v>
                      </c:pt>
                      <c:pt idx="171">
                        <c:v>44134</c:v>
                      </c:pt>
                      <c:pt idx="172">
                        <c:v>44165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'Combo Charts'!$E$2:$E$174</c15:sqref>
                        </c15:formulaRef>
                      </c:ext>
                    </c:extLst>
                    <c:numCache>
                      <c:formatCode>0.0%</c:formatCode>
                      <c:ptCount val="173"/>
                      <c:pt idx="0">
                        <c:v>3.6914213057739373E-3</c:v>
                      </c:pt>
                      <c:pt idx="1">
                        <c:v>2.4945591649146231E-3</c:v>
                      </c:pt>
                      <c:pt idx="2">
                        <c:v>2.272103099409702E-3</c:v>
                      </c:pt>
                      <c:pt idx="3">
                        <c:v>4.779011773047368E-3</c:v>
                      </c:pt>
                      <c:pt idx="4">
                        <c:v>1.1895559319206944E-2</c:v>
                      </c:pt>
                      <c:pt idx="5">
                        <c:v>9.381227898369978E-3</c:v>
                      </c:pt>
                      <c:pt idx="6">
                        <c:v>8.3126676394998881E-3</c:v>
                      </c:pt>
                      <c:pt idx="7">
                        <c:v>8.1324528785818428E-3</c:v>
                      </c:pt>
                      <c:pt idx="8">
                        <c:v>6.4426717861536453E-3</c:v>
                      </c:pt>
                      <c:pt idx="9">
                        <c:v>5.9481717793313359E-3</c:v>
                      </c:pt>
                      <c:pt idx="10">
                        <c:v>4.135307206604045E-3</c:v>
                      </c:pt>
                      <c:pt idx="11">
                        <c:v>7.1993711572754015E-3</c:v>
                      </c:pt>
                      <c:pt idx="12">
                        <c:v>1.2508258463123223E-2</c:v>
                      </c:pt>
                      <c:pt idx="13">
                        <c:v>8.4412828401889562E-3</c:v>
                      </c:pt>
                      <c:pt idx="14">
                        <c:v>1.2865412912719462E-2</c:v>
                      </c:pt>
                      <c:pt idx="15">
                        <c:v>1.5879897290848946E-2</c:v>
                      </c:pt>
                      <c:pt idx="16">
                        <c:v>1.2415131004846139E-2</c:v>
                      </c:pt>
                      <c:pt idx="17">
                        <c:v>1.107253912584661E-2</c:v>
                      </c:pt>
                      <c:pt idx="18">
                        <c:v>3.0372461524758882E-3</c:v>
                      </c:pt>
                      <c:pt idx="19">
                        <c:v>4.8919667322829324E-3</c:v>
                      </c:pt>
                      <c:pt idx="20">
                        <c:v>1.2876528432840468E-3</c:v>
                      </c:pt>
                      <c:pt idx="21">
                        <c:v>-2.5534689994543875E-3</c:v>
                      </c:pt>
                      <c:pt idx="22">
                        <c:v>-2.7794319091189825E-3</c:v>
                      </c:pt>
                      <c:pt idx="23">
                        <c:v>-6.9466840408052436E-3</c:v>
                      </c:pt>
                      <c:pt idx="24">
                        <c:v>-3.4632886631682973E-3</c:v>
                      </c:pt>
                      <c:pt idx="25">
                        <c:v>-6.5930610197062626E-3</c:v>
                      </c:pt>
                      <c:pt idx="26">
                        <c:v>-1.1966664105804339E-2</c:v>
                      </c:pt>
                      <c:pt idx="27">
                        <c:v>-1.9460444247355168E-2</c:v>
                      </c:pt>
                      <c:pt idx="28">
                        <c:v>-2.1294804146550179E-2</c:v>
                      </c:pt>
                      <c:pt idx="29">
                        <c:v>-1.6868957261150331E-2</c:v>
                      </c:pt>
                      <c:pt idx="30">
                        <c:v>-1.9938487676134313E-2</c:v>
                      </c:pt>
                      <c:pt idx="31">
                        <c:v>-2.1795742412131173E-2</c:v>
                      </c:pt>
                      <c:pt idx="32">
                        <c:v>-1.8130716152440354E-2</c:v>
                      </c:pt>
                      <c:pt idx="33">
                        <c:v>-1.1746467816426797E-3</c:v>
                      </c:pt>
                      <c:pt idx="34">
                        <c:v>1.9372107798619077E-2</c:v>
                      </c:pt>
                      <c:pt idx="35">
                        <c:v>1.8706798017528253E-2</c:v>
                      </c:pt>
                      <c:pt idx="36">
                        <c:v>2.8351522481887263E-2</c:v>
                      </c:pt>
                      <c:pt idx="37">
                        <c:v>2.9742762121854758E-2</c:v>
                      </c:pt>
                      <c:pt idx="38">
                        <c:v>3.7962521812478389E-2</c:v>
                      </c:pt>
                      <c:pt idx="39">
                        <c:v>3.4816816189032221E-2</c:v>
                      </c:pt>
                      <c:pt idx="40">
                        <c:v>2.5404707015310557E-2</c:v>
                      </c:pt>
                      <c:pt idx="41">
                        <c:v>2.7863834632734483E-2</c:v>
                      </c:pt>
                      <c:pt idx="42">
                        <c:v>2.161029191931204E-2</c:v>
                      </c:pt>
                      <c:pt idx="43">
                        <c:v>2.0735444232833806E-2</c:v>
                      </c:pt>
                      <c:pt idx="44">
                        <c:v>2.0666514601400874E-2</c:v>
                      </c:pt>
                      <c:pt idx="45">
                        <c:v>2.1557684324445273E-2</c:v>
                      </c:pt>
                      <c:pt idx="46">
                        <c:v>1.4451046120749291E-2</c:v>
                      </c:pt>
                      <c:pt idx="47">
                        <c:v>1.4480799522958545E-2</c:v>
                      </c:pt>
                      <c:pt idx="48">
                        <c:v>2.2900263532113815E-2</c:v>
                      </c:pt>
                      <c:pt idx="49">
                        <c:v>2.6567481399042473E-2</c:v>
                      </c:pt>
                      <c:pt idx="50">
                        <c:v>3.0655022798139635E-2</c:v>
                      </c:pt>
                      <c:pt idx="51">
                        <c:v>3.5758407475593036E-2</c:v>
                      </c:pt>
                      <c:pt idx="52">
                        <c:v>4.6710702686874217E-2</c:v>
                      </c:pt>
                      <c:pt idx="53">
                        <c:v>4.1848194188058824E-2</c:v>
                      </c:pt>
                      <c:pt idx="54">
                        <c:v>3.1363033530661437E-2</c:v>
                      </c:pt>
                      <c:pt idx="55">
                        <c:v>2.5491246541215318E-2</c:v>
                      </c:pt>
                      <c:pt idx="56">
                        <c:v>1.6349129389982064E-2</c:v>
                      </c:pt>
                      <c:pt idx="57">
                        <c:v>9.4122655646371768E-3</c:v>
                      </c:pt>
                      <c:pt idx="58">
                        <c:v>1.5406706885562403E-4</c:v>
                      </c:pt>
                      <c:pt idx="59">
                        <c:v>8.4508654858235304E-4</c:v>
                      </c:pt>
                      <c:pt idx="60">
                        <c:v>6.0671151182824391E-3</c:v>
                      </c:pt>
                      <c:pt idx="61">
                        <c:v>3.7939873535874674E-3</c:v>
                      </c:pt>
                      <c:pt idx="62">
                        <c:v>8.7440200742693551E-4</c:v>
                      </c:pt>
                      <c:pt idx="63">
                        <c:v>-1.0116229214581368E-3</c:v>
                      </c:pt>
                      <c:pt idx="64">
                        <c:v>-4.900497899011099E-4</c:v>
                      </c:pt>
                      <c:pt idx="65">
                        <c:v>-1.9927600078110076E-3</c:v>
                      </c:pt>
                      <c:pt idx="66">
                        <c:v>-1.0338707416826837E-3</c:v>
                      </c:pt>
                      <c:pt idx="67">
                        <c:v>1.4649698084371391E-2</c:v>
                      </c:pt>
                      <c:pt idx="68">
                        <c:v>1.8559938548354818E-2</c:v>
                      </c:pt>
                      <c:pt idx="69">
                        <c:v>1.7184166798392044E-2</c:v>
                      </c:pt>
                      <c:pt idx="70">
                        <c:v>1.8629696435611732E-2</c:v>
                      </c:pt>
                      <c:pt idx="71">
                        <c:v>1.8930089928885573E-2</c:v>
                      </c:pt>
                      <c:pt idx="72">
                        <c:v>1.8249189287749837E-2</c:v>
                      </c:pt>
                      <c:pt idx="73">
                        <c:v>1.1166415007353351E-2</c:v>
                      </c:pt>
                      <c:pt idx="74">
                        <c:v>1.6648719148316754E-2</c:v>
                      </c:pt>
                      <c:pt idx="75">
                        <c:v>2.1172793353935362E-2</c:v>
                      </c:pt>
                      <c:pt idx="76">
                        <c:v>2.6118420132153972E-2</c:v>
                      </c:pt>
                      <c:pt idx="77">
                        <c:v>3.4835189509610204E-2</c:v>
                      </c:pt>
                      <c:pt idx="78">
                        <c:v>3.8306331098663611E-2</c:v>
                      </c:pt>
                      <c:pt idx="79">
                        <c:v>4.1843632437750529E-2</c:v>
                      </c:pt>
                      <c:pt idx="80">
                        <c:v>3.7124412322770223E-2</c:v>
                      </c:pt>
                      <c:pt idx="81">
                        <c:v>3.5561095324270209E-2</c:v>
                      </c:pt>
                      <c:pt idx="82">
                        <c:v>3.8633574958731161E-2</c:v>
                      </c:pt>
                      <c:pt idx="83">
                        <c:v>2.6349607323762295E-2</c:v>
                      </c:pt>
                      <c:pt idx="84">
                        <c:v>1.6549803206243347E-2</c:v>
                      </c:pt>
                      <c:pt idx="85">
                        <c:v>6.5530075300126167E-3</c:v>
                      </c:pt>
                      <c:pt idx="86">
                        <c:v>6.9740638863558186E-3</c:v>
                      </c:pt>
                      <c:pt idx="87">
                        <c:v>1.092482310255246E-2</c:v>
                      </c:pt>
                      <c:pt idx="88">
                        <c:v>5.2352038055178988E-3</c:v>
                      </c:pt>
                      <c:pt idx="89">
                        <c:v>1.4947549969028263E-2</c:v>
                      </c:pt>
                      <c:pt idx="90">
                        <c:v>1.7011080583784945E-2</c:v>
                      </c:pt>
                      <c:pt idx="91">
                        <c:v>1.9881987476617916E-2</c:v>
                      </c:pt>
                      <c:pt idx="92">
                        <c:v>2.2805684945561983E-2</c:v>
                      </c:pt>
                      <c:pt idx="93">
                        <c:v>1.8552191329277955E-2</c:v>
                      </c:pt>
                      <c:pt idx="94">
                        <c:v>2.1572950412503962E-2</c:v>
                      </c:pt>
                      <c:pt idx="95">
                        <c:v>1.9409783762922721E-2</c:v>
                      </c:pt>
                      <c:pt idx="96">
                        <c:v>2.2304047346256194E-2</c:v>
                      </c:pt>
                      <c:pt idx="97">
                        <c:v>2.2475167106751227E-2</c:v>
                      </c:pt>
                      <c:pt idx="98">
                        <c:v>1.6672877611215053E-2</c:v>
                      </c:pt>
                      <c:pt idx="99">
                        <c:v>1.44366112737893E-2</c:v>
                      </c:pt>
                      <c:pt idx="100">
                        <c:v>1.323297584111929E-2</c:v>
                      </c:pt>
                      <c:pt idx="101">
                        <c:v>9.87320726382304E-3</c:v>
                      </c:pt>
                      <c:pt idx="102">
                        <c:v>1.1274070030694737E-2</c:v>
                      </c:pt>
                      <c:pt idx="103">
                        <c:v>1.1615426297769538E-2</c:v>
                      </c:pt>
                      <c:pt idx="104">
                        <c:v>1.2577639229834328E-2</c:v>
                      </c:pt>
                      <c:pt idx="105">
                        <c:v>1.3917791126566107E-2</c:v>
                      </c:pt>
                      <c:pt idx="106">
                        <c:v>1.0332429237076741E-2</c:v>
                      </c:pt>
                      <c:pt idx="107">
                        <c:v>9.0339548944345476E-3</c:v>
                      </c:pt>
                      <c:pt idx="108">
                        <c:v>6.0373542071568195E-3</c:v>
                      </c:pt>
                      <c:pt idx="109">
                        <c:v>2.2432798766764978E-4</c:v>
                      </c:pt>
                      <c:pt idx="110">
                        <c:v>-3.531889611917716E-3</c:v>
                      </c:pt>
                      <c:pt idx="111">
                        <c:v>-4.2624800899840462E-3</c:v>
                      </c:pt>
                      <c:pt idx="112">
                        <c:v>-5.9503798840337676E-3</c:v>
                      </c:pt>
                      <c:pt idx="113">
                        <c:v>-4.5162655851263833E-3</c:v>
                      </c:pt>
                      <c:pt idx="114">
                        <c:v>-8.7421363652061494E-3</c:v>
                      </c:pt>
                      <c:pt idx="115">
                        <c:v>-6.7626510742417366E-3</c:v>
                      </c:pt>
                      <c:pt idx="116">
                        <c:v>1.4994703924026099E-3</c:v>
                      </c:pt>
                      <c:pt idx="117">
                        <c:v>1.1794994887876467E-3</c:v>
                      </c:pt>
                      <c:pt idx="118">
                        <c:v>3.8688350902033497E-3</c:v>
                      </c:pt>
                      <c:pt idx="119">
                        <c:v>5.1734166724482812E-3</c:v>
                      </c:pt>
                      <c:pt idx="120">
                        <c:v>1.1040945864616819E-2</c:v>
                      </c:pt>
                      <c:pt idx="121">
                        <c:v>1.5149726020474938E-2</c:v>
                      </c:pt>
                      <c:pt idx="122">
                        <c:v>1.0208396354806384E-2</c:v>
                      </c:pt>
                      <c:pt idx="123">
                        <c:v>7.8636026190555351E-3</c:v>
                      </c:pt>
                      <c:pt idx="124">
                        <c:v>3.0474980464721391E-3</c:v>
                      </c:pt>
                      <c:pt idx="125">
                        <c:v>-8.119979835948336E-5</c:v>
                      </c:pt>
                      <c:pt idx="126">
                        <c:v>-2.697423992172853E-3</c:v>
                      </c:pt>
                      <c:pt idx="127">
                        <c:v>-2.5278555987123062E-3</c:v>
                      </c:pt>
                      <c:pt idx="128">
                        <c:v>3.1762860150275941E-3</c:v>
                      </c:pt>
                      <c:pt idx="129">
                        <c:v>3.7232658154876213E-3</c:v>
                      </c:pt>
                      <c:pt idx="130">
                        <c:v>9.7062664944599433E-3</c:v>
                      </c:pt>
                      <c:pt idx="131">
                        <c:v>1.1933778578373246E-2</c:v>
                      </c:pt>
                      <c:pt idx="132">
                        <c:v>1.2011289136122689E-2</c:v>
                      </c:pt>
                      <c:pt idx="133">
                        <c:v>7.3027834698836556E-3</c:v>
                      </c:pt>
                      <c:pt idx="134">
                        <c:v>-1.512519778638451E-3</c:v>
                      </c:pt>
                      <c:pt idx="135">
                        <c:v>-6.9143307181781719E-4</c:v>
                      </c:pt>
                      <c:pt idx="136">
                        <c:v>1.051919123489657E-3</c:v>
                      </c:pt>
                      <c:pt idx="137">
                        <c:v>-5.9481410840677047E-4</c:v>
                      </c:pt>
                      <c:pt idx="138">
                        <c:v>1.3660221021955417E-3</c:v>
                      </c:pt>
                      <c:pt idx="139">
                        <c:v>1.1086153504597117E-3</c:v>
                      </c:pt>
                      <c:pt idx="140">
                        <c:v>5.2970747863378461E-3</c:v>
                      </c:pt>
                      <c:pt idx="141">
                        <c:v>3.8301131934408992E-3</c:v>
                      </c:pt>
                      <c:pt idx="142">
                        <c:v>-1.102490166539947E-3</c:v>
                      </c:pt>
                      <c:pt idx="143">
                        <c:v>-6.9398730478545606E-4</c:v>
                      </c:pt>
                      <c:pt idx="144">
                        <c:v>-2.7605410245683647E-3</c:v>
                      </c:pt>
                      <c:pt idx="145">
                        <c:v>-9.0499848347184715E-4</c:v>
                      </c:pt>
                      <c:pt idx="146">
                        <c:v>-4.6488424884094069E-3</c:v>
                      </c:pt>
                      <c:pt idx="147">
                        <c:v>-7.877606009146049E-3</c:v>
                      </c:pt>
                      <c:pt idx="148">
                        <c:v>-5.3982706115260062E-3</c:v>
                      </c:pt>
                      <c:pt idx="149">
                        <c:v>-4.6010791558397787E-3</c:v>
                      </c:pt>
                      <c:pt idx="150">
                        <c:v>-4.940080948296276E-3</c:v>
                      </c:pt>
                      <c:pt idx="151">
                        <c:v>-2.1292282790976625E-3</c:v>
                      </c:pt>
                      <c:pt idx="152">
                        <c:v>6.854070851727039E-3</c:v>
                      </c:pt>
                      <c:pt idx="153">
                        <c:v>1.2985595967093134E-2</c:v>
                      </c:pt>
                      <c:pt idx="154">
                        <c:v>1.3293767161961951E-2</c:v>
                      </c:pt>
                      <c:pt idx="155">
                        <c:v>1.2857907930037901E-2</c:v>
                      </c:pt>
                      <c:pt idx="156">
                        <c:v>1.0590376638776601E-2</c:v>
                      </c:pt>
                      <c:pt idx="157">
                        <c:v>5.6899303428755372E-3</c:v>
                      </c:pt>
                      <c:pt idx="158">
                        <c:v>-7.2543293506813878E-5</c:v>
                      </c:pt>
                      <c:pt idx="159">
                        <c:v>5.1267753287230369E-4</c:v>
                      </c:pt>
                      <c:pt idx="160">
                        <c:v>2.4667524124049106E-3</c:v>
                      </c:pt>
                      <c:pt idx="161">
                        <c:v>3.3005236330965987E-3</c:v>
                      </c:pt>
                      <c:pt idx="162">
                        <c:v>7.113578363724362E-3</c:v>
                      </c:pt>
                      <c:pt idx="163">
                        <c:v>1.006831758419831E-2</c:v>
                      </c:pt>
                      <c:pt idx="164">
                        <c:v>-6.0389243749372839E-4</c:v>
                      </c:pt>
                      <c:pt idx="165">
                        <c:v>-3.1422099303407094E-3</c:v>
                      </c:pt>
                      <c:pt idx="166">
                        <c:v>-5.0460641121414301E-3</c:v>
                      </c:pt>
                      <c:pt idx="167">
                        <c:v>-3.1183335528015173E-3</c:v>
                      </c:pt>
                      <c:pt idx="168">
                        <c:v>-3.4279822770731925E-3</c:v>
                      </c:pt>
                      <c:pt idx="169">
                        <c:v>3.8934612929287711E-3</c:v>
                      </c:pt>
                      <c:pt idx="170">
                        <c:v>1.362626850204092E-2</c:v>
                      </c:pt>
                      <c:pt idx="171">
                        <c:v>1.5897652503077089E-2</c:v>
                      </c:pt>
                      <c:pt idx="172">
                        <c:v>2.4525005771965307E-2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6A15-403F-8D5B-5CD75EEFF3E0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'Combo Charts'!$F$1</c15:sqref>
                        </c15:formulaRef>
                      </c:ext>
                    </c:extLst>
                    <c:strCache>
                      <c:ptCount val="1"/>
                      <c:pt idx="0">
                        <c:v>DII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'Combo Charts'!$A$2:$A$174</c15:sqref>
                        </c15:formulaRef>
                      </c:ext>
                    </c:extLst>
                    <c:numCache>
                      <c:formatCode>dd\-mm\-yyyy</c:formatCode>
                      <c:ptCount val="173"/>
                      <c:pt idx="0">
                        <c:v>38929</c:v>
                      </c:pt>
                      <c:pt idx="1">
                        <c:v>38960</c:v>
                      </c:pt>
                      <c:pt idx="2">
                        <c:v>38989</c:v>
                      </c:pt>
                      <c:pt idx="3">
                        <c:v>39021</c:v>
                      </c:pt>
                      <c:pt idx="4">
                        <c:v>39051</c:v>
                      </c:pt>
                      <c:pt idx="5">
                        <c:v>39080</c:v>
                      </c:pt>
                      <c:pt idx="6">
                        <c:v>39113</c:v>
                      </c:pt>
                      <c:pt idx="7">
                        <c:v>39141</c:v>
                      </c:pt>
                      <c:pt idx="8">
                        <c:v>39171</c:v>
                      </c:pt>
                      <c:pt idx="9">
                        <c:v>39202</c:v>
                      </c:pt>
                      <c:pt idx="10">
                        <c:v>39233</c:v>
                      </c:pt>
                      <c:pt idx="11">
                        <c:v>39262</c:v>
                      </c:pt>
                      <c:pt idx="12">
                        <c:v>39294</c:v>
                      </c:pt>
                      <c:pt idx="13">
                        <c:v>39325</c:v>
                      </c:pt>
                      <c:pt idx="14">
                        <c:v>39353</c:v>
                      </c:pt>
                      <c:pt idx="15">
                        <c:v>39386</c:v>
                      </c:pt>
                      <c:pt idx="16">
                        <c:v>39416</c:v>
                      </c:pt>
                      <c:pt idx="17">
                        <c:v>39447</c:v>
                      </c:pt>
                      <c:pt idx="18">
                        <c:v>39478</c:v>
                      </c:pt>
                      <c:pt idx="19">
                        <c:v>39507</c:v>
                      </c:pt>
                      <c:pt idx="20">
                        <c:v>39538</c:v>
                      </c:pt>
                      <c:pt idx="21">
                        <c:v>39568</c:v>
                      </c:pt>
                      <c:pt idx="22">
                        <c:v>39598</c:v>
                      </c:pt>
                      <c:pt idx="23">
                        <c:v>39629</c:v>
                      </c:pt>
                      <c:pt idx="24">
                        <c:v>39660</c:v>
                      </c:pt>
                      <c:pt idx="25">
                        <c:v>39689</c:v>
                      </c:pt>
                      <c:pt idx="26">
                        <c:v>39721</c:v>
                      </c:pt>
                      <c:pt idx="27">
                        <c:v>39752</c:v>
                      </c:pt>
                      <c:pt idx="28">
                        <c:v>39780</c:v>
                      </c:pt>
                      <c:pt idx="29">
                        <c:v>39813</c:v>
                      </c:pt>
                      <c:pt idx="30">
                        <c:v>39843</c:v>
                      </c:pt>
                      <c:pt idx="31">
                        <c:v>39871</c:v>
                      </c:pt>
                      <c:pt idx="32">
                        <c:v>39903</c:v>
                      </c:pt>
                      <c:pt idx="33">
                        <c:v>39933</c:v>
                      </c:pt>
                      <c:pt idx="34">
                        <c:v>39962</c:v>
                      </c:pt>
                      <c:pt idx="35">
                        <c:v>39994</c:v>
                      </c:pt>
                      <c:pt idx="36">
                        <c:v>40025</c:v>
                      </c:pt>
                      <c:pt idx="37">
                        <c:v>40056</c:v>
                      </c:pt>
                      <c:pt idx="38">
                        <c:v>40086</c:v>
                      </c:pt>
                      <c:pt idx="39">
                        <c:v>40116</c:v>
                      </c:pt>
                      <c:pt idx="40">
                        <c:v>40147</c:v>
                      </c:pt>
                      <c:pt idx="41">
                        <c:v>40178</c:v>
                      </c:pt>
                      <c:pt idx="42">
                        <c:v>40207</c:v>
                      </c:pt>
                      <c:pt idx="43">
                        <c:v>40235</c:v>
                      </c:pt>
                      <c:pt idx="44">
                        <c:v>40268</c:v>
                      </c:pt>
                      <c:pt idx="45">
                        <c:v>40298</c:v>
                      </c:pt>
                      <c:pt idx="46">
                        <c:v>40329</c:v>
                      </c:pt>
                      <c:pt idx="47">
                        <c:v>40359</c:v>
                      </c:pt>
                      <c:pt idx="48">
                        <c:v>40389</c:v>
                      </c:pt>
                      <c:pt idx="49">
                        <c:v>40421</c:v>
                      </c:pt>
                      <c:pt idx="50">
                        <c:v>40451</c:v>
                      </c:pt>
                      <c:pt idx="51">
                        <c:v>40480</c:v>
                      </c:pt>
                      <c:pt idx="52">
                        <c:v>40512</c:v>
                      </c:pt>
                      <c:pt idx="53">
                        <c:v>40543</c:v>
                      </c:pt>
                      <c:pt idx="54">
                        <c:v>40574</c:v>
                      </c:pt>
                      <c:pt idx="55">
                        <c:v>40602</c:v>
                      </c:pt>
                      <c:pt idx="56">
                        <c:v>40633</c:v>
                      </c:pt>
                      <c:pt idx="57">
                        <c:v>40662</c:v>
                      </c:pt>
                      <c:pt idx="58">
                        <c:v>40694</c:v>
                      </c:pt>
                      <c:pt idx="59">
                        <c:v>40724</c:v>
                      </c:pt>
                      <c:pt idx="60">
                        <c:v>40753</c:v>
                      </c:pt>
                      <c:pt idx="61">
                        <c:v>40786</c:v>
                      </c:pt>
                      <c:pt idx="62">
                        <c:v>40816</c:v>
                      </c:pt>
                      <c:pt idx="63">
                        <c:v>40847</c:v>
                      </c:pt>
                      <c:pt idx="64">
                        <c:v>40877</c:v>
                      </c:pt>
                      <c:pt idx="65">
                        <c:v>40907</c:v>
                      </c:pt>
                      <c:pt idx="66">
                        <c:v>40939</c:v>
                      </c:pt>
                      <c:pt idx="67">
                        <c:v>40968</c:v>
                      </c:pt>
                      <c:pt idx="68">
                        <c:v>40998</c:v>
                      </c:pt>
                      <c:pt idx="69">
                        <c:v>41029</c:v>
                      </c:pt>
                      <c:pt idx="70">
                        <c:v>41060</c:v>
                      </c:pt>
                      <c:pt idx="71">
                        <c:v>41089</c:v>
                      </c:pt>
                      <c:pt idx="72">
                        <c:v>41121</c:v>
                      </c:pt>
                      <c:pt idx="73">
                        <c:v>41152</c:v>
                      </c:pt>
                      <c:pt idx="74">
                        <c:v>41180</c:v>
                      </c:pt>
                      <c:pt idx="75">
                        <c:v>41213</c:v>
                      </c:pt>
                      <c:pt idx="76">
                        <c:v>41243</c:v>
                      </c:pt>
                      <c:pt idx="77">
                        <c:v>41274</c:v>
                      </c:pt>
                      <c:pt idx="78">
                        <c:v>41305</c:v>
                      </c:pt>
                      <c:pt idx="79">
                        <c:v>41333</c:v>
                      </c:pt>
                      <c:pt idx="80">
                        <c:v>41362</c:v>
                      </c:pt>
                      <c:pt idx="81">
                        <c:v>41394</c:v>
                      </c:pt>
                      <c:pt idx="82">
                        <c:v>41425</c:v>
                      </c:pt>
                      <c:pt idx="83">
                        <c:v>41453</c:v>
                      </c:pt>
                      <c:pt idx="84">
                        <c:v>41486</c:v>
                      </c:pt>
                      <c:pt idx="85">
                        <c:v>41516</c:v>
                      </c:pt>
                      <c:pt idx="86">
                        <c:v>41547</c:v>
                      </c:pt>
                      <c:pt idx="87">
                        <c:v>41578</c:v>
                      </c:pt>
                      <c:pt idx="88">
                        <c:v>41607</c:v>
                      </c:pt>
                      <c:pt idx="89">
                        <c:v>41639</c:v>
                      </c:pt>
                      <c:pt idx="90">
                        <c:v>41670</c:v>
                      </c:pt>
                      <c:pt idx="91">
                        <c:v>41698</c:v>
                      </c:pt>
                      <c:pt idx="92">
                        <c:v>41729</c:v>
                      </c:pt>
                      <c:pt idx="93">
                        <c:v>41759</c:v>
                      </c:pt>
                      <c:pt idx="94">
                        <c:v>41789</c:v>
                      </c:pt>
                      <c:pt idx="95">
                        <c:v>41820</c:v>
                      </c:pt>
                      <c:pt idx="96">
                        <c:v>41851</c:v>
                      </c:pt>
                      <c:pt idx="97">
                        <c:v>41880</c:v>
                      </c:pt>
                      <c:pt idx="98">
                        <c:v>41912</c:v>
                      </c:pt>
                      <c:pt idx="99">
                        <c:v>41943</c:v>
                      </c:pt>
                      <c:pt idx="100">
                        <c:v>41971</c:v>
                      </c:pt>
                      <c:pt idx="101">
                        <c:v>42004</c:v>
                      </c:pt>
                      <c:pt idx="102">
                        <c:v>42034</c:v>
                      </c:pt>
                      <c:pt idx="103">
                        <c:v>42062</c:v>
                      </c:pt>
                      <c:pt idx="104">
                        <c:v>42094</c:v>
                      </c:pt>
                      <c:pt idx="105">
                        <c:v>42124</c:v>
                      </c:pt>
                      <c:pt idx="106">
                        <c:v>42153</c:v>
                      </c:pt>
                      <c:pt idx="107">
                        <c:v>42185</c:v>
                      </c:pt>
                      <c:pt idx="108">
                        <c:v>42216</c:v>
                      </c:pt>
                      <c:pt idx="109">
                        <c:v>42247</c:v>
                      </c:pt>
                      <c:pt idx="110">
                        <c:v>42277</c:v>
                      </c:pt>
                      <c:pt idx="111">
                        <c:v>42307</c:v>
                      </c:pt>
                      <c:pt idx="112">
                        <c:v>42338</c:v>
                      </c:pt>
                      <c:pt idx="113">
                        <c:v>42369</c:v>
                      </c:pt>
                      <c:pt idx="114">
                        <c:v>42398</c:v>
                      </c:pt>
                      <c:pt idx="115">
                        <c:v>42429</c:v>
                      </c:pt>
                      <c:pt idx="116">
                        <c:v>42460</c:v>
                      </c:pt>
                      <c:pt idx="117">
                        <c:v>42489</c:v>
                      </c:pt>
                      <c:pt idx="118">
                        <c:v>42521</c:v>
                      </c:pt>
                      <c:pt idx="119">
                        <c:v>42551</c:v>
                      </c:pt>
                      <c:pt idx="120">
                        <c:v>42580</c:v>
                      </c:pt>
                      <c:pt idx="121">
                        <c:v>42613</c:v>
                      </c:pt>
                      <c:pt idx="122">
                        <c:v>42643</c:v>
                      </c:pt>
                      <c:pt idx="123">
                        <c:v>42674</c:v>
                      </c:pt>
                      <c:pt idx="124">
                        <c:v>42704</c:v>
                      </c:pt>
                      <c:pt idx="125">
                        <c:v>42734</c:v>
                      </c:pt>
                      <c:pt idx="126">
                        <c:v>42766</c:v>
                      </c:pt>
                      <c:pt idx="127">
                        <c:v>42794</c:v>
                      </c:pt>
                      <c:pt idx="128">
                        <c:v>42825</c:v>
                      </c:pt>
                      <c:pt idx="129">
                        <c:v>42853</c:v>
                      </c:pt>
                      <c:pt idx="130">
                        <c:v>42886</c:v>
                      </c:pt>
                      <c:pt idx="131">
                        <c:v>42916</c:v>
                      </c:pt>
                      <c:pt idx="132">
                        <c:v>42947</c:v>
                      </c:pt>
                      <c:pt idx="133">
                        <c:v>42978</c:v>
                      </c:pt>
                      <c:pt idx="134">
                        <c:v>43007</c:v>
                      </c:pt>
                      <c:pt idx="135">
                        <c:v>43039</c:v>
                      </c:pt>
                      <c:pt idx="136">
                        <c:v>43069</c:v>
                      </c:pt>
                      <c:pt idx="137">
                        <c:v>43098</c:v>
                      </c:pt>
                      <c:pt idx="138">
                        <c:v>43131</c:v>
                      </c:pt>
                      <c:pt idx="139">
                        <c:v>43159</c:v>
                      </c:pt>
                      <c:pt idx="140">
                        <c:v>43189</c:v>
                      </c:pt>
                      <c:pt idx="141">
                        <c:v>43220</c:v>
                      </c:pt>
                      <c:pt idx="142">
                        <c:v>43251</c:v>
                      </c:pt>
                      <c:pt idx="143">
                        <c:v>43280</c:v>
                      </c:pt>
                      <c:pt idx="144">
                        <c:v>43312</c:v>
                      </c:pt>
                      <c:pt idx="145">
                        <c:v>43343</c:v>
                      </c:pt>
                      <c:pt idx="146">
                        <c:v>43371</c:v>
                      </c:pt>
                      <c:pt idx="147">
                        <c:v>43404</c:v>
                      </c:pt>
                      <c:pt idx="148">
                        <c:v>43434</c:v>
                      </c:pt>
                      <c:pt idx="149">
                        <c:v>43465</c:v>
                      </c:pt>
                      <c:pt idx="150">
                        <c:v>43496</c:v>
                      </c:pt>
                      <c:pt idx="151">
                        <c:v>43524</c:v>
                      </c:pt>
                      <c:pt idx="152">
                        <c:v>43553</c:v>
                      </c:pt>
                      <c:pt idx="153">
                        <c:v>43585</c:v>
                      </c:pt>
                      <c:pt idx="154">
                        <c:v>43616</c:v>
                      </c:pt>
                      <c:pt idx="155">
                        <c:v>43644</c:v>
                      </c:pt>
                      <c:pt idx="156">
                        <c:v>43677</c:v>
                      </c:pt>
                      <c:pt idx="157">
                        <c:v>43707</c:v>
                      </c:pt>
                      <c:pt idx="158">
                        <c:v>43738</c:v>
                      </c:pt>
                      <c:pt idx="159">
                        <c:v>43769</c:v>
                      </c:pt>
                      <c:pt idx="160">
                        <c:v>43798</c:v>
                      </c:pt>
                      <c:pt idx="161">
                        <c:v>43830</c:v>
                      </c:pt>
                      <c:pt idx="162">
                        <c:v>43861</c:v>
                      </c:pt>
                      <c:pt idx="163">
                        <c:v>43889</c:v>
                      </c:pt>
                      <c:pt idx="164">
                        <c:v>43921</c:v>
                      </c:pt>
                      <c:pt idx="165">
                        <c:v>43951</c:v>
                      </c:pt>
                      <c:pt idx="166">
                        <c:v>43980</c:v>
                      </c:pt>
                      <c:pt idx="167">
                        <c:v>44012</c:v>
                      </c:pt>
                      <c:pt idx="168">
                        <c:v>44043</c:v>
                      </c:pt>
                      <c:pt idx="169">
                        <c:v>44074</c:v>
                      </c:pt>
                      <c:pt idx="170">
                        <c:v>44104</c:v>
                      </c:pt>
                      <c:pt idx="171">
                        <c:v>44134</c:v>
                      </c:pt>
                      <c:pt idx="172">
                        <c:v>44165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'Combo Charts'!$F$2:$F$174</c15:sqref>
                        </c15:formulaRef>
                      </c:ext>
                    </c:extLst>
                    <c:numCache>
                      <c:formatCode>0.0%</c:formatCode>
                      <c:ptCount val="17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2.7914973816814712E-4</c:v>
                      </c:pt>
                      <c:pt idx="10">
                        <c:v>1.2420653790257176E-3</c:v>
                      </c:pt>
                      <c:pt idx="11">
                        <c:v>2.5952446434712555E-3</c:v>
                      </c:pt>
                      <c:pt idx="12">
                        <c:v>2.3166566544724925E-3</c:v>
                      </c:pt>
                      <c:pt idx="13">
                        <c:v>4.8249177636661058E-3</c:v>
                      </c:pt>
                      <c:pt idx="14">
                        <c:v>3.2652224149514499E-3</c:v>
                      </c:pt>
                      <c:pt idx="15">
                        <c:v>2.45749034511999E-3</c:v>
                      </c:pt>
                      <c:pt idx="16">
                        <c:v>3.5784663014261607E-3</c:v>
                      </c:pt>
                      <c:pt idx="17">
                        <c:v>3.4398135887724725E-3</c:v>
                      </c:pt>
                      <c:pt idx="18">
                        <c:v>6.5526784922623552E-3</c:v>
                      </c:pt>
                      <c:pt idx="19">
                        <c:v>5.3439839129254462E-3</c:v>
                      </c:pt>
                      <c:pt idx="20">
                        <c:v>6.554998364079332E-3</c:v>
                      </c:pt>
                      <c:pt idx="21">
                        <c:v>8.0495959697369085E-3</c:v>
                      </c:pt>
                      <c:pt idx="22">
                        <c:v>8.6929687832547273E-3</c:v>
                      </c:pt>
                      <c:pt idx="23">
                        <c:v>1.063787742008869E-2</c:v>
                      </c:pt>
                      <c:pt idx="24">
                        <c:v>8.3644221223587098E-3</c:v>
                      </c:pt>
                      <c:pt idx="25">
                        <c:v>9.7091820798783472E-3</c:v>
                      </c:pt>
                      <c:pt idx="26">
                        <c:v>1.4980846235435176E-2</c:v>
                      </c:pt>
                      <c:pt idx="27">
                        <c:v>1.8841941049895158E-2</c:v>
                      </c:pt>
                      <c:pt idx="28">
                        <c:v>1.849039452342649E-2</c:v>
                      </c:pt>
                      <c:pt idx="29">
                        <c:v>1.7060948040235058E-2</c:v>
                      </c:pt>
                      <c:pt idx="30">
                        <c:v>1.97845801015104E-2</c:v>
                      </c:pt>
                      <c:pt idx="31">
                        <c:v>2.1898091970246784E-2</c:v>
                      </c:pt>
                      <c:pt idx="32">
                        <c:v>2.0408339184133269E-2</c:v>
                      </c:pt>
                      <c:pt idx="33">
                        <c:v>1.2289916814646185E-2</c:v>
                      </c:pt>
                      <c:pt idx="34">
                        <c:v>9.5802864047725613E-3</c:v>
                      </c:pt>
                      <c:pt idx="35">
                        <c:v>8.9972317159732942E-3</c:v>
                      </c:pt>
                      <c:pt idx="36">
                        <c:v>9.771103605684223E-3</c:v>
                      </c:pt>
                      <c:pt idx="37">
                        <c:v>1.0267193276100208E-2</c:v>
                      </c:pt>
                      <c:pt idx="38">
                        <c:v>7.5458144634442332E-3</c:v>
                      </c:pt>
                      <c:pt idx="39">
                        <c:v>7.1173697119111881E-3</c:v>
                      </c:pt>
                      <c:pt idx="40">
                        <c:v>7.8526575187952107E-3</c:v>
                      </c:pt>
                      <c:pt idx="41">
                        <c:v>6.3952205961856469E-3</c:v>
                      </c:pt>
                      <c:pt idx="42">
                        <c:v>9.4353275853427225E-3</c:v>
                      </c:pt>
                      <c:pt idx="43">
                        <c:v>7.7659955302607575E-3</c:v>
                      </c:pt>
                      <c:pt idx="44">
                        <c:v>4.9730665362424089E-3</c:v>
                      </c:pt>
                      <c:pt idx="45">
                        <c:v>6.051436498327456E-3</c:v>
                      </c:pt>
                      <c:pt idx="46">
                        <c:v>7.766823726914833E-3</c:v>
                      </c:pt>
                      <c:pt idx="47">
                        <c:v>5.6816860054527737E-3</c:v>
                      </c:pt>
                      <c:pt idx="48">
                        <c:v>-2.9317744036667735E-3</c:v>
                      </c:pt>
                      <c:pt idx="49">
                        <c:v>-5.4985862206212129E-3</c:v>
                      </c:pt>
                      <c:pt idx="50">
                        <c:v>-8.9063352808993954E-3</c:v>
                      </c:pt>
                      <c:pt idx="51">
                        <c:v>-1.4652070989668125E-2</c:v>
                      </c:pt>
                      <c:pt idx="52">
                        <c:v>-1.5905218002327751E-2</c:v>
                      </c:pt>
                      <c:pt idx="53">
                        <c:v>-1.3657119463332167E-2</c:v>
                      </c:pt>
                      <c:pt idx="54">
                        <c:v>-8.7650140796101048E-3</c:v>
                      </c:pt>
                      <c:pt idx="55">
                        <c:v>-4.7264079680498809E-3</c:v>
                      </c:pt>
                      <c:pt idx="56">
                        <c:v>3.5323340733415864E-4</c:v>
                      </c:pt>
                      <c:pt idx="57">
                        <c:v>4.7660391498851084E-3</c:v>
                      </c:pt>
                      <c:pt idx="58">
                        <c:v>5.37007140469873E-3</c:v>
                      </c:pt>
                      <c:pt idx="59">
                        <c:v>5.4691731027158219E-3</c:v>
                      </c:pt>
                      <c:pt idx="60">
                        <c:v>3.4220718079782469E-3</c:v>
                      </c:pt>
                      <c:pt idx="61">
                        <c:v>4.2842305122863618E-3</c:v>
                      </c:pt>
                      <c:pt idx="62">
                        <c:v>4.9886826773838594E-3</c:v>
                      </c:pt>
                      <c:pt idx="63">
                        <c:v>4.6306657481825809E-3</c:v>
                      </c:pt>
                      <c:pt idx="64">
                        <c:v>4.8131134393384874E-3</c:v>
                      </c:pt>
                      <c:pt idx="65">
                        <c:v>5.4401133707633297E-3</c:v>
                      </c:pt>
                      <c:pt idx="66">
                        <c:v>3.0789406404528965E-3</c:v>
                      </c:pt>
                      <c:pt idx="67">
                        <c:v>-6.0469381334369411E-3</c:v>
                      </c:pt>
                      <c:pt idx="68">
                        <c:v>-8.3455842285983413E-3</c:v>
                      </c:pt>
                      <c:pt idx="69">
                        <c:v>-6.97944035787038E-3</c:v>
                      </c:pt>
                      <c:pt idx="70">
                        <c:v>-8.7769564082812324E-3</c:v>
                      </c:pt>
                      <c:pt idx="71">
                        <c:v>-8.7856234199654611E-3</c:v>
                      </c:pt>
                      <c:pt idx="72">
                        <c:v>-7.8078338570565977E-3</c:v>
                      </c:pt>
                      <c:pt idx="73">
                        <c:v>-4.3658778331689754E-3</c:v>
                      </c:pt>
                      <c:pt idx="74">
                        <c:v>-6.7617617106239978E-3</c:v>
                      </c:pt>
                      <c:pt idx="75">
                        <c:v>-9.0095014854380887E-3</c:v>
                      </c:pt>
                      <c:pt idx="76">
                        <c:v>-1.1378808046350929E-2</c:v>
                      </c:pt>
                      <c:pt idx="77">
                        <c:v>-1.4995697572677704E-2</c:v>
                      </c:pt>
                      <c:pt idx="78">
                        <c:v>-1.9434052638342018E-2</c:v>
                      </c:pt>
                      <c:pt idx="79">
                        <c:v>-2.0518119012105884E-2</c:v>
                      </c:pt>
                      <c:pt idx="80">
                        <c:v>-1.9589999217811831E-2</c:v>
                      </c:pt>
                      <c:pt idx="81">
                        <c:v>-1.8847213128851868E-2</c:v>
                      </c:pt>
                      <c:pt idx="82">
                        <c:v>-2.1071716610674095E-2</c:v>
                      </c:pt>
                      <c:pt idx="83">
                        <c:v>-1.5016373863461876E-2</c:v>
                      </c:pt>
                      <c:pt idx="84">
                        <c:v>-9.2622617066522202E-3</c:v>
                      </c:pt>
                      <c:pt idx="85">
                        <c:v>-3.9257944047519653E-3</c:v>
                      </c:pt>
                      <c:pt idx="86">
                        <c:v>-4.0777402499191113E-3</c:v>
                      </c:pt>
                      <c:pt idx="87">
                        <c:v>-7.4809251498244361E-3</c:v>
                      </c:pt>
                      <c:pt idx="88">
                        <c:v>-5.9587233595502472E-3</c:v>
                      </c:pt>
                      <c:pt idx="89">
                        <c:v>-1.2010038260406924E-2</c:v>
                      </c:pt>
                      <c:pt idx="90">
                        <c:v>-1.1880762490978211E-2</c:v>
                      </c:pt>
                      <c:pt idx="91">
                        <c:v>-1.4056082189429532E-2</c:v>
                      </c:pt>
                      <c:pt idx="92">
                        <c:v>-1.5099139079037873E-2</c:v>
                      </c:pt>
                      <c:pt idx="93">
                        <c:v>-1.2809662372670437E-2</c:v>
                      </c:pt>
                      <c:pt idx="94">
                        <c:v>-1.1270068095334993E-2</c:v>
                      </c:pt>
                      <c:pt idx="95">
                        <c:v>-9.9489578185834524E-3</c:v>
                      </c:pt>
                      <c:pt idx="96">
                        <c:v>-1.0118189461979527E-2</c:v>
                      </c:pt>
                      <c:pt idx="97">
                        <c:v>-9.0706041583923334E-3</c:v>
                      </c:pt>
                      <c:pt idx="98">
                        <c:v>-5.2772771286132497E-3</c:v>
                      </c:pt>
                      <c:pt idx="99">
                        <c:v>-2.1169210035645496E-3</c:v>
                      </c:pt>
                      <c:pt idx="100">
                        <c:v>-2.6407186575609972E-3</c:v>
                      </c:pt>
                      <c:pt idx="101">
                        <c:v>-1.0751545267820293E-5</c:v>
                      </c:pt>
                      <c:pt idx="102">
                        <c:v>-1.1800034605066029E-3</c:v>
                      </c:pt>
                      <c:pt idx="103">
                        <c:v>-1.1371037292357174E-3</c:v>
                      </c:pt>
                      <c:pt idx="104">
                        <c:v>-7.7548139271797593E-4</c:v>
                      </c:pt>
                      <c:pt idx="105">
                        <c:v>9.3868830918258277E-4</c:v>
                      </c:pt>
                      <c:pt idx="106">
                        <c:v>4.6457987177457348E-3</c:v>
                      </c:pt>
                      <c:pt idx="107">
                        <c:v>6.1167052936884339E-3</c:v>
                      </c:pt>
                      <c:pt idx="108">
                        <c:v>8.0530446855866626E-3</c:v>
                      </c:pt>
                      <c:pt idx="109">
                        <c:v>1.0983825733258283E-2</c:v>
                      </c:pt>
                      <c:pt idx="110">
                        <c:v>1.353384218160556E-2</c:v>
                      </c:pt>
                      <c:pt idx="111">
                        <c:v>1.0751970861334842E-2</c:v>
                      </c:pt>
                      <c:pt idx="112">
                        <c:v>1.075721531345733E-2</c:v>
                      </c:pt>
                      <c:pt idx="113">
                        <c:v>9.5111377425566076E-3</c:v>
                      </c:pt>
                      <c:pt idx="114">
                        <c:v>1.2603576883090556E-2</c:v>
                      </c:pt>
                      <c:pt idx="115">
                        <c:v>1.164425911125024E-2</c:v>
                      </c:pt>
                      <c:pt idx="116">
                        <c:v>5.2736196265827893E-3</c:v>
                      </c:pt>
                      <c:pt idx="117">
                        <c:v>5.1050597204637393E-3</c:v>
                      </c:pt>
                      <c:pt idx="118">
                        <c:v>4.7846835180352341E-3</c:v>
                      </c:pt>
                      <c:pt idx="119">
                        <c:v>2.575164555471467E-3</c:v>
                      </c:pt>
                      <c:pt idx="120">
                        <c:v>-2.3255504078054158E-3</c:v>
                      </c:pt>
                      <c:pt idx="121">
                        <c:v>-5.9588492710361861E-3</c:v>
                      </c:pt>
                      <c:pt idx="122">
                        <c:v>-1.4175828624852032E-3</c:v>
                      </c:pt>
                      <c:pt idx="123">
                        <c:v>1.0422111401206041E-3</c:v>
                      </c:pt>
                      <c:pt idx="124">
                        <c:v>3.5364879918495795E-3</c:v>
                      </c:pt>
                      <c:pt idx="125">
                        <c:v>6.0926042252954504E-3</c:v>
                      </c:pt>
                      <c:pt idx="126">
                        <c:v>8.5667962227826827E-3</c:v>
                      </c:pt>
                      <c:pt idx="127">
                        <c:v>9.7417272134032451E-3</c:v>
                      </c:pt>
                      <c:pt idx="128">
                        <c:v>8.2003157749251827E-3</c:v>
                      </c:pt>
                      <c:pt idx="129">
                        <c:v>8.4441723900726649E-3</c:v>
                      </c:pt>
                      <c:pt idx="130">
                        <c:v>5.2931376350797005E-3</c:v>
                      </c:pt>
                      <c:pt idx="131">
                        <c:v>4.6164841894021161E-3</c:v>
                      </c:pt>
                      <c:pt idx="132">
                        <c:v>4.5004012302275135E-3</c:v>
                      </c:pt>
                      <c:pt idx="133">
                        <c:v>7.4628696051180872E-3</c:v>
                      </c:pt>
                      <c:pt idx="134">
                        <c:v>1.2204913486265762E-2</c:v>
                      </c:pt>
                      <c:pt idx="135">
                        <c:v>1.2199033012373845E-2</c:v>
                      </c:pt>
                      <c:pt idx="136">
                        <c:v>1.2881073080629291E-2</c:v>
                      </c:pt>
                      <c:pt idx="137">
                        <c:v>1.3003818685049271E-2</c:v>
                      </c:pt>
                      <c:pt idx="138">
                        <c:v>1.1883289374144557E-2</c:v>
                      </c:pt>
                      <c:pt idx="139">
                        <c:v>1.1896893100233672E-2</c:v>
                      </c:pt>
                      <c:pt idx="140">
                        <c:v>9.2478318801719247E-3</c:v>
                      </c:pt>
                      <c:pt idx="141">
                        <c:v>8.8396687784330179E-3</c:v>
                      </c:pt>
                      <c:pt idx="142">
                        <c:v>9.6801636137941391E-3</c:v>
                      </c:pt>
                      <c:pt idx="143">
                        <c:v>1.055508350316171E-2</c:v>
                      </c:pt>
                      <c:pt idx="144">
                        <c:v>1.126071626368874E-2</c:v>
                      </c:pt>
                      <c:pt idx="145">
                        <c:v>8.66058724586268E-3</c:v>
                      </c:pt>
                      <c:pt idx="146">
                        <c:v>9.3891730356662779E-3</c:v>
                      </c:pt>
                      <c:pt idx="147">
                        <c:v>1.2010604054899305E-2</c:v>
                      </c:pt>
                      <c:pt idx="148">
                        <c:v>9.8576761830537693E-3</c:v>
                      </c:pt>
                      <c:pt idx="149">
                        <c:v>7.5328410764529423E-3</c:v>
                      </c:pt>
                      <c:pt idx="150">
                        <c:v>7.1824577785942808E-3</c:v>
                      </c:pt>
                      <c:pt idx="151">
                        <c:v>6.720908765344113E-3</c:v>
                      </c:pt>
                      <c:pt idx="152">
                        <c:v>2.3075760006660371E-3</c:v>
                      </c:pt>
                      <c:pt idx="153">
                        <c:v>-2.6321498017007061E-3</c:v>
                      </c:pt>
                      <c:pt idx="154">
                        <c:v>-1.8409083312758612E-3</c:v>
                      </c:pt>
                      <c:pt idx="155">
                        <c:v>-1.2673241027626571E-3</c:v>
                      </c:pt>
                      <c:pt idx="156">
                        <c:v>1.7227290608153192E-3</c:v>
                      </c:pt>
                      <c:pt idx="157">
                        <c:v>5.0727449007185255E-3</c:v>
                      </c:pt>
                      <c:pt idx="158">
                        <c:v>9.2477160572027386E-3</c:v>
                      </c:pt>
                      <c:pt idx="159">
                        <c:v>1.0793039419863072E-2</c:v>
                      </c:pt>
                      <c:pt idx="160">
                        <c:v>8.7221616491958368E-3</c:v>
                      </c:pt>
                      <c:pt idx="161">
                        <c:v>8.0794186836922761E-3</c:v>
                      </c:pt>
                      <c:pt idx="162">
                        <c:v>5.0875418607940585E-3</c:v>
                      </c:pt>
                      <c:pt idx="163">
                        <c:v>4.3850476958693816E-3</c:v>
                      </c:pt>
                      <c:pt idx="164">
                        <c:v>1.089626053896826E-2</c:v>
                      </c:pt>
                      <c:pt idx="165">
                        <c:v>1.0530520580701839E-2</c:v>
                      </c:pt>
                      <c:pt idx="166">
                        <c:v>1.4203495287077202E-2</c:v>
                      </c:pt>
                      <c:pt idx="167">
                        <c:v>1.5111490862724456E-2</c:v>
                      </c:pt>
                      <c:pt idx="168">
                        <c:v>1.3117396121760895E-2</c:v>
                      </c:pt>
                      <c:pt idx="169">
                        <c:v>8.190959927446527E-3</c:v>
                      </c:pt>
                      <c:pt idx="170">
                        <c:v>-1.3992395817620095E-3</c:v>
                      </c:pt>
                      <c:pt idx="171">
                        <c:v>-4.0314814518290706E-3</c:v>
                      </c:pt>
                      <c:pt idx="172">
                        <c:v>-1.3251850145529011E-2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6A15-403F-8D5B-5CD75EEFF3E0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'Combo Charts'!$G$1</c15:sqref>
                        </c15:formulaRef>
                      </c:ext>
                    </c:extLst>
                    <c:strCache>
                      <c:ptCount val="1"/>
                      <c:pt idx="0">
                        <c:v>FII - DII (RHS)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'Combo Charts'!$A$2:$A$174</c15:sqref>
                        </c15:formulaRef>
                      </c:ext>
                    </c:extLst>
                    <c:numCache>
                      <c:formatCode>dd\-mm\-yyyy</c:formatCode>
                      <c:ptCount val="173"/>
                      <c:pt idx="0">
                        <c:v>38929</c:v>
                      </c:pt>
                      <c:pt idx="1">
                        <c:v>38960</c:v>
                      </c:pt>
                      <c:pt idx="2">
                        <c:v>38989</c:v>
                      </c:pt>
                      <c:pt idx="3">
                        <c:v>39021</c:v>
                      </c:pt>
                      <c:pt idx="4">
                        <c:v>39051</c:v>
                      </c:pt>
                      <c:pt idx="5">
                        <c:v>39080</c:v>
                      </c:pt>
                      <c:pt idx="6">
                        <c:v>39113</c:v>
                      </c:pt>
                      <c:pt idx="7">
                        <c:v>39141</c:v>
                      </c:pt>
                      <c:pt idx="8">
                        <c:v>39171</c:v>
                      </c:pt>
                      <c:pt idx="9">
                        <c:v>39202</c:v>
                      </c:pt>
                      <c:pt idx="10">
                        <c:v>39233</c:v>
                      </c:pt>
                      <c:pt idx="11">
                        <c:v>39262</c:v>
                      </c:pt>
                      <c:pt idx="12">
                        <c:v>39294</c:v>
                      </c:pt>
                      <c:pt idx="13">
                        <c:v>39325</c:v>
                      </c:pt>
                      <c:pt idx="14">
                        <c:v>39353</c:v>
                      </c:pt>
                      <c:pt idx="15">
                        <c:v>39386</c:v>
                      </c:pt>
                      <c:pt idx="16">
                        <c:v>39416</c:v>
                      </c:pt>
                      <c:pt idx="17">
                        <c:v>39447</c:v>
                      </c:pt>
                      <c:pt idx="18">
                        <c:v>39478</c:v>
                      </c:pt>
                      <c:pt idx="19">
                        <c:v>39507</c:v>
                      </c:pt>
                      <c:pt idx="20">
                        <c:v>39538</c:v>
                      </c:pt>
                      <c:pt idx="21">
                        <c:v>39568</c:v>
                      </c:pt>
                      <c:pt idx="22">
                        <c:v>39598</c:v>
                      </c:pt>
                      <c:pt idx="23">
                        <c:v>39629</c:v>
                      </c:pt>
                      <c:pt idx="24">
                        <c:v>39660</c:v>
                      </c:pt>
                      <c:pt idx="25">
                        <c:v>39689</c:v>
                      </c:pt>
                      <c:pt idx="26">
                        <c:v>39721</c:v>
                      </c:pt>
                      <c:pt idx="27">
                        <c:v>39752</c:v>
                      </c:pt>
                      <c:pt idx="28">
                        <c:v>39780</c:v>
                      </c:pt>
                      <c:pt idx="29">
                        <c:v>39813</c:v>
                      </c:pt>
                      <c:pt idx="30">
                        <c:v>39843</c:v>
                      </c:pt>
                      <c:pt idx="31">
                        <c:v>39871</c:v>
                      </c:pt>
                      <c:pt idx="32">
                        <c:v>39903</c:v>
                      </c:pt>
                      <c:pt idx="33">
                        <c:v>39933</c:v>
                      </c:pt>
                      <c:pt idx="34">
                        <c:v>39962</c:v>
                      </c:pt>
                      <c:pt idx="35">
                        <c:v>39994</c:v>
                      </c:pt>
                      <c:pt idx="36">
                        <c:v>40025</c:v>
                      </c:pt>
                      <c:pt idx="37">
                        <c:v>40056</c:v>
                      </c:pt>
                      <c:pt idx="38">
                        <c:v>40086</c:v>
                      </c:pt>
                      <c:pt idx="39">
                        <c:v>40116</c:v>
                      </c:pt>
                      <c:pt idx="40">
                        <c:v>40147</c:v>
                      </c:pt>
                      <c:pt idx="41">
                        <c:v>40178</c:v>
                      </c:pt>
                      <c:pt idx="42">
                        <c:v>40207</c:v>
                      </c:pt>
                      <c:pt idx="43">
                        <c:v>40235</c:v>
                      </c:pt>
                      <c:pt idx="44">
                        <c:v>40268</c:v>
                      </c:pt>
                      <c:pt idx="45">
                        <c:v>40298</c:v>
                      </c:pt>
                      <c:pt idx="46">
                        <c:v>40329</c:v>
                      </c:pt>
                      <c:pt idx="47">
                        <c:v>40359</c:v>
                      </c:pt>
                      <c:pt idx="48">
                        <c:v>40389</c:v>
                      </c:pt>
                      <c:pt idx="49">
                        <c:v>40421</c:v>
                      </c:pt>
                      <c:pt idx="50">
                        <c:v>40451</c:v>
                      </c:pt>
                      <c:pt idx="51">
                        <c:v>40480</c:v>
                      </c:pt>
                      <c:pt idx="52">
                        <c:v>40512</c:v>
                      </c:pt>
                      <c:pt idx="53">
                        <c:v>40543</c:v>
                      </c:pt>
                      <c:pt idx="54">
                        <c:v>40574</c:v>
                      </c:pt>
                      <c:pt idx="55">
                        <c:v>40602</c:v>
                      </c:pt>
                      <c:pt idx="56">
                        <c:v>40633</c:v>
                      </c:pt>
                      <c:pt idx="57">
                        <c:v>40662</c:v>
                      </c:pt>
                      <c:pt idx="58">
                        <c:v>40694</c:v>
                      </c:pt>
                      <c:pt idx="59">
                        <c:v>40724</c:v>
                      </c:pt>
                      <c:pt idx="60">
                        <c:v>40753</c:v>
                      </c:pt>
                      <c:pt idx="61">
                        <c:v>40786</c:v>
                      </c:pt>
                      <c:pt idx="62">
                        <c:v>40816</c:v>
                      </c:pt>
                      <c:pt idx="63">
                        <c:v>40847</c:v>
                      </c:pt>
                      <c:pt idx="64">
                        <c:v>40877</c:v>
                      </c:pt>
                      <c:pt idx="65">
                        <c:v>40907</c:v>
                      </c:pt>
                      <c:pt idx="66">
                        <c:v>40939</c:v>
                      </c:pt>
                      <c:pt idx="67">
                        <c:v>40968</c:v>
                      </c:pt>
                      <c:pt idx="68">
                        <c:v>40998</c:v>
                      </c:pt>
                      <c:pt idx="69">
                        <c:v>41029</c:v>
                      </c:pt>
                      <c:pt idx="70">
                        <c:v>41060</c:v>
                      </c:pt>
                      <c:pt idx="71">
                        <c:v>41089</c:v>
                      </c:pt>
                      <c:pt idx="72">
                        <c:v>41121</c:v>
                      </c:pt>
                      <c:pt idx="73">
                        <c:v>41152</c:v>
                      </c:pt>
                      <c:pt idx="74">
                        <c:v>41180</c:v>
                      </c:pt>
                      <c:pt idx="75">
                        <c:v>41213</c:v>
                      </c:pt>
                      <c:pt idx="76">
                        <c:v>41243</c:v>
                      </c:pt>
                      <c:pt idx="77">
                        <c:v>41274</c:v>
                      </c:pt>
                      <c:pt idx="78">
                        <c:v>41305</c:v>
                      </c:pt>
                      <c:pt idx="79">
                        <c:v>41333</c:v>
                      </c:pt>
                      <c:pt idx="80">
                        <c:v>41362</c:v>
                      </c:pt>
                      <c:pt idx="81">
                        <c:v>41394</c:v>
                      </c:pt>
                      <c:pt idx="82">
                        <c:v>41425</c:v>
                      </c:pt>
                      <c:pt idx="83">
                        <c:v>41453</c:v>
                      </c:pt>
                      <c:pt idx="84">
                        <c:v>41486</c:v>
                      </c:pt>
                      <c:pt idx="85">
                        <c:v>41516</c:v>
                      </c:pt>
                      <c:pt idx="86">
                        <c:v>41547</c:v>
                      </c:pt>
                      <c:pt idx="87">
                        <c:v>41578</c:v>
                      </c:pt>
                      <c:pt idx="88">
                        <c:v>41607</c:v>
                      </c:pt>
                      <c:pt idx="89">
                        <c:v>41639</c:v>
                      </c:pt>
                      <c:pt idx="90">
                        <c:v>41670</c:v>
                      </c:pt>
                      <c:pt idx="91">
                        <c:v>41698</c:v>
                      </c:pt>
                      <c:pt idx="92">
                        <c:v>41729</c:v>
                      </c:pt>
                      <c:pt idx="93">
                        <c:v>41759</c:v>
                      </c:pt>
                      <c:pt idx="94">
                        <c:v>41789</c:v>
                      </c:pt>
                      <c:pt idx="95">
                        <c:v>41820</c:v>
                      </c:pt>
                      <c:pt idx="96">
                        <c:v>41851</c:v>
                      </c:pt>
                      <c:pt idx="97">
                        <c:v>41880</c:v>
                      </c:pt>
                      <c:pt idx="98">
                        <c:v>41912</c:v>
                      </c:pt>
                      <c:pt idx="99">
                        <c:v>41943</c:v>
                      </c:pt>
                      <c:pt idx="100">
                        <c:v>41971</c:v>
                      </c:pt>
                      <c:pt idx="101">
                        <c:v>42004</c:v>
                      </c:pt>
                      <c:pt idx="102">
                        <c:v>42034</c:v>
                      </c:pt>
                      <c:pt idx="103">
                        <c:v>42062</c:v>
                      </c:pt>
                      <c:pt idx="104">
                        <c:v>42094</c:v>
                      </c:pt>
                      <c:pt idx="105">
                        <c:v>42124</c:v>
                      </c:pt>
                      <c:pt idx="106">
                        <c:v>42153</c:v>
                      </c:pt>
                      <c:pt idx="107">
                        <c:v>42185</c:v>
                      </c:pt>
                      <c:pt idx="108">
                        <c:v>42216</c:v>
                      </c:pt>
                      <c:pt idx="109">
                        <c:v>42247</c:v>
                      </c:pt>
                      <c:pt idx="110">
                        <c:v>42277</c:v>
                      </c:pt>
                      <c:pt idx="111">
                        <c:v>42307</c:v>
                      </c:pt>
                      <c:pt idx="112">
                        <c:v>42338</c:v>
                      </c:pt>
                      <c:pt idx="113">
                        <c:v>42369</c:v>
                      </c:pt>
                      <c:pt idx="114">
                        <c:v>42398</c:v>
                      </c:pt>
                      <c:pt idx="115">
                        <c:v>42429</c:v>
                      </c:pt>
                      <c:pt idx="116">
                        <c:v>42460</c:v>
                      </c:pt>
                      <c:pt idx="117">
                        <c:v>42489</c:v>
                      </c:pt>
                      <c:pt idx="118">
                        <c:v>42521</c:v>
                      </c:pt>
                      <c:pt idx="119">
                        <c:v>42551</c:v>
                      </c:pt>
                      <c:pt idx="120">
                        <c:v>42580</c:v>
                      </c:pt>
                      <c:pt idx="121">
                        <c:v>42613</c:v>
                      </c:pt>
                      <c:pt idx="122">
                        <c:v>42643</c:v>
                      </c:pt>
                      <c:pt idx="123">
                        <c:v>42674</c:v>
                      </c:pt>
                      <c:pt idx="124">
                        <c:v>42704</c:v>
                      </c:pt>
                      <c:pt idx="125">
                        <c:v>42734</c:v>
                      </c:pt>
                      <c:pt idx="126">
                        <c:v>42766</c:v>
                      </c:pt>
                      <c:pt idx="127">
                        <c:v>42794</c:v>
                      </c:pt>
                      <c:pt idx="128">
                        <c:v>42825</c:v>
                      </c:pt>
                      <c:pt idx="129">
                        <c:v>42853</c:v>
                      </c:pt>
                      <c:pt idx="130">
                        <c:v>42886</c:v>
                      </c:pt>
                      <c:pt idx="131">
                        <c:v>42916</c:v>
                      </c:pt>
                      <c:pt idx="132">
                        <c:v>42947</c:v>
                      </c:pt>
                      <c:pt idx="133">
                        <c:v>42978</c:v>
                      </c:pt>
                      <c:pt idx="134">
                        <c:v>43007</c:v>
                      </c:pt>
                      <c:pt idx="135">
                        <c:v>43039</c:v>
                      </c:pt>
                      <c:pt idx="136">
                        <c:v>43069</c:v>
                      </c:pt>
                      <c:pt idx="137">
                        <c:v>43098</c:v>
                      </c:pt>
                      <c:pt idx="138">
                        <c:v>43131</c:v>
                      </c:pt>
                      <c:pt idx="139">
                        <c:v>43159</c:v>
                      </c:pt>
                      <c:pt idx="140">
                        <c:v>43189</c:v>
                      </c:pt>
                      <c:pt idx="141">
                        <c:v>43220</c:v>
                      </c:pt>
                      <c:pt idx="142">
                        <c:v>43251</c:v>
                      </c:pt>
                      <c:pt idx="143">
                        <c:v>43280</c:v>
                      </c:pt>
                      <c:pt idx="144">
                        <c:v>43312</c:v>
                      </c:pt>
                      <c:pt idx="145">
                        <c:v>43343</c:v>
                      </c:pt>
                      <c:pt idx="146">
                        <c:v>43371</c:v>
                      </c:pt>
                      <c:pt idx="147">
                        <c:v>43404</c:v>
                      </c:pt>
                      <c:pt idx="148">
                        <c:v>43434</c:v>
                      </c:pt>
                      <c:pt idx="149">
                        <c:v>43465</c:v>
                      </c:pt>
                      <c:pt idx="150">
                        <c:v>43496</c:v>
                      </c:pt>
                      <c:pt idx="151">
                        <c:v>43524</c:v>
                      </c:pt>
                      <c:pt idx="152">
                        <c:v>43553</c:v>
                      </c:pt>
                      <c:pt idx="153">
                        <c:v>43585</c:v>
                      </c:pt>
                      <c:pt idx="154">
                        <c:v>43616</c:v>
                      </c:pt>
                      <c:pt idx="155">
                        <c:v>43644</c:v>
                      </c:pt>
                      <c:pt idx="156">
                        <c:v>43677</c:v>
                      </c:pt>
                      <c:pt idx="157">
                        <c:v>43707</c:v>
                      </c:pt>
                      <c:pt idx="158">
                        <c:v>43738</c:v>
                      </c:pt>
                      <c:pt idx="159">
                        <c:v>43769</c:v>
                      </c:pt>
                      <c:pt idx="160">
                        <c:v>43798</c:v>
                      </c:pt>
                      <c:pt idx="161">
                        <c:v>43830</c:v>
                      </c:pt>
                      <c:pt idx="162">
                        <c:v>43861</c:v>
                      </c:pt>
                      <c:pt idx="163">
                        <c:v>43889</c:v>
                      </c:pt>
                      <c:pt idx="164">
                        <c:v>43921</c:v>
                      </c:pt>
                      <c:pt idx="165">
                        <c:v>43951</c:v>
                      </c:pt>
                      <c:pt idx="166">
                        <c:v>43980</c:v>
                      </c:pt>
                      <c:pt idx="167">
                        <c:v>44012</c:v>
                      </c:pt>
                      <c:pt idx="168">
                        <c:v>44043</c:v>
                      </c:pt>
                      <c:pt idx="169">
                        <c:v>44074</c:v>
                      </c:pt>
                      <c:pt idx="170">
                        <c:v>44104</c:v>
                      </c:pt>
                      <c:pt idx="171">
                        <c:v>44134</c:v>
                      </c:pt>
                      <c:pt idx="172">
                        <c:v>44165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'Combo Charts'!$G$2:$G$174</c15:sqref>
                        </c15:formulaRef>
                      </c:ext>
                    </c:extLst>
                    <c:numCache>
                      <c:formatCode>0.0%</c:formatCode>
                      <c:ptCount val="173"/>
                      <c:pt idx="0">
                        <c:v>3.6914213057739373E-3</c:v>
                      </c:pt>
                      <c:pt idx="1">
                        <c:v>2.4945591649146231E-3</c:v>
                      </c:pt>
                      <c:pt idx="2">
                        <c:v>2.272103099409702E-3</c:v>
                      </c:pt>
                      <c:pt idx="3">
                        <c:v>4.779011773047368E-3</c:v>
                      </c:pt>
                      <c:pt idx="4">
                        <c:v>1.1895559319206944E-2</c:v>
                      </c:pt>
                      <c:pt idx="5">
                        <c:v>9.381227898369978E-3</c:v>
                      </c:pt>
                      <c:pt idx="6">
                        <c:v>8.3126676394998881E-3</c:v>
                      </c:pt>
                      <c:pt idx="7">
                        <c:v>8.1324528785818428E-3</c:v>
                      </c:pt>
                      <c:pt idx="8">
                        <c:v>6.4426717861536453E-3</c:v>
                      </c:pt>
                      <c:pt idx="9">
                        <c:v>5.6690220411631884E-3</c:v>
                      </c:pt>
                      <c:pt idx="10">
                        <c:v>2.8932418275783274E-3</c:v>
                      </c:pt>
                      <c:pt idx="11">
                        <c:v>4.604126513804146E-3</c:v>
                      </c:pt>
                      <c:pt idx="12">
                        <c:v>1.0191601808650731E-2</c:v>
                      </c:pt>
                      <c:pt idx="13">
                        <c:v>3.6163650765228504E-3</c:v>
                      </c:pt>
                      <c:pt idx="14">
                        <c:v>9.6001904977680123E-3</c:v>
                      </c:pt>
                      <c:pt idx="15">
                        <c:v>1.3422406945728957E-2</c:v>
                      </c:pt>
                      <c:pt idx="16">
                        <c:v>8.8366647034199778E-3</c:v>
                      </c:pt>
                      <c:pt idx="17">
                        <c:v>7.6327255370741377E-3</c:v>
                      </c:pt>
                      <c:pt idx="18">
                        <c:v>-3.515432339786467E-3</c:v>
                      </c:pt>
                      <c:pt idx="19">
                        <c:v>-4.5201718064251384E-4</c:v>
                      </c:pt>
                      <c:pt idx="20">
                        <c:v>-5.267345520795285E-3</c:v>
                      </c:pt>
                      <c:pt idx="21">
                        <c:v>-1.0603064969191296E-2</c:v>
                      </c:pt>
                      <c:pt idx="22">
                        <c:v>-1.1472400692373709E-2</c:v>
                      </c:pt>
                      <c:pt idx="23">
                        <c:v>-1.7584561460893933E-2</c:v>
                      </c:pt>
                      <c:pt idx="24">
                        <c:v>-1.1827710785527006E-2</c:v>
                      </c:pt>
                      <c:pt idx="25">
                        <c:v>-1.6302243099584609E-2</c:v>
                      </c:pt>
                      <c:pt idx="26">
                        <c:v>-2.6947510341239517E-2</c:v>
                      </c:pt>
                      <c:pt idx="27">
                        <c:v>-3.830238529725033E-2</c:v>
                      </c:pt>
                      <c:pt idx="28">
                        <c:v>-3.9785198669976665E-2</c:v>
                      </c:pt>
                      <c:pt idx="29">
                        <c:v>-3.3929905301385385E-2</c:v>
                      </c:pt>
                      <c:pt idx="30">
                        <c:v>-3.9723067777644713E-2</c:v>
                      </c:pt>
                      <c:pt idx="31">
                        <c:v>-4.3693834382377957E-2</c:v>
                      </c:pt>
                      <c:pt idx="32">
                        <c:v>-3.8539055336573619E-2</c:v>
                      </c:pt>
                      <c:pt idx="33">
                        <c:v>-1.3464563596288864E-2</c:v>
                      </c:pt>
                      <c:pt idx="34">
                        <c:v>9.7918213938465153E-3</c:v>
                      </c:pt>
                      <c:pt idx="35">
                        <c:v>9.7095663015549592E-3</c:v>
                      </c:pt>
                      <c:pt idx="36">
                        <c:v>1.8580418876203042E-2</c:v>
                      </c:pt>
                      <c:pt idx="37">
                        <c:v>1.9475568845754548E-2</c:v>
                      </c:pt>
                      <c:pt idx="38">
                        <c:v>3.0416707349034157E-2</c:v>
                      </c:pt>
                      <c:pt idx="39">
                        <c:v>2.7699446477121033E-2</c:v>
                      </c:pt>
                      <c:pt idx="40">
                        <c:v>1.7552049496515346E-2</c:v>
                      </c:pt>
                      <c:pt idx="41">
                        <c:v>2.1468614036548837E-2</c:v>
                      </c:pt>
                      <c:pt idx="42">
                        <c:v>1.2174964333969317E-2</c:v>
                      </c:pt>
                      <c:pt idx="43">
                        <c:v>1.296944870257305E-2</c:v>
                      </c:pt>
                      <c:pt idx="44">
                        <c:v>1.5693448065158464E-2</c:v>
                      </c:pt>
                      <c:pt idx="45">
                        <c:v>1.5506247826117817E-2</c:v>
                      </c:pt>
                      <c:pt idx="46">
                        <c:v>6.6842223938344582E-3</c:v>
                      </c:pt>
                      <c:pt idx="47">
                        <c:v>8.7991135175057716E-3</c:v>
                      </c:pt>
                      <c:pt idx="48">
                        <c:v>2.5832037935780587E-2</c:v>
                      </c:pt>
                      <c:pt idx="49">
                        <c:v>3.2066067619663685E-2</c:v>
                      </c:pt>
                      <c:pt idx="50">
                        <c:v>3.956135807903903E-2</c:v>
                      </c:pt>
                      <c:pt idx="51">
                        <c:v>5.0410478465261158E-2</c:v>
                      </c:pt>
                      <c:pt idx="52">
                        <c:v>6.2615920689201965E-2</c:v>
                      </c:pt>
                      <c:pt idx="53">
                        <c:v>5.550531365139099E-2</c:v>
                      </c:pt>
                      <c:pt idx="54">
                        <c:v>4.0128047610271542E-2</c:v>
                      </c:pt>
                      <c:pt idx="55">
                        <c:v>3.0217654509265199E-2</c:v>
                      </c:pt>
                      <c:pt idx="56">
                        <c:v>1.5995895982647907E-2</c:v>
                      </c:pt>
                      <c:pt idx="57">
                        <c:v>4.6462264147520685E-3</c:v>
                      </c:pt>
                      <c:pt idx="58">
                        <c:v>-5.2160043358431057E-3</c:v>
                      </c:pt>
                      <c:pt idx="59">
                        <c:v>-4.6240865541334686E-3</c:v>
                      </c:pt>
                      <c:pt idx="60">
                        <c:v>2.6450433103041922E-3</c:v>
                      </c:pt>
                      <c:pt idx="61">
                        <c:v>-4.9024315869889432E-4</c:v>
                      </c:pt>
                      <c:pt idx="62">
                        <c:v>-4.1142806699569238E-3</c:v>
                      </c:pt>
                      <c:pt idx="63">
                        <c:v>-5.6422886696407175E-3</c:v>
                      </c:pt>
                      <c:pt idx="64">
                        <c:v>-5.3031632292395974E-3</c:v>
                      </c:pt>
                      <c:pt idx="65">
                        <c:v>-7.4328733785743372E-3</c:v>
                      </c:pt>
                      <c:pt idx="66">
                        <c:v>-4.1128113821355802E-3</c:v>
                      </c:pt>
                      <c:pt idx="67">
                        <c:v>2.0696636217808331E-2</c:v>
                      </c:pt>
                      <c:pt idx="68">
                        <c:v>2.6905522776953159E-2</c:v>
                      </c:pt>
                      <c:pt idx="69">
                        <c:v>2.4163607156262423E-2</c:v>
                      </c:pt>
                      <c:pt idx="70">
                        <c:v>2.7406652843892966E-2</c:v>
                      </c:pt>
                      <c:pt idx="71">
                        <c:v>2.7715713348851034E-2</c:v>
                      </c:pt>
                      <c:pt idx="72">
                        <c:v>2.6057023144806436E-2</c:v>
                      </c:pt>
                      <c:pt idx="73">
                        <c:v>1.5532292840522327E-2</c:v>
                      </c:pt>
                      <c:pt idx="74">
                        <c:v>2.3410480858940753E-2</c:v>
                      </c:pt>
                      <c:pt idx="75">
                        <c:v>3.0182294839373451E-2</c:v>
                      </c:pt>
                      <c:pt idx="76">
                        <c:v>3.7497228178504899E-2</c:v>
                      </c:pt>
                      <c:pt idx="77">
                        <c:v>4.983088708228791E-2</c:v>
                      </c:pt>
                      <c:pt idx="78">
                        <c:v>5.7740383737005629E-2</c:v>
                      </c:pt>
                      <c:pt idx="79">
                        <c:v>6.2361751449856409E-2</c:v>
                      </c:pt>
                      <c:pt idx="80">
                        <c:v>5.6714411540582058E-2</c:v>
                      </c:pt>
                      <c:pt idx="81">
                        <c:v>5.4408308453122077E-2</c:v>
                      </c:pt>
                      <c:pt idx="82">
                        <c:v>5.9705291569405253E-2</c:v>
                      </c:pt>
                      <c:pt idx="83">
                        <c:v>4.136598118722417E-2</c:v>
                      </c:pt>
                      <c:pt idx="84">
                        <c:v>2.5812064912895567E-2</c:v>
                      </c:pt>
                      <c:pt idx="85">
                        <c:v>1.0478801934764581E-2</c:v>
                      </c:pt>
                      <c:pt idx="86">
                        <c:v>1.1051804136274931E-2</c:v>
                      </c:pt>
                      <c:pt idx="87">
                        <c:v>1.8405748252376897E-2</c:v>
                      </c:pt>
                      <c:pt idx="88">
                        <c:v>1.1193927165068146E-2</c:v>
                      </c:pt>
                      <c:pt idx="89">
                        <c:v>2.6957588229435187E-2</c:v>
                      </c:pt>
                      <c:pt idx="90">
                        <c:v>2.8891843074763154E-2</c:v>
                      </c:pt>
                      <c:pt idx="91">
                        <c:v>3.3938069666047448E-2</c:v>
                      </c:pt>
                      <c:pt idx="92">
                        <c:v>3.7904824024599854E-2</c:v>
                      </c:pt>
                      <c:pt idx="93">
                        <c:v>3.136185370194839E-2</c:v>
                      </c:pt>
                      <c:pt idx="94">
                        <c:v>3.2843018507838953E-2</c:v>
                      </c:pt>
                      <c:pt idx="95">
                        <c:v>2.9358741581506174E-2</c:v>
                      </c:pt>
                      <c:pt idx="96">
                        <c:v>3.2422236808235722E-2</c:v>
                      </c:pt>
                      <c:pt idx="97">
                        <c:v>3.154577126514356E-2</c:v>
                      </c:pt>
                      <c:pt idx="98">
                        <c:v>2.1950154739828302E-2</c:v>
                      </c:pt>
                      <c:pt idx="99">
                        <c:v>1.6553532277353851E-2</c:v>
                      </c:pt>
                      <c:pt idx="100">
                        <c:v>1.5873694498680285E-2</c:v>
                      </c:pt>
                      <c:pt idx="101">
                        <c:v>9.8839588090908603E-3</c:v>
                      </c:pt>
                      <c:pt idx="102">
                        <c:v>1.245407349120134E-2</c:v>
                      </c:pt>
                      <c:pt idx="103">
                        <c:v>1.2752530027005255E-2</c:v>
                      </c:pt>
                      <c:pt idx="104">
                        <c:v>1.3353120622552304E-2</c:v>
                      </c:pt>
                      <c:pt idx="105">
                        <c:v>1.2979102817383525E-2</c:v>
                      </c:pt>
                      <c:pt idx="106">
                        <c:v>5.686630519331006E-3</c:v>
                      </c:pt>
                      <c:pt idx="107">
                        <c:v>2.9172496007461137E-3</c:v>
                      </c:pt>
                      <c:pt idx="108">
                        <c:v>-2.0156904784298432E-3</c:v>
                      </c:pt>
                      <c:pt idx="109">
                        <c:v>-1.0759497745590634E-2</c:v>
                      </c:pt>
                      <c:pt idx="110">
                        <c:v>-1.7065731793523276E-2</c:v>
                      </c:pt>
                      <c:pt idx="111">
                        <c:v>-1.5014450951318887E-2</c:v>
                      </c:pt>
                      <c:pt idx="112">
                        <c:v>-1.6707595197491099E-2</c:v>
                      </c:pt>
                      <c:pt idx="113">
                        <c:v>-1.4027403327682991E-2</c:v>
                      </c:pt>
                      <c:pt idx="114">
                        <c:v>-2.1345713248296705E-2</c:v>
                      </c:pt>
                      <c:pt idx="115">
                        <c:v>-1.8406910185491978E-2</c:v>
                      </c:pt>
                      <c:pt idx="116">
                        <c:v>-3.7741492341801797E-3</c:v>
                      </c:pt>
                      <c:pt idx="117">
                        <c:v>-3.9255602316760931E-3</c:v>
                      </c:pt>
                      <c:pt idx="118">
                        <c:v>-9.1584842783188443E-4</c:v>
                      </c:pt>
                      <c:pt idx="119">
                        <c:v>2.5982521169768142E-3</c:v>
                      </c:pt>
                      <c:pt idx="120">
                        <c:v>1.3366496272422234E-2</c:v>
                      </c:pt>
                      <c:pt idx="121">
                        <c:v>2.1108575291511125E-2</c:v>
                      </c:pt>
                      <c:pt idx="122">
                        <c:v>1.1625979217291587E-2</c:v>
                      </c:pt>
                      <c:pt idx="123">
                        <c:v>6.8213914789349312E-3</c:v>
                      </c:pt>
                      <c:pt idx="124">
                        <c:v>-4.889899453774404E-4</c:v>
                      </c:pt>
                      <c:pt idx="125">
                        <c:v>-6.1738040236549337E-3</c:v>
                      </c:pt>
                      <c:pt idx="126">
                        <c:v>-1.1264220214955536E-2</c:v>
                      </c:pt>
                      <c:pt idx="127">
                        <c:v>-1.2269582812115551E-2</c:v>
                      </c:pt>
                      <c:pt idx="128">
                        <c:v>-5.0240297598975886E-3</c:v>
                      </c:pt>
                      <c:pt idx="129">
                        <c:v>-4.7209065745850431E-3</c:v>
                      </c:pt>
                      <c:pt idx="130">
                        <c:v>4.4131288593802429E-3</c:v>
                      </c:pt>
                      <c:pt idx="131">
                        <c:v>7.3172943889711298E-3</c:v>
                      </c:pt>
                      <c:pt idx="132">
                        <c:v>7.5108879058951757E-3</c:v>
                      </c:pt>
                      <c:pt idx="133">
                        <c:v>-1.6008613523443155E-4</c:v>
                      </c:pt>
                      <c:pt idx="134">
                        <c:v>-1.3717433264904213E-2</c:v>
                      </c:pt>
                      <c:pt idx="135">
                        <c:v>-1.2890466084191662E-2</c:v>
                      </c:pt>
                      <c:pt idx="136">
                        <c:v>-1.1829153957139633E-2</c:v>
                      </c:pt>
                      <c:pt idx="137">
                        <c:v>-1.3598632793456042E-2</c:v>
                      </c:pt>
                      <c:pt idx="138">
                        <c:v>-1.0517267271949016E-2</c:v>
                      </c:pt>
                      <c:pt idx="139">
                        <c:v>-1.0788277749773961E-2</c:v>
                      </c:pt>
                      <c:pt idx="140">
                        <c:v>-3.9507570938340786E-3</c:v>
                      </c:pt>
                      <c:pt idx="141">
                        <c:v>-5.0095555849921187E-3</c:v>
                      </c:pt>
                      <c:pt idx="142">
                        <c:v>-1.0782653780334085E-2</c:v>
                      </c:pt>
                      <c:pt idx="143">
                        <c:v>-1.1249070807947166E-2</c:v>
                      </c:pt>
                      <c:pt idx="144">
                        <c:v>-1.4021257288257104E-2</c:v>
                      </c:pt>
                      <c:pt idx="145">
                        <c:v>-9.5655857293345265E-3</c:v>
                      </c:pt>
                      <c:pt idx="146">
                        <c:v>-1.4038015524075685E-2</c:v>
                      </c:pt>
                      <c:pt idx="147">
                        <c:v>-1.9888210064045356E-2</c:v>
                      </c:pt>
                      <c:pt idx="148">
                        <c:v>-1.5255946794579776E-2</c:v>
                      </c:pt>
                      <c:pt idx="149">
                        <c:v>-1.2133920232292721E-2</c:v>
                      </c:pt>
                      <c:pt idx="150">
                        <c:v>-1.2122538726890557E-2</c:v>
                      </c:pt>
                      <c:pt idx="151">
                        <c:v>-8.8501370444417759E-3</c:v>
                      </c:pt>
                      <c:pt idx="152">
                        <c:v>4.5464948510610019E-3</c:v>
                      </c:pt>
                      <c:pt idx="153">
                        <c:v>1.561774576879384E-2</c:v>
                      </c:pt>
                      <c:pt idx="154">
                        <c:v>1.5134675493237812E-2</c:v>
                      </c:pt>
                      <c:pt idx="155">
                        <c:v>1.4125232032800559E-2</c:v>
                      </c:pt>
                      <c:pt idx="156">
                        <c:v>8.8676475779612823E-3</c:v>
                      </c:pt>
                      <c:pt idx="157">
                        <c:v>6.1718544215701165E-4</c:v>
                      </c:pt>
                      <c:pt idx="158">
                        <c:v>-9.3202593507095526E-3</c:v>
                      </c:pt>
                      <c:pt idx="159">
                        <c:v>-1.0280361886990769E-2</c:v>
                      </c:pt>
                      <c:pt idx="160">
                        <c:v>-6.2554092367909262E-3</c:v>
                      </c:pt>
                      <c:pt idx="161">
                        <c:v>-4.778895050595677E-3</c:v>
                      </c:pt>
                      <c:pt idx="162">
                        <c:v>2.0260365029303035E-3</c:v>
                      </c:pt>
                      <c:pt idx="163">
                        <c:v>5.6832698883289281E-3</c:v>
                      </c:pt>
                      <c:pt idx="164">
                        <c:v>-1.1500152976461989E-2</c:v>
                      </c:pt>
                      <c:pt idx="165">
                        <c:v>-1.3672730511042548E-2</c:v>
                      </c:pt>
                      <c:pt idx="166">
                        <c:v>-1.9249559399218633E-2</c:v>
                      </c:pt>
                      <c:pt idx="167">
                        <c:v>-1.8229824415525973E-2</c:v>
                      </c:pt>
                      <c:pt idx="168">
                        <c:v>-1.6545378398834087E-2</c:v>
                      </c:pt>
                      <c:pt idx="169">
                        <c:v>-4.2974986345177563E-3</c:v>
                      </c:pt>
                      <c:pt idx="170">
                        <c:v>1.502550808380293E-2</c:v>
                      </c:pt>
                      <c:pt idx="171">
                        <c:v>1.9929133954906159E-2</c:v>
                      </c:pt>
                      <c:pt idx="172">
                        <c:v>3.7776855917494315E-2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6A15-403F-8D5B-5CD75EEFF3E0}"/>
                  </c:ext>
                </c:extLst>
              </c15:ser>
            </c15:filteredLineSeries>
          </c:ext>
        </c:extLst>
      </c:lineChart>
      <c:dateAx>
        <c:axId val="1591822112"/>
        <c:scaling>
          <c:orientation val="minMax"/>
        </c:scaling>
        <c:delete val="0"/>
        <c:axPos val="b"/>
        <c:numFmt formatCode="dd\-mm\-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6927072"/>
        <c:crosses val="autoZero"/>
        <c:auto val="1"/>
        <c:lblOffset val="100"/>
        <c:baseTimeUnit val="months"/>
      </c:dateAx>
      <c:valAx>
        <c:axId val="1576927072"/>
        <c:scaling>
          <c:orientation val="minMax"/>
        </c:scaling>
        <c:delete val="0"/>
        <c:axPos val="l"/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1822112"/>
        <c:crosses val="autoZero"/>
        <c:crossBetween val="between"/>
      </c:valAx>
      <c:valAx>
        <c:axId val="1576925408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1819312"/>
        <c:crosses val="max"/>
        <c:crossBetween val="between"/>
      </c:valAx>
      <c:dateAx>
        <c:axId val="1591819312"/>
        <c:scaling>
          <c:orientation val="minMax"/>
        </c:scaling>
        <c:delete val="1"/>
        <c:axPos val="b"/>
        <c:numFmt formatCode="dd\-mm\-yyyy" sourceLinked="1"/>
        <c:majorTickMark val="out"/>
        <c:minorTickMark val="none"/>
        <c:tickLblPos val="nextTo"/>
        <c:crossAx val="1576925408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b="1"/>
              <a:t>SmallCap/LargeCap Ratio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'Small vs Large'!$AI$1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'Small vs Large'!$AH$2:$AH$258</c:f>
              <c:numCache>
                <c:formatCode>dd\-mm\-yyyy</c:formatCode>
                <c:ptCount val="257"/>
                <c:pt idx="0">
                  <c:v>38016</c:v>
                </c:pt>
                <c:pt idx="1">
                  <c:v>38044</c:v>
                </c:pt>
                <c:pt idx="2">
                  <c:v>38077</c:v>
                </c:pt>
                <c:pt idx="3">
                  <c:v>38107</c:v>
                </c:pt>
                <c:pt idx="4">
                  <c:v>38138</c:v>
                </c:pt>
                <c:pt idx="5">
                  <c:v>38168</c:v>
                </c:pt>
                <c:pt idx="6">
                  <c:v>38198</c:v>
                </c:pt>
                <c:pt idx="7">
                  <c:v>38230</c:v>
                </c:pt>
                <c:pt idx="8">
                  <c:v>38260</c:v>
                </c:pt>
                <c:pt idx="9">
                  <c:v>38289</c:v>
                </c:pt>
                <c:pt idx="10">
                  <c:v>38321</c:v>
                </c:pt>
                <c:pt idx="11">
                  <c:v>38352</c:v>
                </c:pt>
                <c:pt idx="12">
                  <c:v>38383</c:v>
                </c:pt>
                <c:pt idx="13">
                  <c:v>38411</c:v>
                </c:pt>
                <c:pt idx="14">
                  <c:v>38442</c:v>
                </c:pt>
                <c:pt idx="15">
                  <c:v>38471</c:v>
                </c:pt>
                <c:pt idx="16">
                  <c:v>38503</c:v>
                </c:pt>
                <c:pt idx="17">
                  <c:v>38533</c:v>
                </c:pt>
                <c:pt idx="18">
                  <c:v>38562</c:v>
                </c:pt>
                <c:pt idx="19">
                  <c:v>38595</c:v>
                </c:pt>
                <c:pt idx="20">
                  <c:v>38625</c:v>
                </c:pt>
                <c:pt idx="21">
                  <c:v>38656</c:v>
                </c:pt>
                <c:pt idx="22">
                  <c:v>38686</c:v>
                </c:pt>
                <c:pt idx="23">
                  <c:v>38716</c:v>
                </c:pt>
                <c:pt idx="24">
                  <c:v>38748</c:v>
                </c:pt>
                <c:pt idx="25">
                  <c:v>38776</c:v>
                </c:pt>
                <c:pt idx="26">
                  <c:v>38807</c:v>
                </c:pt>
                <c:pt idx="27">
                  <c:v>38835</c:v>
                </c:pt>
                <c:pt idx="28">
                  <c:v>38868</c:v>
                </c:pt>
                <c:pt idx="29">
                  <c:v>38898</c:v>
                </c:pt>
                <c:pt idx="30">
                  <c:v>38929</c:v>
                </c:pt>
                <c:pt idx="31">
                  <c:v>38960</c:v>
                </c:pt>
                <c:pt idx="32">
                  <c:v>38989</c:v>
                </c:pt>
                <c:pt idx="33">
                  <c:v>39021</c:v>
                </c:pt>
                <c:pt idx="34">
                  <c:v>39051</c:v>
                </c:pt>
                <c:pt idx="35">
                  <c:v>39080</c:v>
                </c:pt>
                <c:pt idx="36">
                  <c:v>39113</c:v>
                </c:pt>
                <c:pt idx="37">
                  <c:v>39141</c:v>
                </c:pt>
                <c:pt idx="38">
                  <c:v>39171</c:v>
                </c:pt>
                <c:pt idx="39">
                  <c:v>39202</c:v>
                </c:pt>
                <c:pt idx="40">
                  <c:v>39233</c:v>
                </c:pt>
                <c:pt idx="41">
                  <c:v>39262</c:v>
                </c:pt>
                <c:pt idx="42">
                  <c:v>39294</c:v>
                </c:pt>
                <c:pt idx="43">
                  <c:v>39325</c:v>
                </c:pt>
                <c:pt idx="44">
                  <c:v>39353</c:v>
                </c:pt>
                <c:pt idx="45">
                  <c:v>39386</c:v>
                </c:pt>
                <c:pt idx="46">
                  <c:v>39416</c:v>
                </c:pt>
                <c:pt idx="47">
                  <c:v>39447</c:v>
                </c:pt>
                <c:pt idx="48">
                  <c:v>39478</c:v>
                </c:pt>
                <c:pt idx="49">
                  <c:v>39507</c:v>
                </c:pt>
                <c:pt idx="50">
                  <c:v>39538</c:v>
                </c:pt>
                <c:pt idx="51">
                  <c:v>39568</c:v>
                </c:pt>
                <c:pt idx="52">
                  <c:v>39598</c:v>
                </c:pt>
                <c:pt idx="53">
                  <c:v>39629</c:v>
                </c:pt>
                <c:pt idx="54">
                  <c:v>39660</c:v>
                </c:pt>
                <c:pt idx="55">
                  <c:v>39689</c:v>
                </c:pt>
                <c:pt idx="56">
                  <c:v>39721</c:v>
                </c:pt>
                <c:pt idx="57">
                  <c:v>39752</c:v>
                </c:pt>
                <c:pt idx="58">
                  <c:v>39780</c:v>
                </c:pt>
                <c:pt idx="59">
                  <c:v>39813</c:v>
                </c:pt>
                <c:pt idx="60">
                  <c:v>39843</c:v>
                </c:pt>
                <c:pt idx="61">
                  <c:v>39871</c:v>
                </c:pt>
                <c:pt idx="62">
                  <c:v>39903</c:v>
                </c:pt>
                <c:pt idx="63">
                  <c:v>39933</c:v>
                </c:pt>
                <c:pt idx="64">
                  <c:v>39962</c:v>
                </c:pt>
                <c:pt idx="65">
                  <c:v>39994</c:v>
                </c:pt>
                <c:pt idx="66">
                  <c:v>40025</c:v>
                </c:pt>
                <c:pt idx="67">
                  <c:v>40056</c:v>
                </c:pt>
                <c:pt idx="68">
                  <c:v>40086</c:v>
                </c:pt>
                <c:pt idx="69">
                  <c:v>40116</c:v>
                </c:pt>
                <c:pt idx="70">
                  <c:v>40147</c:v>
                </c:pt>
                <c:pt idx="71">
                  <c:v>40178</c:v>
                </c:pt>
                <c:pt idx="72">
                  <c:v>40207</c:v>
                </c:pt>
                <c:pt idx="73">
                  <c:v>40235</c:v>
                </c:pt>
                <c:pt idx="74">
                  <c:v>40268</c:v>
                </c:pt>
                <c:pt idx="75">
                  <c:v>40298</c:v>
                </c:pt>
                <c:pt idx="76">
                  <c:v>40329</c:v>
                </c:pt>
                <c:pt idx="77">
                  <c:v>40359</c:v>
                </c:pt>
                <c:pt idx="78">
                  <c:v>40389</c:v>
                </c:pt>
                <c:pt idx="79">
                  <c:v>40421</c:v>
                </c:pt>
                <c:pt idx="80">
                  <c:v>40451</c:v>
                </c:pt>
                <c:pt idx="81">
                  <c:v>40480</c:v>
                </c:pt>
                <c:pt idx="82">
                  <c:v>40512</c:v>
                </c:pt>
                <c:pt idx="83">
                  <c:v>40543</c:v>
                </c:pt>
                <c:pt idx="84">
                  <c:v>40574</c:v>
                </c:pt>
                <c:pt idx="85">
                  <c:v>40602</c:v>
                </c:pt>
                <c:pt idx="86">
                  <c:v>40633</c:v>
                </c:pt>
                <c:pt idx="87">
                  <c:v>40662</c:v>
                </c:pt>
                <c:pt idx="88">
                  <c:v>40694</c:v>
                </c:pt>
                <c:pt idx="89">
                  <c:v>40724</c:v>
                </c:pt>
                <c:pt idx="90">
                  <c:v>40753</c:v>
                </c:pt>
                <c:pt idx="91">
                  <c:v>40786</c:v>
                </c:pt>
                <c:pt idx="92">
                  <c:v>40816</c:v>
                </c:pt>
                <c:pt idx="93">
                  <c:v>40847</c:v>
                </c:pt>
                <c:pt idx="94">
                  <c:v>40877</c:v>
                </c:pt>
                <c:pt idx="95">
                  <c:v>40907</c:v>
                </c:pt>
                <c:pt idx="96">
                  <c:v>40939</c:v>
                </c:pt>
                <c:pt idx="97">
                  <c:v>40968</c:v>
                </c:pt>
                <c:pt idx="98">
                  <c:v>40998</c:v>
                </c:pt>
                <c:pt idx="99">
                  <c:v>41029</c:v>
                </c:pt>
                <c:pt idx="100">
                  <c:v>41060</c:v>
                </c:pt>
                <c:pt idx="101">
                  <c:v>41089</c:v>
                </c:pt>
                <c:pt idx="102">
                  <c:v>41121</c:v>
                </c:pt>
                <c:pt idx="103">
                  <c:v>41152</c:v>
                </c:pt>
                <c:pt idx="104">
                  <c:v>41180</c:v>
                </c:pt>
                <c:pt idx="105">
                  <c:v>41213</c:v>
                </c:pt>
                <c:pt idx="106">
                  <c:v>41243</c:v>
                </c:pt>
                <c:pt idx="107">
                  <c:v>41274</c:v>
                </c:pt>
                <c:pt idx="108">
                  <c:v>41305</c:v>
                </c:pt>
                <c:pt idx="109">
                  <c:v>41333</c:v>
                </c:pt>
                <c:pt idx="110">
                  <c:v>41362</c:v>
                </c:pt>
                <c:pt idx="111">
                  <c:v>41394</c:v>
                </c:pt>
                <c:pt idx="112">
                  <c:v>41425</c:v>
                </c:pt>
                <c:pt idx="113">
                  <c:v>41453</c:v>
                </c:pt>
                <c:pt idx="114">
                  <c:v>41486</c:v>
                </c:pt>
                <c:pt idx="115">
                  <c:v>41516</c:v>
                </c:pt>
                <c:pt idx="116">
                  <c:v>41547</c:v>
                </c:pt>
                <c:pt idx="117">
                  <c:v>41578</c:v>
                </c:pt>
                <c:pt idx="118">
                  <c:v>41607</c:v>
                </c:pt>
                <c:pt idx="119">
                  <c:v>41639</c:v>
                </c:pt>
                <c:pt idx="120">
                  <c:v>41670</c:v>
                </c:pt>
                <c:pt idx="121">
                  <c:v>41698</c:v>
                </c:pt>
                <c:pt idx="122">
                  <c:v>41729</c:v>
                </c:pt>
                <c:pt idx="123">
                  <c:v>41759</c:v>
                </c:pt>
                <c:pt idx="124">
                  <c:v>41789</c:v>
                </c:pt>
                <c:pt idx="125">
                  <c:v>41820</c:v>
                </c:pt>
                <c:pt idx="126">
                  <c:v>41851</c:v>
                </c:pt>
                <c:pt idx="127">
                  <c:v>41880</c:v>
                </c:pt>
                <c:pt idx="128">
                  <c:v>41912</c:v>
                </c:pt>
                <c:pt idx="129">
                  <c:v>41943</c:v>
                </c:pt>
                <c:pt idx="130">
                  <c:v>41971</c:v>
                </c:pt>
                <c:pt idx="131">
                  <c:v>42004</c:v>
                </c:pt>
                <c:pt idx="132">
                  <c:v>42034</c:v>
                </c:pt>
                <c:pt idx="133">
                  <c:v>42062</c:v>
                </c:pt>
                <c:pt idx="134">
                  <c:v>42094</c:v>
                </c:pt>
                <c:pt idx="135">
                  <c:v>42124</c:v>
                </c:pt>
                <c:pt idx="136">
                  <c:v>42153</c:v>
                </c:pt>
                <c:pt idx="137">
                  <c:v>42185</c:v>
                </c:pt>
                <c:pt idx="138">
                  <c:v>42216</c:v>
                </c:pt>
                <c:pt idx="139">
                  <c:v>42247</c:v>
                </c:pt>
                <c:pt idx="140">
                  <c:v>42277</c:v>
                </c:pt>
                <c:pt idx="141">
                  <c:v>42307</c:v>
                </c:pt>
                <c:pt idx="142">
                  <c:v>42338</c:v>
                </c:pt>
                <c:pt idx="143">
                  <c:v>42369</c:v>
                </c:pt>
                <c:pt idx="144">
                  <c:v>42398</c:v>
                </c:pt>
                <c:pt idx="145">
                  <c:v>42429</c:v>
                </c:pt>
                <c:pt idx="146">
                  <c:v>42460</c:v>
                </c:pt>
                <c:pt idx="147">
                  <c:v>42489</c:v>
                </c:pt>
                <c:pt idx="148">
                  <c:v>42521</c:v>
                </c:pt>
                <c:pt idx="149">
                  <c:v>42551</c:v>
                </c:pt>
                <c:pt idx="150">
                  <c:v>42580</c:v>
                </c:pt>
                <c:pt idx="151">
                  <c:v>42613</c:v>
                </c:pt>
                <c:pt idx="152">
                  <c:v>42643</c:v>
                </c:pt>
                <c:pt idx="153">
                  <c:v>42674</c:v>
                </c:pt>
                <c:pt idx="154">
                  <c:v>42704</c:v>
                </c:pt>
                <c:pt idx="155">
                  <c:v>42734</c:v>
                </c:pt>
                <c:pt idx="156">
                  <c:v>42766</c:v>
                </c:pt>
                <c:pt idx="157">
                  <c:v>42794</c:v>
                </c:pt>
                <c:pt idx="158">
                  <c:v>42825</c:v>
                </c:pt>
                <c:pt idx="159">
                  <c:v>42853</c:v>
                </c:pt>
                <c:pt idx="160">
                  <c:v>42886</c:v>
                </c:pt>
                <c:pt idx="161">
                  <c:v>42916</c:v>
                </c:pt>
                <c:pt idx="162">
                  <c:v>42947</c:v>
                </c:pt>
                <c:pt idx="163">
                  <c:v>42978</c:v>
                </c:pt>
                <c:pt idx="164">
                  <c:v>43007</c:v>
                </c:pt>
                <c:pt idx="165">
                  <c:v>43039</c:v>
                </c:pt>
                <c:pt idx="166">
                  <c:v>43069</c:v>
                </c:pt>
                <c:pt idx="167">
                  <c:v>43098</c:v>
                </c:pt>
                <c:pt idx="168">
                  <c:v>43131</c:v>
                </c:pt>
                <c:pt idx="169">
                  <c:v>43159</c:v>
                </c:pt>
                <c:pt idx="170">
                  <c:v>43189</c:v>
                </c:pt>
                <c:pt idx="171">
                  <c:v>43220</c:v>
                </c:pt>
                <c:pt idx="172">
                  <c:v>43251</c:v>
                </c:pt>
                <c:pt idx="173">
                  <c:v>43280</c:v>
                </c:pt>
                <c:pt idx="174">
                  <c:v>43312</c:v>
                </c:pt>
                <c:pt idx="175">
                  <c:v>43343</c:v>
                </c:pt>
                <c:pt idx="176">
                  <c:v>43371</c:v>
                </c:pt>
                <c:pt idx="177">
                  <c:v>43404</c:v>
                </c:pt>
                <c:pt idx="178">
                  <c:v>43434</c:v>
                </c:pt>
                <c:pt idx="179">
                  <c:v>43465</c:v>
                </c:pt>
                <c:pt idx="180">
                  <c:v>43496</c:v>
                </c:pt>
                <c:pt idx="181">
                  <c:v>43524</c:v>
                </c:pt>
                <c:pt idx="182">
                  <c:v>43553</c:v>
                </c:pt>
                <c:pt idx="183">
                  <c:v>43585</c:v>
                </c:pt>
                <c:pt idx="184">
                  <c:v>43616</c:v>
                </c:pt>
                <c:pt idx="185">
                  <c:v>43644</c:v>
                </c:pt>
                <c:pt idx="186">
                  <c:v>43677</c:v>
                </c:pt>
                <c:pt idx="187">
                  <c:v>43707</c:v>
                </c:pt>
                <c:pt idx="188">
                  <c:v>43738</c:v>
                </c:pt>
                <c:pt idx="189">
                  <c:v>43769</c:v>
                </c:pt>
                <c:pt idx="190">
                  <c:v>43798</c:v>
                </c:pt>
                <c:pt idx="191">
                  <c:v>43830</c:v>
                </c:pt>
                <c:pt idx="192">
                  <c:v>43861</c:v>
                </c:pt>
                <c:pt idx="193">
                  <c:v>43889</c:v>
                </c:pt>
                <c:pt idx="194">
                  <c:v>43921</c:v>
                </c:pt>
                <c:pt idx="195">
                  <c:v>43951</c:v>
                </c:pt>
                <c:pt idx="196">
                  <c:v>43980</c:v>
                </c:pt>
                <c:pt idx="197">
                  <c:v>44012</c:v>
                </c:pt>
                <c:pt idx="198">
                  <c:v>44043</c:v>
                </c:pt>
                <c:pt idx="199">
                  <c:v>44074</c:v>
                </c:pt>
                <c:pt idx="200">
                  <c:v>44104</c:v>
                </c:pt>
                <c:pt idx="201">
                  <c:v>44134</c:v>
                </c:pt>
                <c:pt idx="202">
                  <c:v>44165</c:v>
                </c:pt>
                <c:pt idx="203">
                  <c:v>44196</c:v>
                </c:pt>
                <c:pt idx="204">
                  <c:v>44227</c:v>
                </c:pt>
                <c:pt idx="205">
                  <c:v>44255</c:v>
                </c:pt>
                <c:pt idx="206">
                  <c:v>44286</c:v>
                </c:pt>
                <c:pt idx="207">
                  <c:v>44316</c:v>
                </c:pt>
                <c:pt idx="208">
                  <c:v>44347</c:v>
                </c:pt>
                <c:pt idx="209">
                  <c:v>44377</c:v>
                </c:pt>
                <c:pt idx="210">
                  <c:v>44408</c:v>
                </c:pt>
                <c:pt idx="211">
                  <c:v>44439</c:v>
                </c:pt>
                <c:pt idx="212">
                  <c:v>44469</c:v>
                </c:pt>
                <c:pt idx="213">
                  <c:v>44500</c:v>
                </c:pt>
                <c:pt idx="214">
                  <c:v>44530</c:v>
                </c:pt>
                <c:pt idx="215">
                  <c:v>44561</c:v>
                </c:pt>
                <c:pt idx="216">
                  <c:v>44592</c:v>
                </c:pt>
                <c:pt idx="217">
                  <c:v>44620</c:v>
                </c:pt>
                <c:pt idx="218">
                  <c:v>44651</c:v>
                </c:pt>
                <c:pt idx="219">
                  <c:v>44680</c:v>
                </c:pt>
                <c:pt idx="220">
                  <c:v>44712</c:v>
                </c:pt>
                <c:pt idx="221">
                  <c:v>44742</c:v>
                </c:pt>
                <c:pt idx="222">
                  <c:v>44773</c:v>
                </c:pt>
              </c:numCache>
            </c:numRef>
          </c:cat>
          <c:val>
            <c:numRef>
              <c:f>'Small vs Large'!$AI$2:$AI$258</c:f>
              <c:numCache>
                <c:formatCode>0.00</c:formatCode>
                <c:ptCount val="257"/>
                <c:pt idx="0">
                  <c:v>1</c:v>
                </c:pt>
                <c:pt idx="1">
                  <c:v>1.0007049388888931</c:v>
                </c:pt>
                <c:pt idx="2">
                  <c:v>1.0333688758702877</c:v>
                </c:pt>
                <c:pt idx="3">
                  <c:v>0.99853678425612258</c:v>
                </c:pt>
                <c:pt idx="4">
                  <c:v>1.0057596586701036</c:v>
                </c:pt>
                <c:pt idx="5">
                  <c:v>1.0303731473440558</c:v>
                </c:pt>
                <c:pt idx="6">
                  <c:v>0.98921765683859664</c:v>
                </c:pt>
                <c:pt idx="7">
                  <c:v>0.98118489287806132</c:v>
                </c:pt>
                <c:pt idx="8">
                  <c:v>1.0334716788821972</c:v>
                </c:pt>
                <c:pt idx="9">
                  <c:v>1.0417598115370916</c:v>
                </c:pt>
                <c:pt idx="10">
                  <c:v>1.0968409503046124</c:v>
                </c:pt>
                <c:pt idx="11">
                  <c:v>1.0927044543417919</c:v>
                </c:pt>
                <c:pt idx="12">
                  <c:v>1.0657887265641628</c:v>
                </c:pt>
                <c:pt idx="13">
                  <c:v>1.0649809469208475</c:v>
                </c:pt>
                <c:pt idx="14">
                  <c:v>1.0561597179937978</c:v>
                </c:pt>
                <c:pt idx="15">
                  <c:v>1.0112814945939401</c:v>
                </c:pt>
                <c:pt idx="16">
                  <c:v>1.0537550488246845</c:v>
                </c:pt>
                <c:pt idx="17">
                  <c:v>1.1058371122617141</c:v>
                </c:pt>
                <c:pt idx="18">
                  <c:v>1.1452977692567066</c:v>
                </c:pt>
                <c:pt idx="19">
                  <c:v>1.1392519273227169</c:v>
                </c:pt>
                <c:pt idx="20">
                  <c:v>1.1367007270448466</c:v>
                </c:pt>
                <c:pt idx="21">
                  <c:v>1.1205154260000638</c:v>
                </c:pt>
                <c:pt idx="22">
                  <c:v>1.1372800745856149</c:v>
                </c:pt>
                <c:pt idx="23">
                  <c:v>1.1394946493909002</c:v>
                </c:pt>
                <c:pt idx="24">
                  <c:v>1.2222098778487822</c:v>
                </c:pt>
                <c:pt idx="25">
                  <c:v>1.2136455072222021</c:v>
                </c:pt>
                <c:pt idx="26">
                  <c:v>1.2559641488740281</c:v>
                </c:pt>
                <c:pt idx="27">
                  <c:v>1.2378424373459853</c:v>
                </c:pt>
                <c:pt idx="28">
                  <c:v>1.1968766487028168</c:v>
                </c:pt>
                <c:pt idx="29">
                  <c:v>1.2063511026649172</c:v>
                </c:pt>
                <c:pt idx="30">
                  <c:v>1.1480288229241857</c:v>
                </c:pt>
                <c:pt idx="31">
                  <c:v>1.1546831620956586</c:v>
                </c:pt>
                <c:pt idx="32">
                  <c:v>1.1290459432273325</c:v>
                </c:pt>
                <c:pt idx="33">
                  <c:v>1.1549725135807276</c:v>
                </c:pt>
                <c:pt idx="34">
                  <c:v>1.1674690792545006</c:v>
                </c:pt>
                <c:pt idx="35">
                  <c:v>1.1506884142110445</c:v>
                </c:pt>
                <c:pt idx="36">
                  <c:v>1.1580435678652976</c:v>
                </c:pt>
                <c:pt idx="37">
                  <c:v>1.1889312034201278</c:v>
                </c:pt>
                <c:pt idx="38">
                  <c:v>1.188683305318506</c:v>
                </c:pt>
                <c:pt idx="39">
                  <c:v>1.1546095687254105</c:v>
                </c:pt>
                <c:pt idx="40">
                  <c:v>1.1635495988257876</c:v>
                </c:pt>
                <c:pt idx="41">
                  <c:v>1.1610504374083681</c:v>
                </c:pt>
                <c:pt idx="42">
                  <c:v>1.1080957003231209</c:v>
                </c:pt>
                <c:pt idx="43">
                  <c:v>1.1126633033343989</c:v>
                </c:pt>
                <c:pt idx="44">
                  <c:v>1.0875842034682786</c:v>
                </c:pt>
                <c:pt idx="45">
                  <c:v>1.1027633416534064</c:v>
                </c:pt>
                <c:pt idx="46">
                  <c:v>1.0703493391600676</c:v>
                </c:pt>
                <c:pt idx="47">
                  <c:v>1.077873330584709</c:v>
                </c:pt>
                <c:pt idx="48">
                  <c:v>1.0701384540549248</c:v>
                </c:pt>
                <c:pt idx="49">
                  <c:v>1.0788448910266411</c:v>
                </c:pt>
                <c:pt idx="50">
                  <c:v>1.0814958739486047</c:v>
                </c:pt>
                <c:pt idx="51">
                  <c:v>1.0779092371797832</c:v>
                </c:pt>
                <c:pt idx="52">
                  <c:v>1.1294914951455732</c:v>
                </c:pt>
                <c:pt idx="53">
                  <c:v>1.1450157654116706</c:v>
                </c:pt>
                <c:pt idx="54">
                  <c:v>1.1805689801754362</c:v>
                </c:pt>
                <c:pt idx="55">
                  <c:v>1.2075200136526467</c:v>
                </c:pt>
                <c:pt idx="56">
                  <c:v>1.2035985959069238</c:v>
                </c:pt>
                <c:pt idx="57">
                  <c:v>1.1171721890308715</c:v>
                </c:pt>
                <c:pt idx="58">
                  <c:v>1.0544615210359356</c:v>
                </c:pt>
                <c:pt idx="59">
                  <c:v>1.1165907579943379</c:v>
                </c:pt>
                <c:pt idx="60">
                  <c:v>1.09358336147982</c:v>
                </c:pt>
                <c:pt idx="61">
                  <c:v>1.0778211087027214</c:v>
                </c:pt>
                <c:pt idx="62">
                  <c:v>1.0808306885962218</c:v>
                </c:pt>
                <c:pt idx="63">
                  <c:v>1.1585729528214479</c:v>
                </c:pt>
                <c:pt idx="64">
                  <c:v>1.1318947027929818</c:v>
                </c:pt>
                <c:pt idx="65">
                  <c:v>1.1413011793400614</c:v>
                </c:pt>
                <c:pt idx="66">
                  <c:v>1.1669380730791044</c:v>
                </c:pt>
                <c:pt idx="67">
                  <c:v>1.1625823232465562</c:v>
                </c:pt>
                <c:pt idx="68">
                  <c:v>1.1937848170936027</c:v>
                </c:pt>
                <c:pt idx="69">
                  <c:v>1.1257083911158063</c:v>
                </c:pt>
                <c:pt idx="70">
                  <c:v>1.0950831887923971</c:v>
                </c:pt>
                <c:pt idx="71">
                  <c:v>1.1736309181506452</c:v>
                </c:pt>
                <c:pt idx="72">
                  <c:v>1.1731621582178122</c:v>
                </c:pt>
                <c:pt idx="73">
                  <c:v>1.1982970718085633</c:v>
                </c:pt>
                <c:pt idx="74">
                  <c:v>1.2239991518251381</c:v>
                </c:pt>
                <c:pt idx="75">
                  <c:v>1.279610416104165</c:v>
                </c:pt>
                <c:pt idx="76">
                  <c:v>1.2945695127540324</c:v>
                </c:pt>
                <c:pt idx="77">
                  <c:v>1.2573704673522799</c:v>
                </c:pt>
                <c:pt idx="78">
                  <c:v>1.2545036155863738</c:v>
                </c:pt>
                <c:pt idx="79">
                  <c:v>1.2209490208506804</c:v>
                </c:pt>
                <c:pt idx="80">
                  <c:v>1.2674651629194769</c:v>
                </c:pt>
                <c:pt idx="81">
                  <c:v>1.272922703821743</c:v>
                </c:pt>
                <c:pt idx="82">
                  <c:v>1.3240502987771325</c:v>
                </c:pt>
                <c:pt idx="83">
                  <c:v>1.3359839521669419</c:v>
                </c:pt>
                <c:pt idx="84">
                  <c:v>1.3012477726250518</c:v>
                </c:pt>
                <c:pt idx="85">
                  <c:v>1.333028785222792</c:v>
                </c:pt>
                <c:pt idx="86">
                  <c:v>1.3730336885849417</c:v>
                </c:pt>
                <c:pt idx="87">
                  <c:v>1.37228214354732</c:v>
                </c:pt>
                <c:pt idx="88">
                  <c:v>1.3701350696131489</c:v>
                </c:pt>
                <c:pt idx="89">
                  <c:v>1.359201366839875</c:v>
                </c:pt>
                <c:pt idx="90">
                  <c:v>1.3264037930458956</c:v>
                </c:pt>
                <c:pt idx="91">
                  <c:v>1.2795282617573909</c:v>
                </c:pt>
                <c:pt idx="92">
                  <c:v>1.2105452567506756</c:v>
                </c:pt>
                <c:pt idx="93">
                  <c:v>1.2690608883384829</c:v>
                </c:pt>
                <c:pt idx="94">
                  <c:v>1.2659839551834042</c:v>
                </c:pt>
                <c:pt idx="95">
                  <c:v>1.2523135440323068</c:v>
                </c:pt>
                <c:pt idx="96">
                  <c:v>1.2880505967644444</c:v>
                </c:pt>
                <c:pt idx="97">
                  <c:v>1.2629925339719994</c:v>
                </c:pt>
                <c:pt idx="98">
                  <c:v>1.250301793330209</c:v>
                </c:pt>
                <c:pt idx="99">
                  <c:v>1.2402099536124465</c:v>
                </c:pt>
                <c:pt idx="100">
                  <c:v>1.2305201405502471</c:v>
                </c:pt>
                <c:pt idx="101">
                  <c:v>1.234892109166813</c:v>
                </c:pt>
                <c:pt idx="102">
                  <c:v>1.1942196118955275</c:v>
                </c:pt>
                <c:pt idx="103">
                  <c:v>1.2120344161190375</c:v>
                </c:pt>
                <c:pt idx="104">
                  <c:v>1.2171443820282057</c:v>
                </c:pt>
                <c:pt idx="105">
                  <c:v>1.2217456214415312</c:v>
                </c:pt>
                <c:pt idx="106">
                  <c:v>1.2267465660412169</c:v>
                </c:pt>
                <c:pt idx="107">
                  <c:v>1.2672571035871785</c:v>
                </c:pt>
                <c:pt idx="108">
                  <c:v>1.2895431864098563</c:v>
                </c:pt>
                <c:pt idx="109">
                  <c:v>1.2878569366633619</c:v>
                </c:pt>
                <c:pt idx="110">
                  <c:v>1.3029395738436551</c:v>
                </c:pt>
                <c:pt idx="111">
                  <c:v>1.2713496055043294</c:v>
                </c:pt>
                <c:pt idx="112">
                  <c:v>1.2941992507916993</c:v>
                </c:pt>
                <c:pt idx="113">
                  <c:v>1.3086388444572827</c:v>
                </c:pt>
                <c:pt idx="114">
                  <c:v>1.3352629680184527</c:v>
                </c:pt>
                <c:pt idx="115">
                  <c:v>1.3343097606324739</c:v>
                </c:pt>
                <c:pt idx="116">
                  <c:v>1.3847358378665875</c:v>
                </c:pt>
                <c:pt idx="117">
                  <c:v>1.3548659034055497</c:v>
                </c:pt>
                <c:pt idx="118">
                  <c:v>1.3674022702204407</c:v>
                </c:pt>
                <c:pt idx="119">
                  <c:v>1.3627334695497018</c:v>
                </c:pt>
                <c:pt idx="120">
                  <c:v>1.3815786507929428</c:v>
                </c:pt>
                <c:pt idx="121">
                  <c:v>1.3948745306045032</c:v>
                </c:pt>
                <c:pt idx="122">
                  <c:v>1.3664117367980924</c:v>
                </c:pt>
                <c:pt idx="123">
                  <c:v>1.3002936214947858</c:v>
                </c:pt>
                <c:pt idx="124">
                  <c:v>1.2836120649053266</c:v>
                </c:pt>
                <c:pt idx="125">
                  <c:v>1.329828939616253</c:v>
                </c:pt>
                <c:pt idx="126">
                  <c:v>1.2582084180481186</c:v>
                </c:pt>
                <c:pt idx="127">
                  <c:v>1.27431827375142</c:v>
                </c:pt>
                <c:pt idx="128">
                  <c:v>1.2060775080692805</c:v>
                </c:pt>
                <c:pt idx="129">
                  <c:v>1.2638660408313158</c:v>
                </c:pt>
                <c:pt idx="130">
                  <c:v>1.2353613271907009</c:v>
                </c:pt>
                <c:pt idx="131">
                  <c:v>1.2794707580668618</c:v>
                </c:pt>
                <c:pt idx="132">
                  <c:v>1.2837709727286093</c:v>
                </c:pt>
                <c:pt idx="133">
                  <c:v>1.2857330011006338</c:v>
                </c:pt>
                <c:pt idx="134">
                  <c:v>1.3399567335024924</c:v>
                </c:pt>
                <c:pt idx="135">
                  <c:v>1.2846707585964527</c:v>
                </c:pt>
                <c:pt idx="136">
                  <c:v>1.2985578985404866</c:v>
                </c:pt>
                <c:pt idx="137">
                  <c:v>1.3319546937098474</c:v>
                </c:pt>
                <c:pt idx="138">
                  <c:v>1.2834213691630738</c:v>
                </c:pt>
                <c:pt idx="139">
                  <c:v>1.2883817723036171</c:v>
                </c:pt>
                <c:pt idx="140">
                  <c:v>1.2518598289858973</c:v>
                </c:pt>
                <c:pt idx="141">
                  <c:v>1.2095323075450837</c:v>
                </c:pt>
                <c:pt idx="142">
                  <c:v>1.2476713931615731</c:v>
                </c:pt>
                <c:pt idx="143">
                  <c:v>1.2023558878661869</c:v>
                </c:pt>
                <c:pt idx="144">
                  <c:v>1.1503522437140017</c:v>
                </c:pt>
                <c:pt idx="145">
                  <c:v>1.1606034378852581</c:v>
                </c:pt>
                <c:pt idx="146">
                  <c:v>1.1772781611319625</c:v>
                </c:pt>
                <c:pt idx="147">
                  <c:v>1.1923203474404105</c:v>
                </c:pt>
                <c:pt idx="148">
                  <c:v>1.2009918981703644</c:v>
                </c:pt>
                <c:pt idx="149">
                  <c:v>1.1973885451752153</c:v>
                </c:pt>
                <c:pt idx="150">
                  <c:v>1.2237633666111083</c:v>
                </c:pt>
                <c:pt idx="151">
                  <c:v>1.2459544029467275</c:v>
                </c:pt>
                <c:pt idx="152">
                  <c:v>1.2595874028480869</c:v>
                </c:pt>
                <c:pt idx="153">
                  <c:v>1.2177594229177806</c:v>
                </c:pt>
                <c:pt idx="154">
                  <c:v>1.3167738883242845</c:v>
                </c:pt>
                <c:pt idx="155">
                  <c:v>1.3206260347575787</c:v>
                </c:pt>
                <c:pt idx="156">
                  <c:v>1.3080031711487434</c:v>
                </c:pt>
                <c:pt idx="157">
                  <c:v>1.2783152869621419</c:v>
                </c:pt>
                <c:pt idx="158">
                  <c:v>1.2782094573375655</c:v>
                </c:pt>
                <c:pt idx="159">
                  <c:v>1.2808150472744626</c:v>
                </c:pt>
                <c:pt idx="160">
                  <c:v>1.243685199071122</c:v>
                </c:pt>
                <c:pt idx="161">
                  <c:v>1.2788916758050992</c:v>
                </c:pt>
                <c:pt idx="162">
                  <c:v>1.2626275398382447</c:v>
                </c:pt>
                <c:pt idx="163">
                  <c:v>1.2395168083376578</c:v>
                </c:pt>
                <c:pt idx="164">
                  <c:v>1.2932385088223368</c:v>
                </c:pt>
                <c:pt idx="165">
                  <c:v>1.2753174962294429</c:v>
                </c:pt>
                <c:pt idx="166">
                  <c:v>1.2756826899917604</c:v>
                </c:pt>
                <c:pt idx="167">
                  <c:v>1.2520843403565407</c:v>
                </c:pt>
                <c:pt idx="168">
                  <c:v>1.2142076456700261</c:v>
                </c:pt>
                <c:pt idx="169">
                  <c:v>1.2140675263420524</c:v>
                </c:pt>
                <c:pt idx="170">
                  <c:v>1.2749025563338625</c:v>
                </c:pt>
                <c:pt idx="171">
                  <c:v>1.2815659277811804</c:v>
                </c:pt>
                <c:pt idx="172">
                  <c:v>1.3256216778343322</c:v>
                </c:pt>
                <c:pt idx="173">
                  <c:v>1.3270586213529179</c:v>
                </c:pt>
                <c:pt idx="174">
                  <c:v>1.298101226264899</c:v>
                </c:pt>
                <c:pt idx="175">
                  <c:v>1.3050069105525939</c:v>
                </c:pt>
                <c:pt idx="176">
                  <c:v>1.2646420390814901</c:v>
                </c:pt>
                <c:pt idx="177">
                  <c:v>1.2062429586356926</c:v>
                </c:pt>
                <c:pt idx="178">
                  <c:v>1.2073537126911202</c:v>
                </c:pt>
                <c:pt idx="179">
                  <c:v>1.1680351292166671</c:v>
                </c:pt>
                <c:pt idx="180">
                  <c:v>1.2139025371512728</c:v>
                </c:pt>
                <c:pt idx="181">
                  <c:v>1.2423119221442083</c:v>
                </c:pt>
                <c:pt idx="182">
                  <c:v>1.1869048256358559</c:v>
                </c:pt>
                <c:pt idx="183">
                  <c:v>1.1761728962667088</c:v>
                </c:pt>
                <c:pt idx="184">
                  <c:v>1.1636409695903602</c:v>
                </c:pt>
                <c:pt idx="185">
                  <c:v>1.164868341578253</c:v>
                </c:pt>
                <c:pt idx="186">
                  <c:v>1.1533912006343869</c:v>
                </c:pt>
                <c:pt idx="187">
                  <c:v>1.1158983911517206</c:v>
                </c:pt>
                <c:pt idx="188">
                  <c:v>1.1174250513844934</c:v>
                </c:pt>
                <c:pt idx="189">
                  <c:v>1.1167876189434667</c:v>
                </c:pt>
                <c:pt idx="190">
                  <c:v>1.1205677990197354</c:v>
                </c:pt>
                <c:pt idx="191">
                  <c:v>1.1161489236977189</c:v>
                </c:pt>
                <c:pt idx="192">
                  <c:v>1.0763633967112018</c:v>
                </c:pt>
                <c:pt idx="193">
                  <c:v>1.0754856147811822</c:v>
                </c:pt>
                <c:pt idx="194">
                  <c:v>0.93683316797207017</c:v>
                </c:pt>
                <c:pt idx="195">
                  <c:v>0.94503789972444263</c:v>
                </c:pt>
                <c:pt idx="196">
                  <c:v>0.96782081090311567</c:v>
                </c:pt>
                <c:pt idx="197">
                  <c:v>0.97431741723027743</c:v>
                </c:pt>
                <c:pt idx="198">
                  <c:v>0.94905451027025733</c:v>
                </c:pt>
                <c:pt idx="199">
                  <c:v>0.91939885126152066</c:v>
                </c:pt>
                <c:pt idx="200">
                  <c:v>0.9320668318678057</c:v>
                </c:pt>
                <c:pt idx="201">
                  <c:v>0.98449043391680768</c:v>
                </c:pt>
                <c:pt idx="202">
                  <c:v>1.0584290882810912</c:v>
                </c:pt>
                <c:pt idx="203">
                  <c:v>1.1073910187575549</c:v>
                </c:pt>
                <c:pt idx="204">
                  <c:v>1.1700957953756486</c:v>
                </c:pt>
                <c:pt idx="205">
                  <c:v>1.2264451659479525</c:v>
                </c:pt>
                <c:pt idx="206">
                  <c:v>1.1889102978863308</c:v>
                </c:pt>
                <c:pt idx="207">
                  <c:v>1.1503318202318566</c:v>
                </c:pt>
                <c:pt idx="208">
                  <c:v>1.1493630148304845</c:v>
                </c:pt>
                <c:pt idx="209">
                  <c:v>1.1345622927019285</c:v>
                </c:pt>
                <c:pt idx="210">
                  <c:v>1.0676271320866586</c:v>
                </c:pt>
                <c:pt idx="211">
                  <c:v>1.0550614523625981</c:v>
                </c:pt>
                <c:pt idx="212">
                  <c:v>1.075446607244418</c:v>
                </c:pt>
                <c:pt idx="213">
                  <c:v>1.0444374116980415</c:v>
                </c:pt>
                <c:pt idx="214">
                  <c:v>1.0018484932633942</c:v>
                </c:pt>
                <c:pt idx="215">
                  <c:v>0.98706541183364205</c:v>
                </c:pt>
                <c:pt idx="216">
                  <c:v>0.93518409722694484</c:v>
                </c:pt>
                <c:pt idx="217">
                  <c:v>0.98394533908900683</c:v>
                </c:pt>
                <c:pt idx="218">
                  <c:v>0.9575352658928219</c:v>
                </c:pt>
                <c:pt idx="219">
                  <c:v>0.956823560766206</c:v>
                </c:pt>
                <c:pt idx="220">
                  <c:v>0.96086202486267736</c:v>
                </c:pt>
                <c:pt idx="221">
                  <c:v>0.9549115246612897</c:v>
                </c:pt>
                <c:pt idx="222">
                  <c:v>0.96457840760471214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E5-4685-8436-E8A6154DEE47}"/>
            </c:ext>
          </c:extLst>
        </c:ser>
        <c:ser>
          <c:idx val="1"/>
          <c:order val="1"/>
          <c:tx>
            <c:strRef>
              <c:f>'Small vs Large'!$AJ$1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'Small vs Large'!$AH$2:$AH$258</c:f>
              <c:numCache>
                <c:formatCode>dd\-mm\-yyyy</c:formatCode>
                <c:ptCount val="257"/>
                <c:pt idx="0">
                  <c:v>38016</c:v>
                </c:pt>
                <c:pt idx="1">
                  <c:v>38044</c:v>
                </c:pt>
                <c:pt idx="2">
                  <c:v>38077</c:v>
                </c:pt>
                <c:pt idx="3">
                  <c:v>38107</c:v>
                </c:pt>
                <c:pt idx="4">
                  <c:v>38138</c:v>
                </c:pt>
                <c:pt idx="5">
                  <c:v>38168</c:v>
                </c:pt>
                <c:pt idx="6">
                  <c:v>38198</c:v>
                </c:pt>
                <c:pt idx="7">
                  <c:v>38230</c:v>
                </c:pt>
                <c:pt idx="8">
                  <c:v>38260</c:v>
                </c:pt>
                <c:pt idx="9">
                  <c:v>38289</c:v>
                </c:pt>
                <c:pt idx="10">
                  <c:v>38321</c:v>
                </c:pt>
                <c:pt idx="11">
                  <c:v>38352</c:v>
                </c:pt>
                <c:pt idx="12">
                  <c:v>38383</c:v>
                </c:pt>
                <c:pt idx="13">
                  <c:v>38411</c:v>
                </c:pt>
                <c:pt idx="14">
                  <c:v>38442</c:v>
                </c:pt>
                <c:pt idx="15">
                  <c:v>38471</c:v>
                </c:pt>
                <c:pt idx="16">
                  <c:v>38503</c:v>
                </c:pt>
                <c:pt idx="17">
                  <c:v>38533</c:v>
                </c:pt>
                <c:pt idx="18">
                  <c:v>38562</c:v>
                </c:pt>
                <c:pt idx="19">
                  <c:v>38595</c:v>
                </c:pt>
                <c:pt idx="20">
                  <c:v>38625</c:v>
                </c:pt>
                <c:pt idx="21">
                  <c:v>38656</c:v>
                </c:pt>
                <c:pt idx="22">
                  <c:v>38686</c:v>
                </c:pt>
                <c:pt idx="23">
                  <c:v>38716</c:v>
                </c:pt>
                <c:pt idx="24">
                  <c:v>38748</c:v>
                </c:pt>
                <c:pt idx="25">
                  <c:v>38776</c:v>
                </c:pt>
                <c:pt idx="26">
                  <c:v>38807</c:v>
                </c:pt>
                <c:pt idx="27">
                  <c:v>38835</c:v>
                </c:pt>
                <c:pt idx="28">
                  <c:v>38868</c:v>
                </c:pt>
                <c:pt idx="29">
                  <c:v>38898</c:v>
                </c:pt>
                <c:pt idx="30">
                  <c:v>38929</c:v>
                </c:pt>
                <c:pt idx="31">
                  <c:v>38960</c:v>
                </c:pt>
                <c:pt idx="32">
                  <c:v>38989</c:v>
                </c:pt>
                <c:pt idx="33">
                  <c:v>39021</c:v>
                </c:pt>
                <c:pt idx="34">
                  <c:v>39051</c:v>
                </c:pt>
                <c:pt idx="35">
                  <c:v>39080</c:v>
                </c:pt>
                <c:pt idx="36">
                  <c:v>39113</c:v>
                </c:pt>
                <c:pt idx="37">
                  <c:v>39141</c:v>
                </c:pt>
                <c:pt idx="38">
                  <c:v>39171</c:v>
                </c:pt>
                <c:pt idx="39">
                  <c:v>39202</c:v>
                </c:pt>
                <c:pt idx="40">
                  <c:v>39233</c:v>
                </c:pt>
                <c:pt idx="41">
                  <c:v>39262</c:v>
                </c:pt>
                <c:pt idx="42">
                  <c:v>39294</c:v>
                </c:pt>
                <c:pt idx="43">
                  <c:v>39325</c:v>
                </c:pt>
                <c:pt idx="44">
                  <c:v>39353</c:v>
                </c:pt>
                <c:pt idx="45">
                  <c:v>39386</c:v>
                </c:pt>
                <c:pt idx="46">
                  <c:v>39416</c:v>
                </c:pt>
                <c:pt idx="47">
                  <c:v>39447</c:v>
                </c:pt>
                <c:pt idx="48">
                  <c:v>39478</c:v>
                </c:pt>
                <c:pt idx="49">
                  <c:v>39507</c:v>
                </c:pt>
                <c:pt idx="50">
                  <c:v>39538</c:v>
                </c:pt>
                <c:pt idx="51">
                  <c:v>39568</c:v>
                </c:pt>
                <c:pt idx="52">
                  <c:v>39598</c:v>
                </c:pt>
                <c:pt idx="53">
                  <c:v>39629</c:v>
                </c:pt>
                <c:pt idx="54">
                  <c:v>39660</c:v>
                </c:pt>
                <c:pt idx="55">
                  <c:v>39689</c:v>
                </c:pt>
                <c:pt idx="56">
                  <c:v>39721</c:v>
                </c:pt>
                <c:pt idx="57">
                  <c:v>39752</c:v>
                </c:pt>
                <c:pt idx="58">
                  <c:v>39780</c:v>
                </c:pt>
                <c:pt idx="59">
                  <c:v>39813</c:v>
                </c:pt>
                <c:pt idx="60">
                  <c:v>39843</c:v>
                </c:pt>
                <c:pt idx="61">
                  <c:v>39871</c:v>
                </c:pt>
                <c:pt idx="62">
                  <c:v>39903</c:v>
                </c:pt>
                <c:pt idx="63">
                  <c:v>39933</c:v>
                </c:pt>
                <c:pt idx="64">
                  <c:v>39962</c:v>
                </c:pt>
                <c:pt idx="65">
                  <c:v>39994</c:v>
                </c:pt>
                <c:pt idx="66">
                  <c:v>40025</c:v>
                </c:pt>
                <c:pt idx="67">
                  <c:v>40056</c:v>
                </c:pt>
                <c:pt idx="68">
                  <c:v>40086</c:v>
                </c:pt>
                <c:pt idx="69">
                  <c:v>40116</c:v>
                </c:pt>
                <c:pt idx="70">
                  <c:v>40147</c:v>
                </c:pt>
                <c:pt idx="71">
                  <c:v>40178</c:v>
                </c:pt>
                <c:pt idx="72">
                  <c:v>40207</c:v>
                </c:pt>
                <c:pt idx="73">
                  <c:v>40235</c:v>
                </c:pt>
                <c:pt idx="74">
                  <c:v>40268</c:v>
                </c:pt>
                <c:pt idx="75">
                  <c:v>40298</c:v>
                </c:pt>
                <c:pt idx="76">
                  <c:v>40329</c:v>
                </c:pt>
                <c:pt idx="77">
                  <c:v>40359</c:v>
                </c:pt>
                <c:pt idx="78">
                  <c:v>40389</c:v>
                </c:pt>
                <c:pt idx="79">
                  <c:v>40421</c:v>
                </c:pt>
                <c:pt idx="80">
                  <c:v>40451</c:v>
                </c:pt>
                <c:pt idx="81">
                  <c:v>40480</c:v>
                </c:pt>
                <c:pt idx="82">
                  <c:v>40512</c:v>
                </c:pt>
                <c:pt idx="83">
                  <c:v>40543</c:v>
                </c:pt>
                <c:pt idx="84">
                  <c:v>40574</c:v>
                </c:pt>
                <c:pt idx="85">
                  <c:v>40602</c:v>
                </c:pt>
                <c:pt idx="86">
                  <c:v>40633</c:v>
                </c:pt>
                <c:pt idx="87">
                  <c:v>40662</c:v>
                </c:pt>
                <c:pt idx="88">
                  <c:v>40694</c:v>
                </c:pt>
                <c:pt idx="89">
                  <c:v>40724</c:v>
                </c:pt>
                <c:pt idx="90">
                  <c:v>40753</c:v>
                </c:pt>
                <c:pt idx="91">
                  <c:v>40786</c:v>
                </c:pt>
                <c:pt idx="92">
                  <c:v>40816</c:v>
                </c:pt>
                <c:pt idx="93">
                  <c:v>40847</c:v>
                </c:pt>
                <c:pt idx="94">
                  <c:v>40877</c:v>
                </c:pt>
                <c:pt idx="95">
                  <c:v>40907</c:v>
                </c:pt>
                <c:pt idx="96">
                  <c:v>40939</c:v>
                </c:pt>
                <c:pt idx="97">
                  <c:v>40968</c:v>
                </c:pt>
                <c:pt idx="98">
                  <c:v>40998</c:v>
                </c:pt>
                <c:pt idx="99">
                  <c:v>41029</c:v>
                </c:pt>
                <c:pt idx="100">
                  <c:v>41060</c:v>
                </c:pt>
                <c:pt idx="101">
                  <c:v>41089</c:v>
                </c:pt>
                <c:pt idx="102">
                  <c:v>41121</c:v>
                </c:pt>
                <c:pt idx="103">
                  <c:v>41152</c:v>
                </c:pt>
                <c:pt idx="104">
                  <c:v>41180</c:v>
                </c:pt>
                <c:pt idx="105">
                  <c:v>41213</c:v>
                </c:pt>
                <c:pt idx="106">
                  <c:v>41243</c:v>
                </c:pt>
                <c:pt idx="107">
                  <c:v>41274</c:v>
                </c:pt>
                <c:pt idx="108">
                  <c:v>41305</c:v>
                </c:pt>
                <c:pt idx="109">
                  <c:v>41333</c:v>
                </c:pt>
                <c:pt idx="110">
                  <c:v>41362</c:v>
                </c:pt>
                <c:pt idx="111">
                  <c:v>41394</c:v>
                </c:pt>
                <c:pt idx="112">
                  <c:v>41425</c:v>
                </c:pt>
                <c:pt idx="113">
                  <c:v>41453</c:v>
                </c:pt>
                <c:pt idx="114">
                  <c:v>41486</c:v>
                </c:pt>
                <c:pt idx="115">
                  <c:v>41516</c:v>
                </c:pt>
                <c:pt idx="116">
                  <c:v>41547</c:v>
                </c:pt>
                <c:pt idx="117">
                  <c:v>41578</c:v>
                </c:pt>
                <c:pt idx="118">
                  <c:v>41607</c:v>
                </c:pt>
                <c:pt idx="119">
                  <c:v>41639</c:v>
                </c:pt>
                <c:pt idx="120">
                  <c:v>41670</c:v>
                </c:pt>
                <c:pt idx="121">
                  <c:v>41698</c:v>
                </c:pt>
                <c:pt idx="122">
                  <c:v>41729</c:v>
                </c:pt>
                <c:pt idx="123">
                  <c:v>41759</c:v>
                </c:pt>
                <c:pt idx="124">
                  <c:v>41789</c:v>
                </c:pt>
                <c:pt idx="125">
                  <c:v>41820</c:v>
                </c:pt>
                <c:pt idx="126">
                  <c:v>41851</c:v>
                </c:pt>
                <c:pt idx="127">
                  <c:v>41880</c:v>
                </c:pt>
                <c:pt idx="128">
                  <c:v>41912</c:v>
                </c:pt>
                <c:pt idx="129">
                  <c:v>41943</c:v>
                </c:pt>
                <c:pt idx="130">
                  <c:v>41971</c:v>
                </c:pt>
                <c:pt idx="131">
                  <c:v>42004</c:v>
                </c:pt>
                <c:pt idx="132">
                  <c:v>42034</c:v>
                </c:pt>
                <c:pt idx="133">
                  <c:v>42062</c:v>
                </c:pt>
                <c:pt idx="134">
                  <c:v>42094</c:v>
                </c:pt>
                <c:pt idx="135">
                  <c:v>42124</c:v>
                </c:pt>
                <c:pt idx="136">
                  <c:v>42153</c:v>
                </c:pt>
                <c:pt idx="137">
                  <c:v>42185</c:v>
                </c:pt>
                <c:pt idx="138">
                  <c:v>42216</c:v>
                </c:pt>
                <c:pt idx="139">
                  <c:v>42247</c:v>
                </c:pt>
                <c:pt idx="140">
                  <c:v>42277</c:v>
                </c:pt>
                <c:pt idx="141">
                  <c:v>42307</c:v>
                </c:pt>
                <c:pt idx="142">
                  <c:v>42338</c:v>
                </c:pt>
                <c:pt idx="143">
                  <c:v>42369</c:v>
                </c:pt>
                <c:pt idx="144">
                  <c:v>42398</c:v>
                </c:pt>
                <c:pt idx="145">
                  <c:v>42429</c:v>
                </c:pt>
                <c:pt idx="146">
                  <c:v>42460</c:v>
                </c:pt>
                <c:pt idx="147">
                  <c:v>42489</c:v>
                </c:pt>
                <c:pt idx="148">
                  <c:v>42521</c:v>
                </c:pt>
                <c:pt idx="149">
                  <c:v>42551</c:v>
                </c:pt>
                <c:pt idx="150">
                  <c:v>42580</c:v>
                </c:pt>
                <c:pt idx="151">
                  <c:v>42613</c:v>
                </c:pt>
                <c:pt idx="152">
                  <c:v>42643</c:v>
                </c:pt>
                <c:pt idx="153">
                  <c:v>42674</c:v>
                </c:pt>
                <c:pt idx="154">
                  <c:v>42704</c:v>
                </c:pt>
                <c:pt idx="155">
                  <c:v>42734</c:v>
                </c:pt>
                <c:pt idx="156">
                  <c:v>42766</c:v>
                </c:pt>
                <c:pt idx="157">
                  <c:v>42794</c:v>
                </c:pt>
                <c:pt idx="158">
                  <c:v>42825</c:v>
                </c:pt>
                <c:pt idx="159">
                  <c:v>42853</c:v>
                </c:pt>
                <c:pt idx="160">
                  <c:v>42886</c:v>
                </c:pt>
                <c:pt idx="161">
                  <c:v>42916</c:v>
                </c:pt>
                <c:pt idx="162">
                  <c:v>42947</c:v>
                </c:pt>
                <c:pt idx="163">
                  <c:v>42978</c:v>
                </c:pt>
                <c:pt idx="164">
                  <c:v>43007</c:v>
                </c:pt>
                <c:pt idx="165">
                  <c:v>43039</c:v>
                </c:pt>
                <c:pt idx="166">
                  <c:v>43069</c:v>
                </c:pt>
                <c:pt idx="167">
                  <c:v>43098</c:v>
                </c:pt>
                <c:pt idx="168">
                  <c:v>43131</c:v>
                </c:pt>
                <c:pt idx="169">
                  <c:v>43159</c:v>
                </c:pt>
                <c:pt idx="170">
                  <c:v>43189</c:v>
                </c:pt>
                <c:pt idx="171">
                  <c:v>43220</c:v>
                </c:pt>
                <c:pt idx="172">
                  <c:v>43251</c:v>
                </c:pt>
                <c:pt idx="173">
                  <c:v>43280</c:v>
                </c:pt>
                <c:pt idx="174">
                  <c:v>43312</c:v>
                </c:pt>
                <c:pt idx="175">
                  <c:v>43343</c:v>
                </c:pt>
                <c:pt idx="176">
                  <c:v>43371</c:v>
                </c:pt>
                <c:pt idx="177">
                  <c:v>43404</c:v>
                </c:pt>
                <c:pt idx="178">
                  <c:v>43434</c:v>
                </c:pt>
                <c:pt idx="179">
                  <c:v>43465</c:v>
                </c:pt>
                <c:pt idx="180">
                  <c:v>43496</c:v>
                </c:pt>
                <c:pt idx="181">
                  <c:v>43524</c:v>
                </c:pt>
                <c:pt idx="182">
                  <c:v>43553</c:v>
                </c:pt>
                <c:pt idx="183">
                  <c:v>43585</c:v>
                </c:pt>
                <c:pt idx="184">
                  <c:v>43616</c:v>
                </c:pt>
                <c:pt idx="185">
                  <c:v>43644</c:v>
                </c:pt>
                <c:pt idx="186">
                  <c:v>43677</c:v>
                </c:pt>
                <c:pt idx="187">
                  <c:v>43707</c:v>
                </c:pt>
                <c:pt idx="188">
                  <c:v>43738</c:v>
                </c:pt>
                <c:pt idx="189">
                  <c:v>43769</c:v>
                </c:pt>
                <c:pt idx="190">
                  <c:v>43798</c:v>
                </c:pt>
                <c:pt idx="191">
                  <c:v>43830</c:v>
                </c:pt>
                <c:pt idx="192">
                  <c:v>43861</c:v>
                </c:pt>
                <c:pt idx="193">
                  <c:v>43889</c:v>
                </c:pt>
                <c:pt idx="194">
                  <c:v>43921</c:v>
                </c:pt>
                <c:pt idx="195">
                  <c:v>43951</c:v>
                </c:pt>
                <c:pt idx="196">
                  <c:v>43980</c:v>
                </c:pt>
                <c:pt idx="197">
                  <c:v>44012</c:v>
                </c:pt>
                <c:pt idx="198">
                  <c:v>44043</c:v>
                </c:pt>
                <c:pt idx="199">
                  <c:v>44074</c:v>
                </c:pt>
                <c:pt idx="200">
                  <c:v>44104</c:v>
                </c:pt>
                <c:pt idx="201">
                  <c:v>44134</c:v>
                </c:pt>
                <c:pt idx="202">
                  <c:v>44165</c:v>
                </c:pt>
                <c:pt idx="203">
                  <c:v>44196</c:v>
                </c:pt>
                <c:pt idx="204">
                  <c:v>44227</c:v>
                </c:pt>
                <c:pt idx="205">
                  <c:v>44255</c:v>
                </c:pt>
                <c:pt idx="206">
                  <c:v>44286</c:v>
                </c:pt>
                <c:pt idx="207">
                  <c:v>44316</c:v>
                </c:pt>
                <c:pt idx="208">
                  <c:v>44347</c:v>
                </c:pt>
                <c:pt idx="209">
                  <c:v>44377</c:v>
                </c:pt>
                <c:pt idx="210">
                  <c:v>44408</c:v>
                </c:pt>
                <c:pt idx="211">
                  <c:v>44439</c:v>
                </c:pt>
                <c:pt idx="212">
                  <c:v>44469</c:v>
                </c:pt>
                <c:pt idx="213">
                  <c:v>44500</c:v>
                </c:pt>
                <c:pt idx="214">
                  <c:v>44530</c:v>
                </c:pt>
                <c:pt idx="215">
                  <c:v>44561</c:v>
                </c:pt>
                <c:pt idx="216">
                  <c:v>44592</c:v>
                </c:pt>
                <c:pt idx="217">
                  <c:v>44620</c:v>
                </c:pt>
                <c:pt idx="218">
                  <c:v>44651</c:v>
                </c:pt>
                <c:pt idx="219">
                  <c:v>44680</c:v>
                </c:pt>
                <c:pt idx="220">
                  <c:v>44712</c:v>
                </c:pt>
                <c:pt idx="221">
                  <c:v>44742</c:v>
                </c:pt>
                <c:pt idx="222">
                  <c:v>44773</c:v>
                </c:pt>
              </c:numCache>
            </c:numRef>
          </c:cat>
          <c:val>
            <c:numRef>
              <c:f>'Small vs Large'!$AJ$2:$AJ$258</c:f>
              <c:numCache>
                <c:formatCode>0.00</c:formatCode>
                <c:ptCount val="257"/>
                <c:pt idx="0">
                  <c:v>1</c:v>
                </c:pt>
                <c:pt idx="1">
                  <c:v>1.0056777626155176</c:v>
                </c:pt>
                <c:pt idx="2">
                  <c:v>1.0433287085856098</c:v>
                </c:pt>
                <c:pt idx="3">
                  <c:v>1.0151381681599865</c:v>
                </c:pt>
                <c:pt idx="4">
                  <c:v>1.0126053292040131</c:v>
                </c:pt>
                <c:pt idx="5">
                  <c:v>1.0394331202685314</c:v>
                </c:pt>
                <c:pt idx="6">
                  <c:v>1.01703188852787</c:v>
                </c:pt>
                <c:pt idx="7">
                  <c:v>1.0121940415770028</c:v>
                </c:pt>
                <c:pt idx="8">
                  <c:v>1.0328127887948797</c:v>
                </c:pt>
                <c:pt idx="9">
                  <c:v>1.0423450088038495</c:v>
                </c:pt>
                <c:pt idx="10">
                  <c:v>1.0730613689972108</c:v>
                </c:pt>
                <c:pt idx="11">
                  <c:v>1.0764303005088467</c:v>
                </c:pt>
                <c:pt idx="12">
                  <c:v>1.089314356700297</c:v>
                </c:pt>
                <c:pt idx="13">
                  <c:v>1.0930913117687395</c:v>
                </c:pt>
                <c:pt idx="14">
                  <c:v>1.0894862792836526</c:v>
                </c:pt>
                <c:pt idx="15">
                  <c:v>1.0670267760184848</c:v>
                </c:pt>
                <c:pt idx="16">
                  <c:v>1.0828386410466446</c:v>
                </c:pt>
                <c:pt idx="17">
                  <c:v>1.1083434190881698</c:v>
                </c:pt>
                <c:pt idx="18">
                  <c:v>1.1285922324197983</c:v>
                </c:pt>
                <c:pt idx="19">
                  <c:v>1.1335235484466835</c:v>
                </c:pt>
                <c:pt idx="20">
                  <c:v>1.1333743795085234</c:v>
                </c:pt>
                <c:pt idx="21">
                  <c:v>1.1195233651853023</c:v>
                </c:pt>
                <c:pt idx="22">
                  <c:v>1.1325880878943082</c:v>
                </c:pt>
                <c:pt idx="23">
                  <c:v>1.1568096264977052</c:v>
                </c:pt>
                <c:pt idx="24">
                  <c:v>1.1970826468593905</c:v>
                </c:pt>
                <c:pt idx="25">
                  <c:v>1.1895001858099195</c:v>
                </c:pt>
                <c:pt idx="26">
                  <c:v>1.2212680872618673</c:v>
                </c:pt>
                <c:pt idx="27">
                  <c:v>1.2169400014089282</c:v>
                </c:pt>
                <c:pt idx="28">
                  <c:v>1.1885211730399197</c:v>
                </c:pt>
                <c:pt idx="29">
                  <c:v>1.1690482497559607</c:v>
                </c:pt>
                <c:pt idx="30">
                  <c:v>1.1231199260711768</c:v>
                </c:pt>
                <c:pt idx="31">
                  <c:v>1.127478476487084</c:v>
                </c:pt>
                <c:pt idx="32">
                  <c:v>1.1175075446963896</c:v>
                </c:pt>
                <c:pt idx="33">
                  <c:v>1.1266170140074965</c:v>
                </c:pt>
                <c:pt idx="34">
                  <c:v>1.1434384852633768</c:v>
                </c:pt>
                <c:pt idx="35">
                  <c:v>1.137779705723005</c:v>
                </c:pt>
                <c:pt idx="36">
                  <c:v>1.1478007116916789</c:v>
                </c:pt>
                <c:pt idx="37">
                  <c:v>1.1680507713575079</c:v>
                </c:pt>
                <c:pt idx="38">
                  <c:v>1.176367518019928</c:v>
                </c:pt>
                <c:pt idx="39">
                  <c:v>1.1623600834400165</c:v>
                </c:pt>
                <c:pt idx="40">
                  <c:v>1.1614056144276972</c:v>
                </c:pt>
                <c:pt idx="41">
                  <c:v>1.1601646272810444</c:v>
                </c:pt>
                <c:pt idx="42">
                  <c:v>1.1451354343145126</c:v>
                </c:pt>
                <c:pt idx="43">
                  <c:v>1.1122069785376627</c:v>
                </c:pt>
                <c:pt idx="44">
                  <c:v>1.0801847111466611</c:v>
                </c:pt>
                <c:pt idx="45">
                  <c:v>1.0986890693236169</c:v>
                </c:pt>
                <c:pt idx="46">
                  <c:v>1.054761097104715</c:v>
                </c:pt>
                <c:pt idx="47">
                  <c:v>1.0489750996025187</c:v>
                </c:pt>
                <c:pt idx="48">
                  <c:v>1.045810333493653</c:v>
                </c:pt>
                <c:pt idx="49">
                  <c:v>1.0630522076308024</c:v>
                </c:pt>
                <c:pt idx="50">
                  <c:v>1.0635090299082437</c:v>
                </c:pt>
                <c:pt idx="51">
                  <c:v>1.0512430004054854</c:v>
                </c:pt>
                <c:pt idx="52">
                  <c:v>1.0775452980849964</c:v>
                </c:pt>
                <c:pt idx="53">
                  <c:v>1.0749437225496543</c:v>
                </c:pt>
                <c:pt idx="54">
                  <c:v>1.0769304953238064</c:v>
                </c:pt>
                <c:pt idx="55">
                  <c:v>1.0943387886052027</c:v>
                </c:pt>
                <c:pt idx="56">
                  <c:v>1.0715575405673929</c:v>
                </c:pt>
                <c:pt idx="57">
                  <c:v>1.0132339952834357</c:v>
                </c:pt>
                <c:pt idx="58">
                  <c:v>0.99356796307375905</c:v>
                </c:pt>
                <c:pt idx="59">
                  <c:v>1.0237059184601494</c:v>
                </c:pt>
                <c:pt idx="60">
                  <c:v>1.0390317182597337</c:v>
                </c:pt>
                <c:pt idx="61">
                  <c:v>1.038792191032867</c:v>
                </c:pt>
                <c:pt idx="62">
                  <c:v>1.0448420510317673</c:v>
                </c:pt>
                <c:pt idx="63">
                  <c:v>1.1012019163756905</c:v>
                </c:pt>
                <c:pt idx="64">
                  <c:v>1.0987823087032933</c:v>
                </c:pt>
                <c:pt idx="65">
                  <c:v>1.1163052546380756</c:v>
                </c:pt>
                <c:pt idx="66">
                  <c:v>1.1201443690090276</c:v>
                </c:pt>
                <c:pt idx="67">
                  <c:v>1.145446065615576</c:v>
                </c:pt>
                <c:pt idx="68">
                  <c:v>1.1691040818805156</c:v>
                </c:pt>
                <c:pt idx="69">
                  <c:v>1.1399827763019355</c:v>
                </c:pt>
                <c:pt idx="70">
                  <c:v>1.1209668551907024</c:v>
                </c:pt>
                <c:pt idx="71">
                  <c:v>1.1553037865903859</c:v>
                </c:pt>
                <c:pt idx="72">
                  <c:v>1.1776063352004003</c:v>
                </c:pt>
                <c:pt idx="73">
                  <c:v>1.1915863639196902</c:v>
                </c:pt>
                <c:pt idx="74">
                  <c:v>1.2105136175398816</c:v>
                </c:pt>
                <c:pt idx="75">
                  <c:v>1.2623124795937011</c:v>
                </c:pt>
                <c:pt idx="76">
                  <c:v>1.2655849684227731</c:v>
                </c:pt>
                <c:pt idx="77">
                  <c:v>1.2494226710556262</c:v>
                </c:pt>
                <c:pt idx="78">
                  <c:v>1.2457124868414113</c:v>
                </c:pt>
                <c:pt idx="79">
                  <c:v>1.2357889507637321</c:v>
                </c:pt>
                <c:pt idx="80">
                  <c:v>1.2641345722267274</c:v>
                </c:pt>
                <c:pt idx="81">
                  <c:v>1.2670004606879621</c:v>
                </c:pt>
                <c:pt idx="82">
                  <c:v>1.3067825460704807</c:v>
                </c:pt>
                <c:pt idx="83">
                  <c:v>1.3327967037837725</c:v>
                </c:pt>
                <c:pt idx="84">
                  <c:v>1.3143631363357109</c:v>
                </c:pt>
                <c:pt idx="85">
                  <c:v>1.3230376980871861</c:v>
                </c:pt>
                <c:pt idx="86">
                  <c:v>1.356118000033768</c:v>
                </c:pt>
                <c:pt idx="87">
                  <c:v>1.3506972753435154</c:v>
                </c:pt>
                <c:pt idx="88">
                  <c:v>1.3554287404282843</c:v>
                </c:pt>
                <c:pt idx="89">
                  <c:v>1.3456394197344983</c:v>
                </c:pt>
                <c:pt idx="90">
                  <c:v>1.337085893472675</c:v>
                </c:pt>
                <c:pt idx="91">
                  <c:v>1.3209892289656167</c:v>
                </c:pt>
                <c:pt idx="92">
                  <c:v>1.2787815296665346</c:v>
                </c:pt>
                <c:pt idx="93">
                  <c:v>1.297955625322887</c:v>
                </c:pt>
                <c:pt idx="94">
                  <c:v>1.2993978480678121</c:v>
                </c:pt>
                <c:pt idx="95">
                  <c:v>1.2864710735013887</c:v>
                </c:pt>
                <c:pt idx="96">
                  <c:v>1.3208495148909407</c:v>
                </c:pt>
                <c:pt idx="97">
                  <c:v>1.31833448575846</c:v>
                </c:pt>
                <c:pt idx="98">
                  <c:v>1.3133822529356649</c:v>
                </c:pt>
                <c:pt idx="99">
                  <c:v>1.3203267520010615</c:v>
                </c:pt>
                <c:pt idx="100">
                  <c:v>1.3158070029150939</c:v>
                </c:pt>
                <c:pt idx="101">
                  <c:v>1.2944663528668456</c:v>
                </c:pt>
                <c:pt idx="102">
                  <c:v>1.2751554971726409</c:v>
                </c:pt>
                <c:pt idx="103">
                  <c:v>1.2872753896912783</c:v>
                </c:pt>
                <c:pt idx="104">
                  <c:v>1.2970386373851563</c:v>
                </c:pt>
                <c:pt idx="105">
                  <c:v>1.2990863100898018</c:v>
                </c:pt>
                <c:pt idx="106">
                  <c:v>1.2974819422078356</c:v>
                </c:pt>
                <c:pt idx="107">
                  <c:v>1.316166326689459</c:v>
                </c:pt>
                <c:pt idx="108">
                  <c:v>1.3264561480182</c:v>
                </c:pt>
                <c:pt idx="109">
                  <c:v>1.3383103207483751</c:v>
                </c:pt>
                <c:pt idx="110">
                  <c:v>1.3543924111232624</c:v>
                </c:pt>
                <c:pt idx="111">
                  <c:v>1.3296726012234528</c:v>
                </c:pt>
                <c:pt idx="112">
                  <c:v>1.3461687610703785</c:v>
                </c:pt>
                <c:pt idx="113">
                  <c:v>1.349515525385188</c:v>
                </c:pt>
                <c:pt idx="114">
                  <c:v>1.3659739950104204</c:v>
                </c:pt>
                <c:pt idx="115">
                  <c:v>1.3706867183174782</c:v>
                </c:pt>
                <c:pt idx="116">
                  <c:v>1.3978774025053089</c:v>
                </c:pt>
                <c:pt idx="117">
                  <c:v>1.3841902580682883</c:v>
                </c:pt>
                <c:pt idx="118">
                  <c:v>1.3825430969854884</c:v>
                </c:pt>
                <c:pt idx="119">
                  <c:v>1.3867826906179899</c:v>
                </c:pt>
                <c:pt idx="120">
                  <c:v>1.4172339890123542</c:v>
                </c:pt>
                <c:pt idx="121">
                  <c:v>1.4247692702928247</c:v>
                </c:pt>
                <c:pt idx="122">
                  <c:v>1.414835529516326</c:v>
                </c:pt>
                <c:pt idx="123">
                  <c:v>1.3751700479878086</c:v>
                </c:pt>
                <c:pt idx="124">
                  <c:v>1.3665507781993289</c:v>
                </c:pt>
                <c:pt idx="125">
                  <c:v>1.3965524298369012</c:v>
                </c:pt>
                <c:pt idx="126">
                  <c:v>1.3595297578817305</c:v>
                </c:pt>
                <c:pt idx="127">
                  <c:v>1.3734400256896642</c:v>
                </c:pt>
                <c:pt idx="128">
                  <c:v>1.3277447442726469</c:v>
                </c:pt>
                <c:pt idx="129">
                  <c:v>1.3430080871992054</c:v>
                </c:pt>
                <c:pt idx="130">
                  <c:v>1.3232910941502367</c:v>
                </c:pt>
                <c:pt idx="131">
                  <c:v>1.3546003581680941</c:v>
                </c:pt>
                <c:pt idx="132">
                  <c:v>1.3574146845620765</c:v>
                </c:pt>
                <c:pt idx="133">
                  <c:v>1.3631807683088677</c:v>
                </c:pt>
                <c:pt idx="134">
                  <c:v>1.3902999522870187</c:v>
                </c:pt>
                <c:pt idx="135">
                  <c:v>1.3704652027520834</c:v>
                </c:pt>
                <c:pt idx="136">
                  <c:v>1.3875027897705259</c:v>
                </c:pt>
                <c:pt idx="137">
                  <c:v>1.4075694163152317</c:v>
                </c:pt>
                <c:pt idx="138">
                  <c:v>1.374341265845592</c:v>
                </c:pt>
                <c:pt idx="139">
                  <c:v>1.3984259238728136</c:v>
                </c:pt>
                <c:pt idx="140">
                  <c:v>1.3888475248937799</c:v>
                </c:pt>
                <c:pt idx="141">
                  <c:v>1.3583865679852059</c:v>
                </c:pt>
                <c:pt idx="142">
                  <c:v>1.3825210672296129</c:v>
                </c:pt>
                <c:pt idx="143">
                  <c:v>1.3702121231581934</c:v>
                </c:pt>
                <c:pt idx="144">
                  <c:v>1.3411671620193453</c:v>
                </c:pt>
                <c:pt idx="145">
                  <c:v>1.3664416359639515</c:v>
                </c:pt>
                <c:pt idx="146">
                  <c:v>1.3905851022541633</c:v>
                </c:pt>
                <c:pt idx="147">
                  <c:v>1.403070008965227</c:v>
                </c:pt>
                <c:pt idx="148">
                  <c:v>1.4129111281642002</c:v>
                </c:pt>
                <c:pt idx="149">
                  <c:v>1.3989533765459878</c:v>
                </c:pt>
                <c:pt idx="150">
                  <c:v>1.4197048197063569</c:v>
                </c:pt>
                <c:pt idx="151">
                  <c:v>1.4210793157147361</c:v>
                </c:pt>
                <c:pt idx="152">
                  <c:v>1.4355723355008898</c:v>
                </c:pt>
                <c:pt idx="153">
                  <c:v>1.4075886199661687</c:v>
                </c:pt>
                <c:pt idx="154">
                  <c:v>1.4484516677475194</c:v>
                </c:pt>
                <c:pt idx="155">
                  <c:v>1.4444671545500123</c:v>
                </c:pt>
                <c:pt idx="156">
                  <c:v>1.446114393869715</c:v>
                </c:pt>
                <c:pt idx="157">
                  <c:v>1.4371139858822104</c:v>
                </c:pt>
                <c:pt idx="158">
                  <c:v>1.4318113265631762</c:v>
                </c:pt>
                <c:pt idx="159">
                  <c:v>1.4409851460665219</c:v>
                </c:pt>
                <c:pt idx="160">
                  <c:v>1.4217314654102287</c:v>
                </c:pt>
                <c:pt idx="161">
                  <c:v>1.4386761212902257</c:v>
                </c:pt>
                <c:pt idx="162">
                  <c:v>1.4367817135507193</c:v>
                </c:pt>
                <c:pt idx="163">
                  <c:v>1.4349848046703138</c:v>
                </c:pt>
                <c:pt idx="164">
                  <c:v>1.4586037563373413</c:v>
                </c:pt>
                <c:pt idx="165">
                  <c:v>1.4520205397652972</c:v>
                </c:pt>
                <c:pt idx="166">
                  <c:v>1.4544337900984652</c:v>
                </c:pt>
                <c:pt idx="167">
                  <c:v>1.4569990366702437</c:v>
                </c:pt>
                <c:pt idx="168">
                  <c:v>1.4311708105934187</c:v>
                </c:pt>
                <c:pt idx="169">
                  <c:v>1.4344824274002381</c:v>
                </c:pt>
                <c:pt idx="170">
                  <c:v>1.4712225437565187</c:v>
                </c:pt>
                <c:pt idx="171">
                  <c:v>1.4677028594487096</c:v>
                </c:pt>
                <c:pt idx="172">
                  <c:v>1.4995786422400585</c:v>
                </c:pt>
                <c:pt idx="173">
                  <c:v>1.4935919401147939</c:v>
                </c:pt>
                <c:pt idx="174">
                  <c:v>1.4628034391272844</c:v>
                </c:pt>
                <c:pt idx="175">
                  <c:v>1.4769559369719536</c:v>
                </c:pt>
                <c:pt idx="176">
                  <c:v>1.4446847442478912</c:v>
                </c:pt>
                <c:pt idx="177">
                  <c:v>1.3991478750357922</c:v>
                </c:pt>
                <c:pt idx="178">
                  <c:v>1.391653336262173</c:v>
                </c:pt>
                <c:pt idx="179">
                  <c:v>1.3660849672713506</c:v>
                </c:pt>
                <c:pt idx="180">
                  <c:v>1.4027920457013463</c:v>
                </c:pt>
                <c:pt idx="181">
                  <c:v>1.4152487668721592</c:v>
                </c:pt>
                <c:pt idx="182">
                  <c:v>1.3864235233772642</c:v>
                </c:pt>
                <c:pt idx="183">
                  <c:v>1.380312488974073</c:v>
                </c:pt>
                <c:pt idx="184">
                  <c:v>1.3709491609038935</c:v>
                </c:pt>
                <c:pt idx="185">
                  <c:v>1.360085717627195</c:v>
                </c:pt>
                <c:pt idx="186">
                  <c:v>1.3603573888255296</c:v>
                </c:pt>
                <c:pt idx="187">
                  <c:v>1.3411793715006757</c:v>
                </c:pt>
                <c:pt idx="188">
                  <c:v>1.3405078833632142</c:v>
                </c:pt>
                <c:pt idx="189">
                  <c:v>1.3436851812101775</c:v>
                </c:pt>
                <c:pt idx="190">
                  <c:v>1.350503705375427</c:v>
                </c:pt>
                <c:pt idx="191">
                  <c:v>1.354444748256062</c:v>
                </c:pt>
                <c:pt idx="192">
                  <c:v>1.32377531126601</c:v>
                </c:pt>
                <c:pt idx="193">
                  <c:v>1.3122969886817666</c:v>
                </c:pt>
                <c:pt idx="194">
                  <c:v>1.1853152107548535</c:v>
                </c:pt>
                <c:pt idx="195">
                  <c:v>1.2146452555401235</c:v>
                </c:pt>
                <c:pt idx="196">
                  <c:v>1.2461171358988927</c:v>
                </c:pt>
                <c:pt idx="197">
                  <c:v>1.2442814904253268</c:v>
                </c:pt>
                <c:pt idx="198">
                  <c:v>1.2345688710360436</c:v>
                </c:pt>
                <c:pt idx="199">
                  <c:v>1.2192737654602284</c:v>
                </c:pt>
                <c:pt idx="200">
                  <c:v>1.2388439476339876</c:v>
                </c:pt>
                <c:pt idx="201">
                  <c:v>1.2833551358750668</c:v>
                </c:pt>
                <c:pt idx="202">
                  <c:v>1.3168209576950707</c:v>
                </c:pt>
                <c:pt idx="203">
                  <c:v>1.3583087512744343</c:v>
                </c:pt>
                <c:pt idx="204">
                  <c:v>1.4023432988178641</c:v>
                </c:pt>
                <c:pt idx="205">
                  <c:v>1.4395176059777837</c:v>
                </c:pt>
                <c:pt idx="206">
                  <c:v>1.4199487368295614</c:v>
                </c:pt>
                <c:pt idx="207">
                  <c:v>1.4095460333920162</c:v>
                </c:pt>
                <c:pt idx="208">
                  <c:v>1.4019826887223128</c:v>
                </c:pt>
                <c:pt idx="209">
                  <c:v>1.380790709610402</c:v>
                </c:pt>
                <c:pt idx="210">
                  <c:v>1.3455887743104793</c:v>
                </c:pt>
                <c:pt idx="211">
                  <c:v>1.3456073094065522</c:v>
                </c:pt>
                <c:pt idx="212">
                  <c:v>1.3605416017708303</c:v>
                </c:pt>
                <c:pt idx="213">
                  <c:v>1.3315549843345229</c:v>
                </c:pt>
                <c:pt idx="214">
                  <c:v>1.2924123963078522</c:v>
                </c:pt>
                <c:pt idx="215">
                  <c:v>1.2842293364471362</c:v>
                </c:pt>
                <c:pt idx="216">
                  <c:v>1.2487351928929789</c:v>
                </c:pt>
                <c:pt idx="217">
                  <c:v>1.2887357232343277</c:v>
                </c:pt>
                <c:pt idx="218">
                  <c:v>1.26221564861835</c:v>
                </c:pt>
                <c:pt idx="219">
                  <c:v>1.2707334260194874</c:v>
                </c:pt>
                <c:pt idx="220">
                  <c:v>1.2670090692667417</c:v>
                </c:pt>
                <c:pt idx="221">
                  <c:v>1.2447140525221203</c:v>
                </c:pt>
                <c:pt idx="222">
                  <c:v>1.2588230367684221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7E5-4685-8436-E8A6154DEE47}"/>
            </c:ext>
          </c:extLst>
        </c:ser>
        <c:ser>
          <c:idx val="2"/>
          <c:order val="2"/>
          <c:tx>
            <c:strRef>
              <c:f>'Small vs Large'!$AK$1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'Small vs Large'!$AH$2:$AH$258</c:f>
              <c:numCache>
                <c:formatCode>dd\-mm\-yyyy</c:formatCode>
                <c:ptCount val="257"/>
                <c:pt idx="0">
                  <c:v>38016</c:v>
                </c:pt>
                <c:pt idx="1">
                  <c:v>38044</c:v>
                </c:pt>
                <c:pt idx="2">
                  <c:v>38077</c:v>
                </c:pt>
                <c:pt idx="3">
                  <c:v>38107</c:v>
                </c:pt>
                <c:pt idx="4">
                  <c:v>38138</c:v>
                </c:pt>
                <c:pt idx="5">
                  <c:v>38168</c:v>
                </c:pt>
                <c:pt idx="6">
                  <c:v>38198</c:v>
                </c:pt>
                <c:pt idx="7">
                  <c:v>38230</c:v>
                </c:pt>
                <c:pt idx="8">
                  <c:v>38260</c:v>
                </c:pt>
                <c:pt idx="9">
                  <c:v>38289</c:v>
                </c:pt>
                <c:pt idx="10">
                  <c:v>38321</c:v>
                </c:pt>
                <c:pt idx="11">
                  <c:v>38352</c:v>
                </c:pt>
                <c:pt idx="12">
                  <c:v>38383</c:v>
                </c:pt>
                <c:pt idx="13">
                  <c:v>38411</c:v>
                </c:pt>
                <c:pt idx="14">
                  <c:v>38442</c:v>
                </c:pt>
                <c:pt idx="15">
                  <c:v>38471</c:v>
                </c:pt>
                <c:pt idx="16">
                  <c:v>38503</c:v>
                </c:pt>
                <c:pt idx="17">
                  <c:v>38533</c:v>
                </c:pt>
                <c:pt idx="18">
                  <c:v>38562</c:v>
                </c:pt>
                <c:pt idx="19">
                  <c:v>38595</c:v>
                </c:pt>
                <c:pt idx="20">
                  <c:v>38625</c:v>
                </c:pt>
                <c:pt idx="21">
                  <c:v>38656</c:v>
                </c:pt>
                <c:pt idx="22">
                  <c:v>38686</c:v>
                </c:pt>
                <c:pt idx="23">
                  <c:v>38716</c:v>
                </c:pt>
                <c:pt idx="24">
                  <c:v>38748</c:v>
                </c:pt>
                <c:pt idx="25">
                  <c:v>38776</c:v>
                </c:pt>
                <c:pt idx="26">
                  <c:v>38807</c:v>
                </c:pt>
                <c:pt idx="27">
                  <c:v>38835</c:v>
                </c:pt>
                <c:pt idx="28">
                  <c:v>38868</c:v>
                </c:pt>
                <c:pt idx="29">
                  <c:v>38898</c:v>
                </c:pt>
                <c:pt idx="30">
                  <c:v>38929</c:v>
                </c:pt>
                <c:pt idx="31">
                  <c:v>38960</c:v>
                </c:pt>
                <c:pt idx="32">
                  <c:v>38989</c:v>
                </c:pt>
                <c:pt idx="33">
                  <c:v>39021</c:v>
                </c:pt>
                <c:pt idx="34">
                  <c:v>39051</c:v>
                </c:pt>
                <c:pt idx="35">
                  <c:v>39080</c:v>
                </c:pt>
                <c:pt idx="36">
                  <c:v>39113</c:v>
                </c:pt>
                <c:pt idx="37">
                  <c:v>39141</c:v>
                </c:pt>
                <c:pt idx="38">
                  <c:v>39171</c:v>
                </c:pt>
                <c:pt idx="39">
                  <c:v>39202</c:v>
                </c:pt>
                <c:pt idx="40">
                  <c:v>39233</c:v>
                </c:pt>
                <c:pt idx="41">
                  <c:v>39262</c:v>
                </c:pt>
                <c:pt idx="42">
                  <c:v>39294</c:v>
                </c:pt>
                <c:pt idx="43">
                  <c:v>39325</c:v>
                </c:pt>
                <c:pt idx="44">
                  <c:v>39353</c:v>
                </c:pt>
                <c:pt idx="45">
                  <c:v>39386</c:v>
                </c:pt>
                <c:pt idx="46">
                  <c:v>39416</c:v>
                </c:pt>
                <c:pt idx="47">
                  <c:v>39447</c:v>
                </c:pt>
                <c:pt idx="48">
                  <c:v>39478</c:v>
                </c:pt>
                <c:pt idx="49">
                  <c:v>39507</c:v>
                </c:pt>
                <c:pt idx="50">
                  <c:v>39538</c:v>
                </c:pt>
                <c:pt idx="51">
                  <c:v>39568</c:v>
                </c:pt>
                <c:pt idx="52">
                  <c:v>39598</c:v>
                </c:pt>
                <c:pt idx="53">
                  <c:v>39629</c:v>
                </c:pt>
                <c:pt idx="54">
                  <c:v>39660</c:v>
                </c:pt>
                <c:pt idx="55">
                  <c:v>39689</c:v>
                </c:pt>
                <c:pt idx="56">
                  <c:v>39721</c:v>
                </c:pt>
                <c:pt idx="57">
                  <c:v>39752</c:v>
                </c:pt>
                <c:pt idx="58">
                  <c:v>39780</c:v>
                </c:pt>
                <c:pt idx="59">
                  <c:v>39813</c:v>
                </c:pt>
                <c:pt idx="60">
                  <c:v>39843</c:v>
                </c:pt>
                <c:pt idx="61">
                  <c:v>39871</c:v>
                </c:pt>
                <c:pt idx="62">
                  <c:v>39903</c:v>
                </c:pt>
                <c:pt idx="63">
                  <c:v>39933</c:v>
                </c:pt>
                <c:pt idx="64">
                  <c:v>39962</c:v>
                </c:pt>
                <c:pt idx="65">
                  <c:v>39994</c:v>
                </c:pt>
                <c:pt idx="66">
                  <c:v>40025</c:v>
                </c:pt>
                <c:pt idx="67">
                  <c:v>40056</c:v>
                </c:pt>
                <c:pt idx="68">
                  <c:v>40086</c:v>
                </c:pt>
                <c:pt idx="69">
                  <c:v>40116</c:v>
                </c:pt>
                <c:pt idx="70">
                  <c:v>40147</c:v>
                </c:pt>
                <c:pt idx="71">
                  <c:v>40178</c:v>
                </c:pt>
                <c:pt idx="72">
                  <c:v>40207</c:v>
                </c:pt>
                <c:pt idx="73">
                  <c:v>40235</c:v>
                </c:pt>
                <c:pt idx="74">
                  <c:v>40268</c:v>
                </c:pt>
                <c:pt idx="75">
                  <c:v>40298</c:v>
                </c:pt>
                <c:pt idx="76">
                  <c:v>40329</c:v>
                </c:pt>
                <c:pt idx="77">
                  <c:v>40359</c:v>
                </c:pt>
                <c:pt idx="78">
                  <c:v>40389</c:v>
                </c:pt>
                <c:pt idx="79">
                  <c:v>40421</c:v>
                </c:pt>
                <c:pt idx="80">
                  <c:v>40451</c:v>
                </c:pt>
                <c:pt idx="81">
                  <c:v>40480</c:v>
                </c:pt>
                <c:pt idx="82">
                  <c:v>40512</c:v>
                </c:pt>
                <c:pt idx="83">
                  <c:v>40543</c:v>
                </c:pt>
                <c:pt idx="84">
                  <c:v>40574</c:v>
                </c:pt>
                <c:pt idx="85">
                  <c:v>40602</c:v>
                </c:pt>
                <c:pt idx="86">
                  <c:v>40633</c:v>
                </c:pt>
                <c:pt idx="87">
                  <c:v>40662</c:v>
                </c:pt>
                <c:pt idx="88">
                  <c:v>40694</c:v>
                </c:pt>
                <c:pt idx="89">
                  <c:v>40724</c:v>
                </c:pt>
                <c:pt idx="90">
                  <c:v>40753</c:v>
                </c:pt>
                <c:pt idx="91">
                  <c:v>40786</c:v>
                </c:pt>
                <c:pt idx="92">
                  <c:v>40816</c:v>
                </c:pt>
                <c:pt idx="93">
                  <c:v>40847</c:v>
                </c:pt>
                <c:pt idx="94">
                  <c:v>40877</c:v>
                </c:pt>
                <c:pt idx="95">
                  <c:v>40907</c:v>
                </c:pt>
                <c:pt idx="96">
                  <c:v>40939</c:v>
                </c:pt>
                <c:pt idx="97">
                  <c:v>40968</c:v>
                </c:pt>
                <c:pt idx="98">
                  <c:v>40998</c:v>
                </c:pt>
                <c:pt idx="99">
                  <c:v>41029</c:v>
                </c:pt>
                <c:pt idx="100">
                  <c:v>41060</c:v>
                </c:pt>
                <c:pt idx="101">
                  <c:v>41089</c:v>
                </c:pt>
                <c:pt idx="102">
                  <c:v>41121</c:v>
                </c:pt>
                <c:pt idx="103">
                  <c:v>41152</c:v>
                </c:pt>
                <c:pt idx="104">
                  <c:v>41180</c:v>
                </c:pt>
                <c:pt idx="105">
                  <c:v>41213</c:v>
                </c:pt>
                <c:pt idx="106">
                  <c:v>41243</c:v>
                </c:pt>
                <c:pt idx="107">
                  <c:v>41274</c:v>
                </c:pt>
                <c:pt idx="108">
                  <c:v>41305</c:v>
                </c:pt>
                <c:pt idx="109">
                  <c:v>41333</c:v>
                </c:pt>
                <c:pt idx="110">
                  <c:v>41362</c:v>
                </c:pt>
                <c:pt idx="111">
                  <c:v>41394</c:v>
                </c:pt>
                <c:pt idx="112">
                  <c:v>41425</c:v>
                </c:pt>
                <c:pt idx="113">
                  <c:v>41453</c:v>
                </c:pt>
                <c:pt idx="114">
                  <c:v>41486</c:v>
                </c:pt>
                <c:pt idx="115">
                  <c:v>41516</c:v>
                </c:pt>
                <c:pt idx="116">
                  <c:v>41547</c:v>
                </c:pt>
                <c:pt idx="117">
                  <c:v>41578</c:v>
                </c:pt>
                <c:pt idx="118">
                  <c:v>41607</c:v>
                </c:pt>
                <c:pt idx="119">
                  <c:v>41639</c:v>
                </c:pt>
                <c:pt idx="120">
                  <c:v>41670</c:v>
                </c:pt>
                <c:pt idx="121">
                  <c:v>41698</c:v>
                </c:pt>
                <c:pt idx="122">
                  <c:v>41729</c:v>
                </c:pt>
                <c:pt idx="123">
                  <c:v>41759</c:v>
                </c:pt>
                <c:pt idx="124">
                  <c:v>41789</c:v>
                </c:pt>
                <c:pt idx="125">
                  <c:v>41820</c:v>
                </c:pt>
                <c:pt idx="126">
                  <c:v>41851</c:v>
                </c:pt>
                <c:pt idx="127">
                  <c:v>41880</c:v>
                </c:pt>
                <c:pt idx="128">
                  <c:v>41912</c:v>
                </c:pt>
                <c:pt idx="129">
                  <c:v>41943</c:v>
                </c:pt>
                <c:pt idx="130">
                  <c:v>41971</c:v>
                </c:pt>
                <c:pt idx="131">
                  <c:v>42004</c:v>
                </c:pt>
                <c:pt idx="132">
                  <c:v>42034</c:v>
                </c:pt>
                <c:pt idx="133">
                  <c:v>42062</c:v>
                </c:pt>
                <c:pt idx="134">
                  <c:v>42094</c:v>
                </c:pt>
                <c:pt idx="135">
                  <c:v>42124</c:v>
                </c:pt>
                <c:pt idx="136">
                  <c:v>42153</c:v>
                </c:pt>
                <c:pt idx="137">
                  <c:v>42185</c:v>
                </c:pt>
                <c:pt idx="138">
                  <c:v>42216</c:v>
                </c:pt>
                <c:pt idx="139">
                  <c:v>42247</c:v>
                </c:pt>
                <c:pt idx="140">
                  <c:v>42277</c:v>
                </c:pt>
                <c:pt idx="141">
                  <c:v>42307</c:v>
                </c:pt>
                <c:pt idx="142">
                  <c:v>42338</c:v>
                </c:pt>
                <c:pt idx="143">
                  <c:v>42369</c:v>
                </c:pt>
                <c:pt idx="144">
                  <c:v>42398</c:v>
                </c:pt>
                <c:pt idx="145">
                  <c:v>42429</c:v>
                </c:pt>
                <c:pt idx="146">
                  <c:v>42460</c:v>
                </c:pt>
                <c:pt idx="147">
                  <c:v>42489</c:v>
                </c:pt>
                <c:pt idx="148">
                  <c:v>42521</c:v>
                </c:pt>
                <c:pt idx="149">
                  <c:v>42551</c:v>
                </c:pt>
                <c:pt idx="150">
                  <c:v>42580</c:v>
                </c:pt>
                <c:pt idx="151">
                  <c:v>42613</c:v>
                </c:pt>
                <c:pt idx="152">
                  <c:v>42643</c:v>
                </c:pt>
                <c:pt idx="153">
                  <c:v>42674</c:v>
                </c:pt>
                <c:pt idx="154">
                  <c:v>42704</c:v>
                </c:pt>
                <c:pt idx="155">
                  <c:v>42734</c:v>
                </c:pt>
                <c:pt idx="156">
                  <c:v>42766</c:v>
                </c:pt>
                <c:pt idx="157">
                  <c:v>42794</c:v>
                </c:pt>
                <c:pt idx="158">
                  <c:v>42825</c:v>
                </c:pt>
                <c:pt idx="159">
                  <c:v>42853</c:v>
                </c:pt>
                <c:pt idx="160">
                  <c:v>42886</c:v>
                </c:pt>
                <c:pt idx="161">
                  <c:v>42916</c:v>
                </c:pt>
                <c:pt idx="162">
                  <c:v>42947</c:v>
                </c:pt>
                <c:pt idx="163">
                  <c:v>42978</c:v>
                </c:pt>
                <c:pt idx="164">
                  <c:v>43007</c:v>
                </c:pt>
                <c:pt idx="165">
                  <c:v>43039</c:v>
                </c:pt>
                <c:pt idx="166">
                  <c:v>43069</c:v>
                </c:pt>
                <c:pt idx="167">
                  <c:v>43098</c:v>
                </c:pt>
                <c:pt idx="168">
                  <c:v>43131</c:v>
                </c:pt>
                <c:pt idx="169">
                  <c:v>43159</c:v>
                </c:pt>
                <c:pt idx="170">
                  <c:v>43189</c:v>
                </c:pt>
                <c:pt idx="171">
                  <c:v>43220</c:v>
                </c:pt>
                <c:pt idx="172">
                  <c:v>43251</c:v>
                </c:pt>
                <c:pt idx="173">
                  <c:v>43280</c:v>
                </c:pt>
                <c:pt idx="174">
                  <c:v>43312</c:v>
                </c:pt>
                <c:pt idx="175">
                  <c:v>43343</c:v>
                </c:pt>
                <c:pt idx="176">
                  <c:v>43371</c:v>
                </c:pt>
                <c:pt idx="177">
                  <c:v>43404</c:v>
                </c:pt>
                <c:pt idx="178">
                  <c:v>43434</c:v>
                </c:pt>
                <c:pt idx="179">
                  <c:v>43465</c:v>
                </c:pt>
                <c:pt idx="180">
                  <c:v>43496</c:v>
                </c:pt>
                <c:pt idx="181">
                  <c:v>43524</c:v>
                </c:pt>
                <c:pt idx="182">
                  <c:v>43553</c:v>
                </c:pt>
                <c:pt idx="183">
                  <c:v>43585</c:v>
                </c:pt>
                <c:pt idx="184">
                  <c:v>43616</c:v>
                </c:pt>
                <c:pt idx="185">
                  <c:v>43644</c:v>
                </c:pt>
                <c:pt idx="186">
                  <c:v>43677</c:v>
                </c:pt>
                <c:pt idx="187">
                  <c:v>43707</c:v>
                </c:pt>
                <c:pt idx="188">
                  <c:v>43738</c:v>
                </c:pt>
                <c:pt idx="189">
                  <c:v>43769</c:v>
                </c:pt>
                <c:pt idx="190">
                  <c:v>43798</c:v>
                </c:pt>
                <c:pt idx="191">
                  <c:v>43830</c:v>
                </c:pt>
                <c:pt idx="192">
                  <c:v>43861</c:v>
                </c:pt>
                <c:pt idx="193">
                  <c:v>43889</c:v>
                </c:pt>
                <c:pt idx="194">
                  <c:v>43921</c:v>
                </c:pt>
                <c:pt idx="195">
                  <c:v>43951</c:v>
                </c:pt>
                <c:pt idx="196">
                  <c:v>43980</c:v>
                </c:pt>
                <c:pt idx="197">
                  <c:v>44012</c:v>
                </c:pt>
                <c:pt idx="198">
                  <c:v>44043</c:v>
                </c:pt>
                <c:pt idx="199">
                  <c:v>44074</c:v>
                </c:pt>
                <c:pt idx="200">
                  <c:v>44104</c:v>
                </c:pt>
                <c:pt idx="201">
                  <c:v>44134</c:v>
                </c:pt>
                <c:pt idx="202">
                  <c:v>44165</c:v>
                </c:pt>
                <c:pt idx="203">
                  <c:v>44196</c:v>
                </c:pt>
                <c:pt idx="204">
                  <c:v>44227</c:v>
                </c:pt>
                <c:pt idx="205">
                  <c:v>44255</c:v>
                </c:pt>
                <c:pt idx="206">
                  <c:v>44286</c:v>
                </c:pt>
                <c:pt idx="207">
                  <c:v>44316</c:v>
                </c:pt>
                <c:pt idx="208">
                  <c:v>44347</c:v>
                </c:pt>
                <c:pt idx="209">
                  <c:v>44377</c:v>
                </c:pt>
                <c:pt idx="210">
                  <c:v>44408</c:v>
                </c:pt>
                <c:pt idx="211">
                  <c:v>44439</c:v>
                </c:pt>
                <c:pt idx="212">
                  <c:v>44469</c:v>
                </c:pt>
                <c:pt idx="213">
                  <c:v>44500</c:v>
                </c:pt>
                <c:pt idx="214">
                  <c:v>44530</c:v>
                </c:pt>
                <c:pt idx="215">
                  <c:v>44561</c:v>
                </c:pt>
                <c:pt idx="216">
                  <c:v>44592</c:v>
                </c:pt>
                <c:pt idx="217">
                  <c:v>44620</c:v>
                </c:pt>
                <c:pt idx="218">
                  <c:v>44651</c:v>
                </c:pt>
                <c:pt idx="219">
                  <c:v>44680</c:v>
                </c:pt>
                <c:pt idx="220">
                  <c:v>44712</c:v>
                </c:pt>
                <c:pt idx="221">
                  <c:v>44742</c:v>
                </c:pt>
                <c:pt idx="222">
                  <c:v>44773</c:v>
                </c:pt>
              </c:numCache>
            </c:numRef>
          </c:cat>
          <c:val>
            <c:numRef>
              <c:f>'Small vs Large'!$AK$2:$AK$258</c:f>
              <c:numCache>
                <c:formatCode>0.00</c:formatCode>
                <c:ptCount val="257"/>
                <c:pt idx="0">
                  <c:v>1</c:v>
                </c:pt>
                <c:pt idx="1">
                  <c:v>0.9590516553787618</c:v>
                </c:pt>
                <c:pt idx="2">
                  <c:v>0.92935799976108535</c:v>
                </c:pt>
                <c:pt idx="3">
                  <c:v>0.992524364027766</c:v>
                </c:pt>
                <c:pt idx="4">
                  <c:v>1.0335580492951244</c:v>
                </c:pt>
                <c:pt idx="5">
                  <c:v>1.0349239511391206</c:v>
                </c:pt>
                <c:pt idx="6">
                  <c:v>1.06691887373517</c:v>
                </c:pt>
                <c:pt idx="7">
                  <c:v>1.1808394503513115</c:v>
                </c:pt>
                <c:pt idx="8">
                  <c:v>1.1674599896960995</c:v>
                </c:pt>
                <c:pt idx="9">
                  <c:v>1.1659553092171064</c:v>
                </c:pt>
                <c:pt idx="10">
                  <c:v>1.1918229051549059</c:v>
                </c:pt>
                <c:pt idx="11">
                  <c:v>1.2695677431975605</c:v>
                </c:pt>
                <c:pt idx="12">
                  <c:v>1.3020185136274611</c:v>
                </c:pt>
                <c:pt idx="13">
                  <c:v>1.3366709366728344</c:v>
                </c:pt>
                <c:pt idx="14">
                  <c:v>1.3849551848718069</c:v>
                </c:pt>
                <c:pt idx="15">
                  <c:v>1.4780207298087953</c:v>
                </c:pt>
                <c:pt idx="16">
                  <c:v>1.4794401669828399</c:v>
                </c:pt>
                <c:pt idx="17">
                  <c:v>1.4092517541369851</c:v>
                </c:pt>
                <c:pt idx="18">
                  <c:v>1.4725662025151873</c:v>
                </c:pt>
                <c:pt idx="19">
                  <c:v>1.6454748251259392</c:v>
                </c:pt>
                <c:pt idx="20">
                  <c:v>1.531102338776285</c:v>
                </c:pt>
                <c:pt idx="21">
                  <c:v>1.5005992743814367</c:v>
                </c:pt>
                <c:pt idx="22">
                  <c:v>1.4971752795132773</c:v>
                </c:pt>
                <c:pt idx="23">
                  <c:v>1.4884887895980266</c:v>
                </c:pt>
                <c:pt idx="24">
                  <c:v>1.4927824900002389</c:v>
                </c:pt>
                <c:pt idx="25">
                  <c:v>1.4544789026164155</c:v>
                </c:pt>
                <c:pt idx="26">
                  <c:v>1.4913267501105427</c:v>
                </c:pt>
                <c:pt idx="27">
                  <c:v>1.561425417105397</c:v>
                </c:pt>
                <c:pt idx="28">
                  <c:v>1.7023838069122013</c:v>
                </c:pt>
                <c:pt idx="29">
                  <c:v>1.5233276526750263</c:v>
                </c:pt>
                <c:pt idx="30">
                  <c:v>1.4852942660983679</c:v>
                </c:pt>
                <c:pt idx="31">
                  <c:v>1.5170223536622673</c:v>
                </c:pt>
                <c:pt idx="32">
                  <c:v>1.5108733102036898</c:v>
                </c:pt>
                <c:pt idx="33">
                  <c:v>1.5133150914521643</c:v>
                </c:pt>
                <c:pt idx="34">
                  <c:v>1.4931981118174509</c:v>
                </c:pt>
                <c:pt idx="35">
                  <c:v>1.4950724068732617</c:v>
                </c:pt>
                <c:pt idx="36">
                  <c:v>1.552555477267898</c:v>
                </c:pt>
                <c:pt idx="37">
                  <c:v>1.592998755728761</c:v>
                </c:pt>
                <c:pt idx="38">
                  <c:v>1.5385043887083054</c:v>
                </c:pt>
                <c:pt idx="39">
                  <c:v>1.5640935471143591</c:v>
                </c:pt>
                <c:pt idx="40">
                  <c:v>1.5857361473064877</c:v>
                </c:pt>
                <c:pt idx="41">
                  <c:v>1.6532586816116639</c:v>
                </c:pt>
                <c:pt idx="42">
                  <c:v>1.6280092756016706</c:v>
                </c:pt>
                <c:pt idx="43">
                  <c:v>1.6351173792728679</c:v>
                </c:pt>
                <c:pt idx="44">
                  <c:v>1.5616692507196996</c:v>
                </c:pt>
                <c:pt idx="45">
                  <c:v>1.494728049329588</c:v>
                </c:pt>
                <c:pt idx="46">
                  <c:v>1.6005840744851376</c:v>
                </c:pt>
                <c:pt idx="47">
                  <c:v>1.7526864889636722</c:v>
                </c:pt>
                <c:pt idx="48">
                  <c:v>1.6218738293204693</c:v>
                </c:pt>
                <c:pt idx="49">
                  <c:v>1.6262557150428407</c:v>
                </c:pt>
                <c:pt idx="50">
                  <c:v>1.543273946381619</c:v>
                </c:pt>
                <c:pt idx="51">
                  <c:v>1.5397812511587146</c:v>
                </c:pt>
                <c:pt idx="52">
                  <c:v>1.5404036760999593</c:v>
                </c:pt>
                <c:pt idx="53">
                  <c:v>1.5770477432782024</c:v>
                </c:pt>
                <c:pt idx="54">
                  <c:v>1.5152008300965802</c:v>
                </c:pt>
                <c:pt idx="55">
                  <c:v>1.5169497548284294</c:v>
                </c:pt>
                <c:pt idx="56">
                  <c:v>1.3996608933222285</c:v>
                </c:pt>
                <c:pt idx="57">
                  <c:v>1.1831295922408753</c:v>
                </c:pt>
                <c:pt idx="58">
                  <c:v>1.099400561262003</c:v>
                </c:pt>
                <c:pt idx="59">
                  <c:v>1.1378706122004012</c:v>
                </c:pt>
                <c:pt idx="60">
                  <c:v>1.081164676962918</c:v>
                </c:pt>
                <c:pt idx="61">
                  <c:v>1.0806806651981713</c:v>
                </c:pt>
                <c:pt idx="62">
                  <c:v>1.075762655884968</c:v>
                </c:pt>
                <c:pt idx="63">
                  <c:v>1.0688590888112814</c:v>
                </c:pt>
                <c:pt idx="64">
                  <c:v>1.1994779630907928</c:v>
                </c:pt>
                <c:pt idx="65">
                  <c:v>1.1867147718797559</c:v>
                </c:pt>
                <c:pt idx="66">
                  <c:v>1.169111284572641</c:v>
                </c:pt>
                <c:pt idx="67">
                  <c:v>1.2532801786819561</c:v>
                </c:pt>
                <c:pt idx="68">
                  <c:v>1.2151427596372726</c:v>
                </c:pt>
                <c:pt idx="69">
                  <c:v>1.2405890619742546</c:v>
                </c:pt>
                <c:pt idx="70">
                  <c:v>1.2340267824790527</c:v>
                </c:pt>
                <c:pt idx="71">
                  <c:v>1.2730093877465012</c:v>
                </c:pt>
                <c:pt idx="72">
                  <c:v>1.3520671371358897</c:v>
                </c:pt>
                <c:pt idx="73">
                  <c:v>1.3106145004829732</c:v>
                </c:pt>
                <c:pt idx="74">
                  <c:v>1.3116833993794537</c:v>
                </c:pt>
                <c:pt idx="75">
                  <c:v>1.3526805953559426</c:v>
                </c:pt>
                <c:pt idx="76">
                  <c:v>1.3082070748844046</c:v>
                </c:pt>
                <c:pt idx="77">
                  <c:v>1.3191703988451284</c:v>
                </c:pt>
                <c:pt idx="78">
                  <c:v>1.3560073256135114</c:v>
                </c:pt>
                <c:pt idx="79">
                  <c:v>1.4110443039798473</c:v>
                </c:pt>
                <c:pt idx="80">
                  <c:v>1.3645948790293565</c:v>
                </c:pt>
                <c:pt idx="81">
                  <c:v>1.4134351694805196</c:v>
                </c:pt>
                <c:pt idx="82">
                  <c:v>1.3229256720285825</c:v>
                </c:pt>
                <c:pt idx="83">
                  <c:v>1.2947456621699274</c:v>
                </c:pt>
                <c:pt idx="84">
                  <c:v>1.2691336743856891</c:v>
                </c:pt>
                <c:pt idx="85">
                  <c:v>1.2197895948797515</c:v>
                </c:pt>
                <c:pt idx="86">
                  <c:v>1.1963561549746051</c:v>
                </c:pt>
                <c:pt idx="87">
                  <c:v>1.2795909144888635</c:v>
                </c:pt>
                <c:pt idx="88">
                  <c:v>1.2851550064895647</c:v>
                </c:pt>
                <c:pt idx="89">
                  <c:v>1.2599144232674695</c:v>
                </c:pt>
                <c:pt idx="90">
                  <c:v>1.3101180842807634</c:v>
                </c:pt>
                <c:pt idx="91">
                  <c:v>1.2848640926459327</c:v>
                </c:pt>
                <c:pt idx="92">
                  <c:v>1.2949595805250227</c:v>
                </c:pt>
                <c:pt idx="93">
                  <c:v>1.2766895109893786</c:v>
                </c:pt>
                <c:pt idx="94">
                  <c:v>1.2137738458412537</c:v>
                </c:pt>
                <c:pt idx="95">
                  <c:v>1.1528347325775901</c:v>
                </c:pt>
                <c:pt idx="96">
                  <c:v>1.1888755001139029</c:v>
                </c:pt>
                <c:pt idx="97">
                  <c:v>1.2233113669796498</c:v>
                </c:pt>
                <c:pt idx="98">
                  <c:v>1.2452645750459543</c:v>
                </c:pt>
                <c:pt idx="99">
                  <c:v>1.2781105042805037</c:v>
                </c:pt>
                <c:pt idx="100">
                  <c:v>1.2706301943873273</c:v>
                </c:pt>
                <c:pt idx="101">
                  <c:v>1.2407247647068227</c:v>
                </c:pt>
                <c:pt idx="102">
                  <c:v>1.1992215210758406</c:v>
                </c:pt>
                <c:pt idx="103">
                  <c:v>1.1757353049926322</c:v>
                </c:pt>
                <c:pt idx="104">
                  <c:v>1.1834126044558784</c:v>
                </c:pt>
                <c:pt idx="105">
                  <c:v>1.1859424311029805</c:v>
                </c:pt>
                <c:pt idx="106">
                  <c:v>1.2036847385749638</c:v>
                </c:pt>
                <c:pt idx="107">
                  <c:v>1.2136402831929571</c:v>
                </c:pt>
                <c:pt idx="108">
                  <c:v>1.1677308835349505</c:v>
                </c:pt>
                <c:pt idx="109">
                  <c:v>1.1166629893660731</c:v>
                </c:pt>
                <c:pt idx="110">
                  <c:v>1.0786777803977121</c:v>
                </c:pt>
                <c:pt idx="111">
                  <c:v>1.0609652126919087</c:v>
                </c:pt>
                <c:pt idx="112">
                  <c:v>1.0296238909953597</c:v>
                </c:pt>
                <c:pt idx="113">
                  <c:v>0.97929310356882404</c:v>
                </c:pt>
                <c:pt idx="114">
                  <c:v>0.9085527919986256</c:v>
                </c:pt>
                <c:pt idx="115">
                  <c:v>0.93779981510470178</c:v>
                </c:pt>
                <c:pt idx="116">
                  <c:v>0.93553464003203213</c:v>
                </c:pt>
                <c:pt idx="117">
                  <c:v>0.95646832241514457</c:v>
                </c:pt>
                <c:pt idx="118">
                  <c:v>1.0074403585070781</c:v>
                </c:pt>
                <c:pt idx="119">
                  <c:v>1.0513827139407239</c:v>
                </c:pt>
                <c:pt idx="120">
                  <c:v>1.0265359034503152</c:v>
                </c:pt>
                <c:pt idx="121">
                  <c:v>1.0270894167811941</c:v>
                </c:pt>
                <c:pt idx="122">
                  <c:v>1.0762600022963185</c:v>
                </c:pt>
                <c:pt idx="123">
                  <c:v>1.1450003724836877</c:v>
                </c:pt>
                <c:pt idx="124">
                  <c:v>1.2811558080665593</c:v>
                </c:pt>
                <c:pt idx="125">
                  <c:v>1.3606313659970464</c:v>
                </c:pt>
                <c:pt idx="126">
                  <c:v>1.2682868766306843</c:v>
                </c:pt>
                <c:pt idx="127">
                  <c:v>1.2204206403925311</c:v>
                </c:pt>
                <c:pt idx="128">
                  <c:v>1.2055066362245397</c:v>
                </c:pt>
                <c:pt idx="129">
                  <c:v>1.1998591561484377</c:v>
                </c:pt>
                <c:pt idx="130">
                  <c:v>1.1731928140511385</c:v>
                </c:pt>
                <c:pt idx="131">
                  <c:v>1.2315502992403751</c:v>
                </c:pt>
                <c:pt idx="132">
                  <c:v>1.1997848752872673</c:v>
                </c:pt>
                <c:pt idx="133">
                  <c:v>1.2364099863371711</c:v>
                </c:pt>
                <c:pt idx="134">
                  <c:v>1.2771733115418222</c:v>
                </c:pt>
                <c:pt idx="135">
                  <c:v>1.2830075727850312</c:v>
                </c:pt>
                <c:pt idx="136">
                  <c:v>1.2721662116242352</c:v>
                </c:pt>
                <c:pt idx="137">
                  <c:v>1.2295436531952444</c:v>
                </c:pt>
                <c:pt idx="138">
                  <c:v>1.2927784943615113</c:v>
                </c:pt>
                <c:pt idx="139">
                  <c:v>1.2437749390967086</c:v>
                </c:pt>
                <c:pt idx="140">
                  <c:v>1.2664786544352551</c:v>
                </c:pt>
                <c:pt idx="141">
                  <c:v>1.2792764961300818</c:v>
                </c:pt>
                <c:pt idx="142">
                  <c:v>1.341483783791013</c:v>
                </c:pt>
                <c:pt idx="143">
                  <c:v>1.3647011455495752</c:v>
                </c:pt>
                <c:pt idx="144">
                  <c:v>1.2851066100088795</c:v>
                </c:pt>
                <c:pt idx="145">
                  <c:v>1.2052501664990036</c:v>
                </c:pt>
                <c:pt idx="146">
                  <c:v>1.2186457904658767</c:v>
                </c:pt>
                <c:pt idx="147">
                  <c:v>1.2751265671680043</c:v>
                </c:pt>
                <c:pt idx="148">
                  <c:v>1.2322123932062918</c:v>
                </c:pt>
                <c:pt idx="149">
                  <c:v>1.3480387115621535</c:v>
                </c:pt>
                <c:pt idx="150">
                  <c:v>1.3433451894877106</c:v>
                </c:pt>
                <c:pt idx="151">
                  <c:v>1.3372903902721651</c:v>
                </c:pt>
                <c:pt idx="152">
                  <c:v>1.3534806334498817</c:v>
                </c:pt>
                <c:pt idx="153">
                  <c:v>1.4230263423286282</c:v>
                </c:pt>
                <c:pt idx="154">
                  <c:v>1.3465084413799639</c:v>
                </c:pt>
                <c:pt idx="155">
                  <c:v>1.3473837116496874</c:v>
                </c:pt>
                <c:pt idx="156">
                  <c:v>1.3948824379404638</c:v>
                </c:pt>
                <c:pt idx="157">
                  <c:v>1.4267446295784607</c:v>
                </c:pt>
                <c:pt idx="158">
                  <c:v>1.4380752980357943</c:v>
                </c:pt>
                <c:pt idx="159">
                  <c:v>1.5046649734717921</c:v>
                </c:pt>
                <c:pt idx="160">
                  <c:v>1.4141740958833742</c:v>
                </c:pt>
                <c:pt idx="161">
                  <c:v>1.4504664513268284</c:v>
                </c:pt>
                <c:pt idx="162">
                  <c:v>1.4615960714405398</c:v>
                </c:pt>
                <c:pt idx="163">
                  <c:v>1.4683483248717979</c:v>
                </c:pt>
                <c:pt idx="164">
                  <c:v>1.4574159452521027</c:v>
                </c:pt>
                <c:pt idx="165">
                  <c:v>1.5508237276238086</c:v>
                </c:pt>
                <c:pt idx="166">
                  <c:v>1.5908396224151016</c:v>
                </c:pt>
                <c:pt idx="167">
                  <c:v>1.611545178117106</c:v>
                </c:pt>
                <c:pt idx="168">
                  <c:v>1.5092993813019104</c:v>
                </c:pt>
                <c:pt idx="169">
                  <c:v>1.5034428472194152</c:v>
                </c:pt>
                <c:pt idx="170">
                  <c:v>1.4502374943025997</c:v>
                </c:pt>
                <c:pt idx="171">
                  <c:v>1.4704622733616741</c:v>
                </c:pt>
                <c:pt idx="172">
                  <c:v>1.3862233066729963</c:v>
                </c:pt>
                <c:pt idx="173">
                  <c:v>1.2769425722090479</c:v>
                </c:pt>
                <c:pt idx="174">
                  <c:v>1.2552751902141657</c:v>
                </c:pt>
                <c:pt idx="175">
                  <c:v>1.2474730089706254</c:v>
                </c:pt>
                <c:pt idx="176">
                  <c:v>1.0792166035216073</c:v>
                </c:pt>
                <c:pt idx="177">
                  <c:v>1.1115317017094295</c:v>
                </c:pt>
                <c:pt idx="178">
                  <c:v>1.0928054245740566</c:v>
                </c:pt>
                <c:pt idx="179">
                  <c:v>1.1295067422157969</c:v>
                </c:pt>
                <c:pt idx="180">
                  <c:v>1.0844461064936692</c:v>
                </c:pt>
                <c:pt idx="181">
                  <c:v>1.0556438779376858</c:v>
                </c:pt>
                <c:pt idx="182">
                  <c:v>1.1044903828385673</c:v>
                </c:pt>
                <c:pt idx="183">
                  <c:v>1.0652460549095382</c:v>
                </c:pt>
                <c:pt idx="184">
                  <c:v>1.0627933778509082</c:v>
                </c:pt>
                <c:pt idx="185">
                  <c:v>1.0176364741430191</c:v>
                </c:pt>
                <c:pt idx="186">
                  <c:v>0.96275414510853408</c:v>
                </c:pt>
                <c:pt idx="187">
                  <c:v>0.95562440311134278</c:v>
                </c:pt>
                <c:pt idx="188">
                  <c:v>0.94416848009829935</c:v>
                </c:pt>
                <c:pt idx="189">
                  <c:v>0.93591772596851996</c:v>
                </c:pt>
                <c:pt idx="190">
                  <c:v>0.93607336445955092</c:v>
                </c:pt>
                <c:pt idx="191">
                  <c:v>0.93210806867265217</c:v>
                </c:pt>
                <c:pt idx="192">
                  <c:v>1.0072293867062996</c:v>
                </c:pt>
                <c:pt idx="193">
                  <c:v>0.98234246043394047</c:v>
                </c:pt>
                <c:pt idx="194">
                  <c:v>0.81055940247903013</c:v>
                </c:pt>
                <c:pt idx="195">
                  <c:v>0.80105024957510917</c:v>
                </c:pt>
                <c:pt idx="196">
                  <c:v>0.80681954715817294</c:v>
                </c:pt>
                <c:pt idx="197">
                  <c:v>0.86651241951315039</c:v>
                </c:pt>
                <c:pt idx="198">
                  <c:v>0.8777204721500329</c:v>
                </c:pt>
                <c:pt idx="199">
                  <c:v>0.9515170440002173</c:v>
                </c:pt>
                <c:pt idx="200">
                  <c:v>0.99917795541605781</c:v>
                </c:pt>
                <c:pt idx="201">
                  <c:v>0.97047989165089454</c:v>
                </c:pt>
                <c:pt idx="202">
                  <c:v>0.98456151186211172</c:v>
                </c:pt>
                <c:pt idx="203">
                  <c:v>0.98255268552297148</c:v>
                </c:pt>
                <c:pt idx="204">
                  <c:v>1.0167516679713402</c:v>
                </c:pt>
                <c:pt idx="205">
                  <c:v>1.0686726126471935</c:v>
                </c:pt>
                <c:pt idx="206">
                  <c:v>1.0669829456459337</c:v>
                </c:pt>
                <c:pt idx="207">
                  <c:v>1.1286807780374764</c:v>
                </c:pt>
                <c:pt idx="208">
                  <c:v>1.1449020509361068</c:v>
                </c:pt>
                <c:pt idx="209">
                  <c:v>1.1884657383362589</c:v>
                </c:pt>
                <c:pt idx="210">
                  <c:v>1.2768447069373166</c:v>
                </c:pt>
                <c:pt idx="211">
                  <c:v>1.154607806897695</c:v>
                </c:pt>
                <c:pt idx="212">
                  <c:v>1.1905201179136047</c:v>
                </c:pt>
                <c:pt idx="213">
                  <c:v>1.1743839107320326</c:v>
                </c:pt>
                <c:pt idx="214">
                  <c:v>1.2032545595428987</c:v>
                </c:pt>
                <c:pt idx="215">
                  <c:v>1.2519989987357509</c:v>
                </c:pt>
                <c:pt idx="216">
                  <c:v>1.2333852613643883</c:v>
                </c:pt>
                <c:pt idx="217">
                  <c:v>1.1291134881270144</c:v>
                </c:pt>
                <c:pt idx="218">
                  <c:v>1.1509975957715002</c:v>
                </c:pt>
                <c:pt idx="219">
                  <c:v>1.140841313298371</c:v>
                </c:pt>
                <c:pt idx="220">
                  <c:v>1.0658668196869958</c:v>
                </c:pt>
                <c:pt idx="221">
                  <c:v>1.0308593132366128</c:v>
                </c:pt>
                <c:pt idx="222">
                  <c:v>1.0226512094438744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2F-42DC-91B5-E01DACFD17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85880111"/>
        <c:axId val="1314037423"/>
      </c:lineChart>
      <c:dateAx>
        <c:axId val="985880111"/>
        <c:scaling>
          <c:orientation val="minMax"/>
        </c:scaling>
        <c:delete val="0"/>
        <c:axPos val="b"/>
        <c:numFmt formatCode="dd\-mm\-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4037423"/>
        <c:crosses val="autoZero"/>
        <c:auto val="1"/>
        <c:lblOffset val="100"/>
        <c:baseTimeUnit val="months"/>
      </c:dateAx>
      <c:valAx>
        <c:axId val="1314037423"/>
        <c:scaling>
          <c:orientation val="minMax"/>
          <c:min val="0.75000000000000011"/>
        </c:scaling>
        <c:delete val="0"/>
        <c:axPos val="l"/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5880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YTD Equity Performance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'Equity Performance'!$H$1</c:f>
              <c:strCache>
                <c:ptCount val="1"/>
                <c:pt idx="0">
                  <c:v>MTD%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4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030-4BE7-AF4B-156F69B09676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'Equity Performance'!$G$2:$G$13</c15:sqref>
                  </c15:fullRef>
                </c:ext>
              </c:extLst>
              <c:f>'Equity Performance'!$G$2:$G$12</c:f>
              <c:strCache>
                <c:ptCount val="11"/>
                <c:pt idx="0">
                  <c:v>Brazil</c:v>
                </c:pt>
                <c:pt idx="1">
                  <c:v>Taiwan</c:v>
                </c:pt>
                <c:pt idx="2">
                  <c:v>Russia</c:v>
                </c:pt>
                <c:pt idx="3">
                  <c:v>China</c:v>
                </c:pt>
                <c:pt idx="4">
                  <c:v>India</c:v>
                </c:pt>
                <c:pt idx="5">
                  <c:v>Italy</c:v>
                </c:pt>
                <c:pt idx="6">
                  <c:v>South Korea</c:v>
                </c:pt>
                <c:pt idx="7">
                  <c:v>France </c:v>
                </c:pt>
                <c:pt idx="8">
                  <c:v>Germany</c:v>
                </c:pt>
                <c:pt idx="9">
                  <c:v>USA</c:v>
                </c:pt>
                <c:pt idx="10">
                  <c:v>Vietnam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'Equity Performance'!$H$2:$H$13</c15:sqref>
                  </c15:fullRef>
                </c:ext>
              </c:extLst>
              <c:f>'Equity Performance'!$H$2:$H$12</c:f>
              <c:numCache>
                <c:formatCode>0.0%</c:formatCode>
                <c:ptCount val="11"/>
                <c:pt idx="0">
                  <c:v>-3.4427890959478069E-2</c:v>
                </c:pt>
                <c:pt idx="1">
                  <c:v>-5.7916429789651724E-3</c:v>
                </c:pt>
                <c:pt idx="2">
                  <c:v>1.8763072843860806E-2</c:v>
                </c:pt>
                <c:pt idx="3">
                  <c:v>2.5882120490983818E-2</c:v>
                </c:pt>
                <c:pt idx="4">
                  <c:v>2.7159916706752441E-2</c:v>
                </c:pt>
                <c:pt idx="5">
                  <c:v>2.8376387300812267E-2</c:v>
                </c:pt>
                <c:pt idx="6">
                  <c:v>3.4142893343469538E-2</c:v>
                </c:pt>
                <c:pt idx="7">
                  <c:v>3.4184907466830117E-2</c:v>
                </c:pt>
                <c:pt idx="8">
                  <c:v>5.1327988461313367E-2</c:v>
                </c:pt>
                <c:pt idx="9">
                  <c:v>7.0064687324219221E-2</c:v>
                </c:pt>
                <c:pt idx="10">
                  <c:v>0.10428487330753144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030-4BE7-AF4B-156F69B096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766982207"/>
        <c:axId val="68902351"/>
      </c:barChart>
      <c:catAx>
        <c:axId val="176698220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902351"/>
        <c:crosses val="autoZero"/>
        <c:auto val="1"/>
        <c:lblAlgn val="ctr"/>
        <c:lblOffset val="0"/>
        <c:noMultiLvlLbl val="0"/>
      </c:catAx>
      <c:valAx>
        <c:axId val="689023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69822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200" b="1"/>
              <a:t>12M Blended Forward</a:t>
            </a:r>
            <a:r>
              <a:rPr lang="en-IN" sz="1200" b="1" baseline="0"/>
              <a:t> PE</a:t>
            </a:r>
            <a:endParaRPr lang="en-IN" sz="12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'Equity Performance'!$AK$6</c:f>
              <c:strCache>
                <c:ptCount val="1"/>
                <c:pt idx="0">
                  <c:v>MSCI World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'Equity Performance'!$AJ$7:$AJ$237</c:f>
              <c:numCache>
                <c:formatCode>dd\-mm\-yyyy</c:formatCode>
                <c:ptCount val="231"/>
                <c:pt idx="0">
                  <c:v>38562</c:v>
                </c:pt>
                <c:pt idx="1">
                  <c:v>38595</c:v>
                </c:pt>
                <c:pt idx="2">
                  <c:v>38625</c:v>
                </c:pt>
                <c:pt idx="3">
                  <c:v>38656</c:v>
                </c:pt>
                <c:pt idx="4">
                  <c:v>38686</c:v>
                </c:pt>
                <c:pt idx="5">
                  <c:v>38716</c:v>
                </c:pt>
                <c:pt idx="6">
                  <c:v>38748</c:v>
                </c:pt>
                <c:pt idx="7">
                  <c:v>38776</c:v>
                </c:pt>
                <c:pt idx="8">
                  <c:v>38807</c:v>
                </c:pt>
                <c:pt idx="9">
                  <c:v>38835</c:v>
                </c:pt>
                <c:pt idx="10">
                  <c:v>38868</c:v>
                </c:pt>
                <c:pt idx="11">
                  <c:v>38898</c:v>
                </c:pt>
                <c:pt idx="12">
                  <c:v>38929</c:v>
                </c:pt>
                <c:pt idx="13">
                  <c:v>38960</c:v>
                </c:pt>
                <c:pt idx="14">
                  <c:v>38989</c:v>
                </c:pt>
                <c:pt idx="15">
                  <c:v>39021</c:v>
                </c:pt>
                <c:pt idx="16">
                  <c:v>39051</c:v>
                </c:pt>
                <c:pt idx="17">
                  <c:v>39080</c:v>
                </c:pt>
                <c:pt idx="18">
                  <c:v>39113</c:v>
                </c:pt>
                <c:pt idx="19">
                  <c:v>39141</c:v>
                </c:pt>
                <c:pt idx="20">
                  <c:v>39171</c:v>
                </c:pt>
                <c:pt idx="21">
                  <c:v>39202</c:v>
                </c:pt>
                <c:pt idx="22">
                  <c:v>39233</c:v>
                </c:pt>
                <c:pt idx="23">
                  <c:v>39262</c:v>
                </c:pt>
                <c:pt idx="24">
                  <c:v>39294</c:v>
                </c:pt>
                <c:pt idx="25">
                  <c:v>39325</c:v>
                </c:pt>
                <c:pt idx="26">
                  <c:v>39353</c:v>
                </c:pt>
                <c:pt idx="27">
                  <c:v>39386</c:v>
                </c:pt>
                <c:pt idx="28">
                  <c:v>39416</c:v>
                </c:pt>
                <c:pt idx="29">
                  <c:v>39447</c:v>
                </c:pt>
                <c:pt idx="30">
                  <c:v>39478</c:v>
                </c:pt>
                <c:pt idx="31">
                  <c:v>39507</c:v>
                </c:pt>
                <c:pt idx="32">
                  <c:v>39538</c:v>
                </c:pt>
                <c:pt idx="33">
                  <c:v>39568</c:v>
                </c:pt>
                <c:pt idx="34">
                  <c:v>39598</c:v>
                </c:pt>
                <c:pt idx="35">
                  <c:v>39629</c:v>
                </c:pt>
                <c:pt idx="36">
                  <c:v>39660</c:v>
                </c:pt>
                <c:pt idx="37">
                  <c:v>39689</c:v>
                </c:pt>
                <c:pt idx="38">
                  <c:v>39721</c:v>
                </c:pt>
                <c:pt idx="39">
                  <c:v>39752</c:v>
                </c:pt>
                <c:pt idx="40">
                  <c:v>39780</c:v>
                </c:pt>
                <c:pt idx="41">
                  <c:v>39813</c:v>
                </c:pt>
                <c:pt idx="42">
                  <c:v>39843</c:v>
                </c:pt>
                <c:pt idx="43">
                  <c:v>39871</c:v>
                </c:pt>
                <c:pt idx="44">
                  <c:v>39903</c:v>
                </c:pt>
                <c:pt idx="45">
                  <c:v>39933</c:v>
                </c:pt>
                <c:pt idx="46">
                  <c:v>39962</c:v>
                </c:pt>
                <c:pt idx="47">
                  <c:v>39994</c:v>
                </c:pt>
                <c:pt idx="48">
                  <c:v>40025</c:v>
                </c:pt>
                <c:pt idx="49">
                  <c:v>40056</c:v>
                </c:pt>
                <c:pt idx="50">
                  <c:v>40086</c:v>
                </c:pt>
                <c:pt idx="51">
                  <c:v>40116</c:v>
                </c:pt>
                <c:pt idx="52">
                  <c:v>40147</c:v>
                </c:pt>
                <c:pt idx="53">
                  <c:v>40178</c:v>
                </c:pt>
                <c:pt idx="54">
                  <c:v>40207</c:v>
                </c:pt>
                <c:pt idx="55">
                  <c:v>40235</c:v>
                </c:pt>
                <c:pt idx="56">
                  <c:v>40268</c:v>
                </c:pt>
                <c:pt idx="57">
                  <c:v>40298</c:v>
                </c:pt>
                <c:pt idx="58">
                  <c:v>40329</c:v>
                </c:pt>
                <c:pt idx="59">
                  <c:v>40359</c:v>
                </c:pt>
                <c:pt idx="60">
                  <c:v>40389</c:v>
                </c:pt>
                <c:pt idx="61">
                  <c:v>40421</c:v>
                </c:pt>
                <c:pt idx="62">
                  <c:v>40451</c:v>
                </c:pt>
                <c:pt idx="63">
                  <c:v>40480</c:v>
                </c:pt>
                <c:pt idx="64">
                  <c:v>40512</c:v>
                </c:pt>
                <c:pt idx="65">
                  <c:v>40543</c:v>
                </c:pt>
                <c:pt idx="66">
                  <c:v>40574</c:v>
                </c:pt>
                <c:pt idx="67">
                  <c:v>40602</c:v>
                </c:pt>
                <c:pt idx="68">
                  <c:v>40633</c:v>
                </c:pt>
                <c:pt idx="69">
                  <c:v>40662</c:v>
                </c:pt>
                <c:pt idx="70">
                  <c:v>40694</c:v>
                </c:pt>
                <c:pt idx="71">
                  <c:v>40724</c:v>
                </c:pt>
                <c:pt idx="72">
                  <c:v>40753</c:v>
                </c:pt>
                <c:pt idx="73">
                  <c:v>40786</c:v>
                </c:pt>
                <c:pt idx="74">
                  <c:v>40816</c:v>
                </c:pt>
                <c:pt idx="75">
                  <c:v>40847</c:v>
                </c:pt>
                <c:pt idx="76">
                  <c:v>40877</c:v>
                </c:pt>
                <c:pt idx="77">
                  <c:v>40907</c:v>
                </c:pt>
                <c:pt idx="78">
                  <c:v>40939</c:v>
                </c:pt>
                <c:pt idx="79">
                  <c:v>40968</c:v>
                </c:pt>
                <c:pt idx="80">
                  <c:v>40998</c:v>
                </c:pt>
                <c:pt idx="81">
                  <c:v>41029</c:v>
                </c:pt>
                <c:pt idx="82">
                  <c:v>41060</c:v>
                </c:pt>
                <c:pt idx="83">
                  <c:v>41089</c:v>
                </c:pt>
                <c:pt idx="84">
                  <c:v>41121</c:v>
                </c:pt>
                <c:pt idx="85">
                  <c:v>41152</c:v>
                </c:pt>
                <c:pt idx="86">
                  <c:v>41180</c:v>
                </c:pt>
                <c:pt idx="87">
                  <c:v>41213</c:v>
                </c:pt>
                <c:pt idx="88">
                  <c:v>41243</c:v>
                </c:pt>
                <c:pt idx="89">
                  <c:v>41274</c:v>
                </c:pt>
                <c:pt idx="90">
                  <c:v>41305</c:v>
                </c:pt>
                <c:pt idx="91">
                  <c:v>41333</c:v>
                </c:pt>
                <c:pt idx="92">
                  <c:v>41362</c:v>
                </c:pt>
                <c:pt idx="93">
                  <c:v>41394</c:v>
                </c:pt>
                <c:pt idx="94">
                  <c:v>41425</c:v>
                </c:pt>
                <c:pt idx="95">
                  <c:v>41453</c:v>
                </c:pt>
                <c:pt idx="96">
                  <c:v>41486</c:v>
                </c:pt>
                <c:pt idx="97">
                  <c:v>41516</c:v>
                </c:pt>
                <c:pt idx="98">
                  <c:v>41547</c:v>
                </c:pt>
                <c:pt idx="99">
                  <c:v>41578</c:v>
                </c:pt>
                <c:pt idx="100">
                  <c:v>41607</c:v>
                </c:pt>
                <c:pt idx="101">
                  <c:v>41639</c:v>
                </c:pt>
                <c:pt idx="102">
                  <c:v>41670</c:v>
                </c:pt>
                <c:pt idx="103">
                  <c:v>41698</c:v>
                </c:pt>
                <c:pt idx="104">
                  <c:v>41729</c:v>
                </c:pt>
                <c:pt idx="105">
                  <c:v>41759</c:v>
                </c:pt>
                <c:pt idx="106">
                  <c:v>41789</c:v>
                </c:pt>
                <c:pt idx="107">
                  <c:v>41820</c:v>
                </c:pt>
                <c:pt idx="108">
                  <c:v>41851</c:v>
                </c:pt>
                <c:pt idx="109">
                  <c:v>41880</c:v>
                </c:pt>
                <c:pt idx="110">
                  <c:v>41912</c:v>
                </c:pt>
                <c:pt idx="111">
                  <c:v>41943</c:v>
                </c:pt>
                <c:pt idx="112">
                  <c:v>41971</c:v>
                </c:pt>
                <c:pt idx="113">
                  <c:v>42004</c:v>
                </c:pt>
                <c:pt idx="114">
                  <c:v>42034</c:v>
                </c:pt>
                <c:pt idx="115">
                  <c:v>42062</c:v>
                </c:pt>
                <c:pt idx="116">
                  <c:v>42094</c:v>
                </c:pt>
                <c:pt idx="117">
                  <c:v>42124</c:v>
                </c:pt>
                <c:pt idx="118">
                  <c:v>42153</c:v>
                </c:pt>
                <c:pt idx="119">
                  <c:v>42185</c:v>
                </c:pt>
                <c:pt idx="120">
                  <c:v>42216</c:v>
                </c:pt>
                <c:pt idx="121">
                  <c:v>42247</c:v>
                </c:pt>
                <c:pt idx="122">
                  <c:v>42277</c:v>
                </c:pt>
                <c:pt idx="123">
                  <c:v>42307</c:v>
                </c:pt>
                <c:pt idx="124">
                  <c:v>42338</c:v>
                </c:pt>
                <c:pt idx="125">
                  <c:v>42369</c:v>
                </c:pt>
                <c:pt idx="126">
                  <c:v>42398</c:v>
                </c:pt>
                <c:pt idx="127">
                  <c:v>42429</c:v>
                </c:pt>
                <c:pt idx="128">
                  <c:v>42460</c:v>
                </c:pt>
                <c:pt idx="129">
                  <c:v>42489</c:v>
                </c:pt>
                <c:pt idx="130">
                  <c:v>42521</c:v>
                </c:pt>
                <c:pt idx="131">
                  <c:v>42551</c:v>
                </c:pt>
                <c:pt idx="132">
                  <c:v>42580</c:v>
                </c:pt>
                <c:pt idx="133">
                  <c:v>42613</c:v>
                </c:pt>
                <c:pt idx="134">
                  <c:v>42643</c:v>
                </c:pt>
                <c:pt idx="135">
                  <c:v>42674</c:v>
                </c:pt>
                <c:pt idx="136">
                  <c:v>42704</c:v>
                </c:pt>
                <c:pt idx="137">
                  <c:v>42734</c:v>
                </c:pt>
                <c:pt idx="138">
                  <c:v>42766</c:v>
                </c:pt>
                <c:pt idx="139">
                  <c:v>42794</c:v>
                </c:pt>
                <c:pt idx="140">
                  <c:v>42825</c:v>
                </c:pt>
                <c:pt idx="141">
                  <c:v>42853</c:v>
                </c:pt>
                <c:pt idx="142">
                  <c:v>42886</c:v>
                </c:pt>
                <c:pt idx="143">
                  <c:v>42916</c:v>
                </c:pt>
                <c:pt idx="144">
                  <c:v>42947</c:v>
                </c:pt>
                <c:pt idx="145">
                  <c:v>42978</c:v>
                </c:pt>
                <c:pt idx="146">
                  <c:v>43007</c:v>
                </c:pt>
                <c:pt idx="147">
                  <c:v>43039</c:v>
                </c:pt>
                <c:pt idx="148">
                  <c:v>43069</c:v>
                </c:pt>
                <c:pt idx="149">
                  <c:v>43098</c:v>
                </c:pt>
                <c:pt idx="150">
                  <c:v>43131</c:v>
                </c:pt>
                <c:pt idx="151">
                  <c:v>43159</c:v>
                </c:pt>
                <c:pt idx="152">
                  <c:v>43189</c:v>
                </c:pt>
                <c:pt idx="153">
                  <c:v>43220</c:v>
                </c:pt>
                <c:pt idx="154">
                  <c:v>43251</c:v>
                </c:pt>
                <c:pt idx="155">
                  <c:v>43280</c:v>
                </c:pt>
                <c:pt idx="156">
                  <c:v>43312</c:v>
                </c:pt>
                <c:pt idx="157">
                  <c:v>43343</c:v>
                </c:pt>
                <c:pt idx="158">
                  <c:v>43371</c:v>
                </c:pt>
                <c:pt idx="159">
                  <c:v>43404</c:v>
                </c:pt>
                <c:pt idx="160">
                  <c:v>43434</c:v>
                </c:pt>
                <c:pt idx="161">
                  <c:v>43465</c:v>
                </c:pt>
                <c:pt idx="162">
                  <c:v>43496</c:v>
                </c:pt>
                <c:pt idx="163">
                  <c:v>43524</c:v>
                </c:pt>
                <c:pt idx="164">
                  <c:v>43553</c:v>
                </c:pt>
                <c:pt idx="165">
                  <c:v>43585</c:v>
                </c:pt>
                <c:pt idx="166">
                  <c:v>43616</c:v>
                </c:pt>
                <c:pt idx="167">
                  <c:v>43644</c:v>
                </c:pt>
                <c:pt idx="168">
                  <c:v>43677</c:v>
                </c:pt>
                <c:pt idx="169">
                  <c:v>43707</c:v>
                </c:pt>
                <c:pt idx="170">
                  <c:v>43738</c:v>
                </c:pt>
                <c:pt idx="171">
                  <c:v>43769</c:v>
                </c:pt>
                <c:pt idx="172">
                  <c:v>43798</c:v>
                </c:pt>
                <c:pt idx="173">
                  <c:v>43830</c:v>
                </c:pt>
                <c:pt idx="174">
                  <c:v>43861</c:v>
                </c:pt>
                <c:pt idx="175">
                  <c:v>43889</c:v>
                </c:pt>
                <c:pt idx="176">
                  <c:v>43921</c:v>
                </c:pt>
                <c:pt idx="177">
                  <c:v>43951</c:v>
                </c:pt>
                <c:pt idx="178">
                  <c:v>43980</c:v>
                </c:pt>
                <c:pt idx="179">
                  <c:v>44012</c:v>
                </c:pt>
                <c:pt idx="180">
                  <c:v>44043</c:v>
                </c:pt>
                <c:pt idx="181">
                  <c:v>44074</c:v>
                </c:pt>
                <c:pt idx="182">
                  <c:v>44104</c:v>
                </c:pt>
                <c:pt idx="183">
                  <c:v>44134</c:v>
                </c:pt>
                <c:pt idx="184">
                  <c:v>44165</c:v>
                </c:pt>
                <c:pt idx="185">
                  <c:v>44196</c:v>
                </c:pt>
                <c:pt idx="186">
                  <c:v>44225</c:v>
                </c:pt>
                <c:pt idx="187" formatCode="m/d/yyyy">
                  <c:v>44253</c:v>
                </c:pt>
                <c:pt idx="188" formatCode="m/d/yyyy">
                  <c:v>44286</c:v>
                </c:pt>
                <c:pt idx="189" formatCode="m/d/yyyy">
                  <c:v>44316</c:v>
                </c:pt>
                <c:pt idx="190" formatCode="m/d/yyyy">
                  <c:v>44347</c:v>
                </c:pt>
                <c:pt idx="191" formatCode="m/d/yyyy">
                  <c:v>44377</c:v>
                </c:pt>
                <c:pt idx="192" formatCode="m/d/yyyy">
                  <c:v>44407</c:v>
                </c:pt>
                <c:pt idx="193" formatCode="m/d/yyyy">
                  <c:v>44439</c:v>
                </c:pt>
                <c:pt idx="194" formatCode="m/d/yyyy">
                  <c:v>44469</c:v>
                </c:pt>
                <c:pt idx="195" formatCode="m/d/yyyy">
                  <c:v>44498</c:v>
                </c:pt>
                <c:pt idx="196" formatCode="m/d/yyyy">
                  <c:v>44530</c:v>
                </c:pt>
                <c:pt idx="197" formatCode="m/d/yyyy">
                  <c:v>44561</c:v>
                </c:pt>
                <c:pt idx="198" formatCode="m/d/yyyy">
                  <c:v>44592</c:v>
                </c:pt>
                <c:pt idx="199" formatCode="m/d/yyyy">
                  <c:v>44620</c:v>
                </c:pt>
                <c:pt idx="200" formatCode="m/d/yyyy">
                  <c:v>44651</c:v>
                </c:pt>
                <c:pt idx="201" formatCode="m/d/yyyy">
                  <c:v>44680</c:v>
                </c:pt>
                <c:pt idx="202" formatCode="m/d/yyyy">
                  <c:v>44712</c:v>
                </c:pt>
                <c:pt idx="203" formatCode="m/d/yyyy">
                  <c:v>44742</c:v>
                </c:pt>
                <c:pt idx="204" formatCode="m/d/yyyy">
                  <c:v>44771</c:v>
                </c:pt>
                <c:pt idx="205" formatCode="m/d/yyyy">
                  <c:v>44804</c:v>
                </c:pt>
              </c:numCache>
            </c:numRef>
          </c:cat>
          <c:val>
            <c:numRef>
              <c:f>'Equity Performance'!$AK$7:$AK$237</c:f>
              <c:numCache>
                <c:formatCode>0.0</c:formatCode>
                <c:ptCount val="231"/>
                <c:pt idx="0">
                  <c:v>14.2225</c:v>
                </c:pt>
                <c:pt idx="1">
                  <c:v>13.8613</c:v>
                </c:pt>
                <c:pt idx="2">
                  <c:v>14.3474</c:v>
                </c:pt>
                <c:pt idx="3">
                  <c:v>13.7094</c:v>
                </c:pt>
                <c:pt idx="4">
                  <c:v>14.149699999999999</c:v>
                </c:pt>
                <c:pt idx="5">
                  <c:v>14.318300000000001</c:v>
                </c:pt>
                <c:pt idx="6">
                  <c:v>14.7033</c:v>
                </c:pt>
                <c:pt idx="7">
                  <c:v>14.6523</c:v>
                </c:pt>
                <c:pt idx="8">
                  <c:v>14.833600000000001</c:v>
                </c:pt>
                <c:pt idx="9">
                  <c:v>14.8085</c:v>
                </c:pt>
                <c:pt idx="10">
                  <c:v>13.8649</c:v>
                </c:pt>
                <c:pt idx="11">
                  <c:v>13.8209</c:v>
                </c:pt>
                <c:pt idx="12">
                  <c:v>13.634</c:v>
                </c:pt>
                <c:pt idx="13">
                  <c:v>13.8819</c:v>
                </c:pt>
                <c:pt idx="14">
                  <c:v>13.966699999999999</c:v>
                </c:pt>
                <c:pt idx="15">
                  <c:v>14.421900000000001</c:v>
                </c:pt>
                <c:pt idx="16">
                  <c:v>14.4633</c:v>
                </c:pt>
                <c:pt idx="17">
                  <c:v>14.685</c:v>
                </c:pt>
                <c:pt idx="18">
                  <c:v>14.888400000000001</c:v>
                </c:pt>
                <c:pt idx="19">
                  <c:v>14.584300000000001</c:v>
                </c:pt>
                <c:pt idx="20">
                  <c:v>14.654400000000001</c:v>
                </c:pt>
                <c:pt idx="21">
                  <c:v>14.9459</c:v>
                </c:pt>
                <c:pt idx="22">
                  <c:v>15.1913</c:v>
                </c:pt>
                <c:pt idx="23">
                  <c:v>14.824400000000001</c:v>
                </c:pt>
                <c:pt idx="24">
                  <c:v>14.2034</c:v>
                </c:pt>
                <c:pt idx="25">
                  <c:v>14.054500000000001</c:v>
                </c:pt>
                <c:pt idx="26">
                  <c:v>14.4421</c:v>
                </c:pt>
                <c:pt idx="27">
                  <c:v>14.6761</c:v>
                </c:pt>
                <c:pt idx="28">
                  <c:v>13.9474</c:v>
                </c:pt>
                <c:pt idx="29">
                  <c:v>13.8827</c:v>
                </c:pt>
                <c:pt idx="30">
                  <c:v>12.763500000000001</c:v>
                </c:pt>
                <c:pt idx="31">
                  <c:v>12.659000000000001</c:v>
                </c:pt>
                <c:pt idx="32">
                  <c:v>12.244</c:v>
                </c:pt>
                <c:pt idx="33">
                  <c:v>13.0846</c:v>
                </c:pt>
                <c:pt idx="34">
                  <c:v>13.151</c:v>
                </c:pt>
                <c:pt idx="35">
                  <c:v>11.9367</c:v>
                </c:pt>
                <c:pt idx="36">
                  <c:v>11.7186</c:v>
                </c:pt>
                <c:pt idx="37">
                  <c:v>11.8643</c:v>
                </c:pt>
                <c:pt idx="38">
                  <c:v>10.634399999999999</c:v>
                </c:pt>
                <c:pt idx="39">
                  <c:v>9.8549000000000007</c:v>
                </c:pt>
                <c:pt idx="40">
                  <c:v>9.9838000000000005</c:v>
                </c:pt>
                <c:pt idx="41">
                  <c:v>10.845000000000001</c:v>
                </c:pt>
                <c:pt idx="42">
                  <c:v>11.105</c:v>
                </c:pt>
                <c:pt idx="43">
                  <c:v>10.944100000000001</c:v>
                </c:pt>
                <c:pt idx="44">
                  <c:v>12.092599999999999</c:v>
                </c:pt>
                <c:pt idx="45">
                  <c:v>13.5459</c:v>
                </c:pt>
                <c:pt idx="46">
                  <c:v>14.244</c:v>
                </c:pt>
                <c:pt idx="47">
                  <c:v>13.7888</c:v>
                </c:pt>
                <c:pt idx="48">
                  <c:v>14.5655</c:v>
                </c:pt>
                <c:pt idx="49">
                  <c:v>14.6922</c:v>
                </c:pt>
                <c:pt idx="50">
                  <c:v>14.8262</c:v>
                </c:pt>
                <c:pt idx="51">
                  <c:v>13.976000000000001</c:v>
                </c:pt>
                <c:pt idx="52">
                  <c:v>14.0122</c:v>
                </c:pt>
                <c:pt idx="53">
                  <c:v>14.1432</c:v>
                </c:pt>
                <c:pt idx="54">
                  <c:v>13.2394</c:v>
                </c:pt>
                <c:pt idx="55">
                  <c:v>13.241899999999999</c:v>
                </c:pt>
                <c:pt idx="56">
                  <c:v>13.7966</c:v>
                </c:pt>
                <c:pt idx="57">
                  <c:v>13.2981</c:v>
                </c:pt>
                <c:pt idx="58">
                  <c:v>11.9801</c:v>
                </c:pt>
                <c:pt idx="59">
                  <c:v>11.367599999999999</c:v>
                </c:pt>
                <c:pt idx="60">
                  <c:v>11.8903</c:v>
                </c:pt>
                <c:pt idx="61">
                  <c:v>11.2875</c:v>
                </c:pt>
                <c:pt idx="62">
                  <c:v>12.028499999999999</c:v>
                </c:pt>
                <c:pt idx="63">
                  <c:v>12.201499999999999</c:v>
                </c:pt>
                <c:pt idx="64">
                  <c:v>11.928900000000001</c:v>
                </c:pt>
                <c:pt idx="65">
                  <c:v>12.530799999999999</c:v>
                </c:pt>
                <c:pt idx="66">
                  <c:v>12.491099999999999</c:v>
                </c:pt>
                <c:pt idx="67">
                  <c:v>12.711499999999999</c:v>
                </c:pt>
                <c:pt idx="68">
                  <c:v>12.37</c:v>
                </c:pt>
                <c:pt idx="69">
                  <c:v>12.5594</c:v>
                </c:pt>
                <c:pt idx="70">
                  <c:v>12.177099999999999</c:v>
                </c:pt>
                <c:pt idx="71">
                  <c:v>11.917</c:v>
                </c:pt>
                <c:pt idx="72">
                  <c:v>11.527699999999999</c:v>
                </c:pt>
                <c:pt idx="73">
                  <c:v>10.7258</c:v>
                </c:pt>
                <c:pt idx="74">
                  <c:v>10.023400000000001</c:v>
                </c:pt>
                <c:pt idx="75">
                  <c:v>11.1264</c:v>
                </c:pt>
                <c:pt idx="76">
                  <c:v>11.04</c:v>
                </c:pt>
                <c:pt idx="77">
                  <c:v>11.068099999999999</c:v>
                </c:pt>
                <c:pt idx="78">
                  <c:v>11.630100000000001</c:v>
                </c:pt>
                <c:pt idx="79">
                  <c:v>12.1523</c:v>
                </c:pt>
                <c:pt idx="80">
                  <c:v>12.176399999999999</c:v>
                </c:pt>
                <c:pt idx="81">
                  <c:v>11.835800000000001</c:v>
                </c:pt>
                <c:pt idx="82">
                  <c:v>10.894299999999999</c:v>
                </c:pt>
                <c:pt idx="83">
                  <c:v>11.4763</c:v>
                </c:pt>
                <c:pt idx="84">
                  <c:v>11.7957</c:v>
                </c:pt>
                <c:pt idx="85">
                  <c:v>11.985799999999999</c:v>
                </c:pt>
                <c:pt idx="86">
                  <c:v>12.180099999999999</c:v>
                </c:pt>
                <c:pt idx="87">
                  <c:v>12.1584</c:v>
                </c:pt>
                <c:pt idx="88">
                  <c:v>12.3383</c:v>
                </c:pt>
                <c:pt idx="89">
                  <c:v>12.4634</c:v>
                </c:pt>
                <c:pt idx="90">
                  <c:v>13.0802</c:v>
                </c:pt>
                <c:pt idx="91">
                  <c:v>13.106199999999999</c:v>
                </c:pt>
                <c:pt idx="92">
                  <c:v>13.3392</c:v>
                </c:pt>
                <c:pt idx="93">
                  <c:v>13.681699999999999</c:v>
                </c:pt>
                <c:pt idx="94">
                  <c:v>13.610799999999999</c:v>
                </c:pt>
                <c:pt idx="95">
                  <c:v>13.1774</c:v>
                </c:pt>
                <c:pt idx="96">
                  <c:v>13.787599999999999</c:v>
                </c:pt>
                <c:pt idx="97">
                  <c:v>13.397500000000001</c:v>
                </c:pt>
                <c:pt idx="98">
                  <c:v>13.845000000000001</c:v>
                </c:pt>
                <c:pt idx="99">
                  <c:v>14.349</c:v>
                </c:pt>
                <c:pt idx="100">
                  <c:v>14.6381</c:v>
                </c:pt>
                <c:pt idx="101">
                  <c:v>14.8569</c:v>
                </c:pt>
                <c:pt idx="102">
                  <c:v>14.312799999999999</c:v>
                </c:pt>
                <c:pt idx="103">
                  <c:v>14.9268</c:v>
                </c:pt>
                <c:pt idx="104">
                  <c:v>14.843299999999999</c:v>
                </c:pt>
                <c:pt idx="105">
                  <c:v>14.8338</c:v>
                </c:pt>
                <c:pt idx="106">
                  <c:v>15.026300000000001</c:v>
                </c:pt>
                <c:pt idx="107">
                  <c:v>15.138400000000001</c:v>
                </c:pt>
                <c:pt idx="108">
                  <c:v>14.8026</c:v>
                </c:pt>
                <c:pt idx="109">
                  <c:v>15.071</c:v>
                </c:pt>
                <c:pt idx="110">
                  <c:v>14.770899999999999</c:v>
                </c:pt>
                <c:pt idx="111">
                  <c:v>15.0161</c:v>
                </c:pt>
                <c:pt idx="112">
                  <c:v>15.4626</c:v>
                </c:pt>
                <c:pt idx="113">
                  <c:v>15.527799999999999</c:v>
                </c:pt>
                <c:pt idx="114">
                  <c:v>15.8096</c:v>
                </c:pt>
                <c:pt idx="115">
                  <c:v>16.816199999999998</c:v>
                </c:pt>
                <c:pt idx="116">
                  <c:v>16.591699999999999</c:v>
                </c:pt>
                <c:pt idx="117">
                  <c:v>16.744399999999999</c:v>
                </c:pt>
                <c:pt idx="118">
                  <c:v>16.6739</c:v>
                </c:pt>
                <c:pt idx="119">
                  <c:v>16.128799999999998</c:v>
                </c:pt>
                <c:pt idx="120">
                  <c:v>16.45</c:v>
                </c:pt>
                <c:pt idx="121">
                  <c:v>15.230399999999999</c:v>
                </c:pt>
                <c:pt idx="122">
                  <c:v>14.7615</c:v>
                </c:pt>
                <c:pt idx="123">
                  <c:v>16.0351</c:v>
                </c:pt>
                <c:pt idx="124">
                  <c:v>16.088799999999999</c:v>
                </c:pt>
                <c:pt idx="125">
                  <c:v>15.7559</c:v>
                </c:pt>
                <c:pt idx="126">
                  <c:v>15.1401</c:v>
                </c:pt>
                <c:pt idx="127">
                  <c:v>15.0725</c:v>
                </c:pt>
                <c:pt idx="128">
                  <c:v>15.903499999999999</c:v>
                </c:pt>
                <c:pt idx="129">
                  <c:v>16.039000000000001</c:v>
                </c:pt>
                <c:pt idx="130">
                  <c:v>16.112100000000002</c:v>
                </c:pt>
                <c:pt idx="131">
                  <c:v>15.780799999999999</c:v>
                </c:pt>
                <c:pt idx="132">
                  <c:v>16.371500000000001</c:v>
                </c:pt>
                <c:pt idx="133">
                  <c:v>16.170500000000001</c:v>
                </c:pt>
                <c:pt idx="134">
                  <c:v>16.0563</c:v>
                </c:pt>
                <c:pt idx="135">
                  <c:v>15.7326</c:v>
                </c:pt>
                <c:pt idx="136">
                  <c:v>15.972300000000001</c:v>
                </c:pt>
                <c:pt idx="137">
                  <c:v>16.228400000000001</c:v>
                </c:pt>
                <c:pt idx="138">
                  <c:v>16.259699999999999</c:v>
                </c:pt>
                <c:pt idx="139">
                  <c:v>16.588999999999999</c:v>
                </c:pt>
                <c:pt idx="140">
                  <c:v>16.529699999999998</c:v>
                </c:pt>
                <c:pt idx="141">
                  <c:v>16.514399999999998</c:v>
                </c:pt>
                <c:pt idx="142">
                  <c:v>16.569800000000001</c:v>
                </c:pt>
                <c:pt idx="143">
                  <c:v>16.4239</c:v>
                </c:pt>
                <c:pt idx="144">
                  <c:v>16.537400000000002</c:v>
                </c:pt>
                <c:pt idx="145">
                  <c:v>16.3247</c:v>
                </c:pt>
                <c:pt idx="146">
                  <c:v>16.5749</c:v>
                </c:pt>
                <c:pt idx="147">
                  <c:v>16.805</c:v>
                </c:pt>
                <c:pt idx="148">
                  <c:v>16.889199999999999</c:v>
                </c:pt>
                <c:pt idx="149">
                  <c:v>16.893899999999999</c:v>
                </c:pt>
                <c:pt idx="150">
                  <c:v>16.752400000000002</c:v>
                </c:pt>
                <c:pt idx="151">
                  <c:v>15.864000000000001</c:v>
                </c:pt>
                <c:pt idx="152">
                  <c:v>15.3363</c:v>
                </c:pt>
                <c:pt idx="153">
                  <c:v>15.4038</c:v>
                </c:pt>
                <c:pt idx="154">
                  <c:v>15.3247</c:v>
                </c:pt>
                <c:pt idx="155">
                  <c:v>15.1738</c:v>
                </c:pt>
                <c:pt idx="156">
                  <c:v>15.4358</c:v>
                </c:pt>
                <c:pt idx="157">
                  <c:v>15.4711</c:v>
                </c:pt>
                <c:pt idx="158">
                  <c:v>15.432</c:v>
                </c:pt>
                <c:pt idx="159">
                  <c:v>14.303800000000001</c:v>
                </c:pt>
                <c:pt idx="160">
                  <c:v>14.447699999999999</c:v>
                </c:pt>
                <c:pt idx="161">
                  <c:v>13.419600000000001</c:v>
                </c:pt>
                <c:pt idx="162">
                  <c:v>14.552899999999999</c:v>
                </c:pt>
                <c:pt idx="163">
                  <c:v>15.044499999999999</c:v>
                </c:pt>
                <c:pt idx="164">
                  <c:v>15.218</c:v>
                </c:pt>
                <c:pt idx="165">
                  <c:v>15.6389</c:v>
                </c:pt>
                <c:pt idx="166">
                  <c:v>14.692299999999999</c:v>
                </c:pt>
                <c:pt idx="167">
                  <c:v>15.5558</c:v>
                </c:pt>
                <c:pt idx="168">
                  <c:v>15.694699999999999</c:v>
                </c:pt>
                <c:pt idx="169">
                  <c:v>15.3565</c:v>
                </c:pt>
                <c:pt idx="170">
                  <c:v>15.6694</c:v>
                </c:pt>
                <c:pt idx="171">
                  <c:v>16.0562</c:v>
                </c:pt>
                <c:pt idx="172">
                  <c:v>16.5837</c:v>
                </c:pt>
                <c:pt idx="173">
                  <c:v>16.945499999999999</c:v>
                </c:pt>
                <c:pt idx="174">
                  <c:v>16.720500000000001</c:v>
                </c:pt>
                <c:pt idx="175">
                  <c:v>15.464</c:v>
                </c:pt>
                <c:pt idx="176">
                  <c:v>15.083399999999999</c:v>
                </c:pt>
                <c:pt idx="177">
                  <c:v>18.665400000000002</c:v>
                </c:pt>
                <c:pt idx="178">
                  <c:v>19.819500000000001</c:v>
                </c:pt>
                <c:pt idx="179">
                  <c:v>20.130500000000001</c:v>
                </c:pt>
                <c:pt idx="180">
                  <c:v>20.2346</c:v>
                </c:pt>
                <c:pt idx="181">
                  <c:v>21.018699999999999</c:v>
                </c:pt>
                <c:pt idx="182">
                  <c:v>19.985099999999999</c:v>
                </c:pt>
                <c:pt idx="183">
                  <c:v>18.8597</c:v>
                </c:pt>
                <c:pt idx="184">
                  <c:v>20.565100000000001</c:v>
                </c:pt>
                <c:pt idx="185">
                  <c:v>20.785</c:v>
                </c:pt>
                <c:pt idx="186">
                  <c:v>19.8733</c:v>
                </c:pt>
                <c:pt idx="187">
                  <c:v>19.722899999999999</c:v>
                </c:pt>
                <c:pt idx="188">
                  <c:v>20.111499999999999</c:v>
                </c:pt>
                <c:pt idx="189">
                  <c:v>19.900700000000001</c:v>
                </c:pt>
                <c:pt idx="190">
                  <c:v>19.5626</c:v>
                </c:pt>
                <c:pt idx="191">
                  <c:v>19.580400000000001</c:v>
                </c:pt>
                <c:pt idx="192">
                  <c:v>19.241099999999999</c:v>
                </c:pt>
                <c:pt idx="193">
                  <c:v>19.303699999999999</c:v>
                </c:pt>
                <c:pt idx="194">
                  <c:v>18.507200000000001</c:v>
                </c:pt>
                <c:pt idx="195">
                  <c:v>19.290299999999998</c:v>
                </c:pt>
                <c:pt idx="196">
                  <c:v>18.655799999999999</c:v>
                </c:pt>
                <c:pt idx="197">
                  <c:v>19.2821</c:v>
                </c:pt>
                <c:pt idx="198">
                  <c:v>17.974900000000002</c:v>
                </c:pt>
                <c:pt idx="199">
                  <c:v>17.246099999999998</c:v>
                </c:pt>
                <c:pt idx="200">
                  <c:v>17.4009</c:v>
                </c:pt>
                <c:pt idx="201">
                  <c:v>15.997</c:v>
                </c:pt>
                <c:pt idx="202">
                  <c:v>15.726000000000001</c:v>
                </c:pt>
                <c:pt idx="203">
                  <c:v>14.3575</c:v>
                </c:pt>
                <c:pt idx="204">
                  <c:v>15.648</c:v>
                </c:pt>
                <c:pt idx="205">
                  <c:v>14.9534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17-4FDA-84DD-6E1ED1AC7221}"/>
            </c:ext>
          </c:extLst>
        </c:ser>
        <c:ser>
          <c:idx val="1"/>
          <c:order val="1"/>
          <c:tx>
            <c:strRef>
              <c:f>'Equity Performance'!$AL$6</c:f>
              <c:strCache>
                <c:ptCount val="1"/>
                <c:pt idx="0">
                  <c:v>MSCI India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'Equity Performance'!$AJ$7:$AJ$237</c:f>
              <c:numCache>
                <c:formatCode>dd\-mm\-yyyy</c:formatCode>
                <c:ptCount val="231"/>
                <c:pt idx="0">
                  <c:v>38562</c:v>
                </c:pt>
                <c:pt idx="1">
                  <c:v>38595</c:v>
                </c:pt>
                <c:pt idx="2">
                  <c:v>38625</c:v>
                </c:pt>
                <c:pt idx="3">
                  <c:v>38656</c:v>
                </c:pt>
                <c:pt idx="4">
                  <c:v>38686</c:v>
                </c:pt>
                <c:pt idx="5">
                  <c:v>38716</c:v>
                </c:pt>
                <c:pt idx="6">
                  <c:v>38748</c:v>
                </c:pt>
                <c:pt idx="7">
                  <c:v>38776</c:v>
                </c:pt>
                <c:pt idx="8">
                  <c:v>38807</c:v>
                </c:pt>
                <c:pt idx="9">
                  <c:v>38835</c:v>
                </c:pt>
                <c:pt idx="10">
                  <c:v>38868</c:v>
                </c:pt>
                <c:pt idx="11">
                  <c:v>38898</c:v>
                </c:pt>
                <c:pt idx="12">
                  <c:v>38929</c:v>
                </c:pt>
                <c:pt idx="13">
                  <c:v>38960</c:v>
                </c:pt>
                <c:pt idx="14">
                  <c:v>38989</c:v>
                </c:pt>
                <c:pt idx="15">
                  <c:v>39021</c:v>
                </c:pt>
                <c:pt idx="16">
                  <c:v>39051</c:v>
                </c:pt>
                <c:pt idx="17">
                  <c:v>39080</c:v>
                </c:pt>
                <c:pt idx="18">
                  <c:v>39113</c:v>
                </c:pt>
                <c:pt idx="19">
                  <c:v>39141</c:v>
                </c:pt>
                <c:pt idx="20">
                  <c:v>39171</c:v>
                </c:pt>
                <c:pt idx="21">
                  <c:v>39202</c:v>
                </c:pt>
                <c:pt idx="22">
                  <c:v>39233</c:v>
                </c:pt>
                <c:pt idx="23">
                  <c:v>39262</c:v>
                </c:pt>
                <c:pt idx="24">
                  <c:v>39294</c:v>
                </c:pt>
                <c:pt idx="25">
                  <c:v>39325</c:v>
                </c:pt>
                <c:pt idx="26">
                  <c:v>39353</c:v>
                </c:pt>
                <c:pt idx="27">
                  <c:v>39386</c:v>
                </c:pt>
                <c:pt idx="28">
                  <c:v>39416</c:v>
                </c:pt>
                <c:pt idx="29">
                  <c:v>39447</c:v>
                </c:pt>
                <c:pt idx="30">
                  <c:v>39478</c:v>
                </c:pt>
                <c:pt idx="31">
                  <c:v>39507</c:v>
                </c:pt>
                <c:pt idx="32">
                  <c:v>39538</c:v>
                </c:pt>
                <c:pt idx="33">
                  <c:v>39568</c:v>
                </c:pt>
                <c:pt idx="34">
                  <c:v>39598</c:v>
                </c:pt>
                <c:pt idx="35">
                  <c:v>39629</c:v>
                </c:pt>
                <c:pt idx="36">
                  <c:v>39660</c:v>
                </c:pt>
                <c:pt idx="37">
                  <c:v>39689</c:v>
                </c:pt>
                <c:pt idx="38">
                  <c:v>39721</c:v>
                </c:pt>
                <c:pt idx="39">
                  <c:v>39752</c:v>
                </c:pt>
                <c:pt idx="40">
                  <c:v>39780</c:v>
                </c:pt>
                <c:pt idx="41">
                  <c:v>39813</c:v>
                </c:pt>
                <c:pt idx="42">
                  <c:v>39843</c:v>
                </c:pt>
                <c:pt idx="43">
                  <c:v>39871</c:v>
                </c:pt>
                <c:pt idx="44">
                  <c:v>39903</c:v>
                </c:pt>
                <c:pt idx="45">
                  <c:v>39933</c:v>
                </c:pt>
                <c:pt idx="46">
                  <c:v>39962</c:v>
                </c:pt>
                <c:pt idx="47">
                  <c:v>39994</c:v>
                </c:pt>
                <c:pt idx="48">
                  <c:v>40025</c:v>
                </c:pt>
                <c:pt idx="49">
                  <c:v>40056</c:v>
                </c:pt>
                <c:pt idx="50">
                  <c:v>40086</c:v>
                </c:pt>
                <c:pt idx="51">
                  <c:v>40116</c:v>
                </c:pt>
                <c:pt idx="52">
                  <c:v>40147</c:v>
                </c:pt>
                <c:pt idx="53">
                  <c:v>40178</c:v>
                </c:pt>
                <c:pt idx="54">
                  <c:v>40207</c:v>
                </c:pt>
                <c:pt idx="55">
                  <c:v>40235</c:v>
                </c:pt>
                <c:pt idx="56">
                  <c:v>40268</c:v>
                </c:pt>
                <c:pt idx="57">
                  <c:v>40298</c:v>
                </c:pt>
                <c:pt idx="58">
                  <c:v>40329</c:v>
                </c:pt>
                <c:pt idx="59">
                  <c:v>40359</c:v>
                </c:pt>
                <c:pt idx="60">
                  <c:v>40389</c:v>
                </c:pt>
                <c:pt idx="61">
                  <c:v>40421</c:v>
                </c:pt>
                <c:pt idx="62">
                  <c:v>40451</c:v>
                </c:pt>
                <c:pt idx="63">
                  <c:v>40480</c:v>
                </c:pt>
                <c:pt idx="64">
                  <c:v>40512</c:v>
                </c:pt>
                <c:pt idx="65">
                  <c:v>40543</c:v>
                </c:pt>
                <c:pt idx="66">
                  <c:v>40574</c:v>
                </c:pt>
                <c:pt idx="67">
                  <c:v>40602</c:v>
                </c:pt>
                <c:pt idx="68">
                  <c:v>40633</c:v>
                </c:pt>
                <c:pt idx="69">
                  <c:v>40662</c:v>
                </c:pt>
                <c:pt idx="70">
                  <c:v>40694</c:v>
                </c:pt>
                <c:pt idx="71">
                  <c:v>40724</c:v>
                </c:pt>
                <c:pt idx="72">
                  <c:v>40753</c:v>
                </c:pt>
                <c:pt idx="73">
                  <c:v>40786</c:v>
                </c:pt>
                <c:pt idx="74">
                  <c:v>40816</c:v>
                </c:pt>
                <c:pt idx="75">
                  <c:v>40847</c:v>
                </c:pt>
                <c:pt idx="76">
                  <c:v>40877</c:v>
                </c:pt>
                <c:pt idx="77">
                  <c:v>40907</c:v>
                </c:pt>
                <c:pt idx="78">
                  <c:v>40939</c:v>
                </c:pt>
                <c:pt idx="79">
                  <c:v>40968</c:v>
                </c:pt>
                <c:pt idx="80">
                  <c:v>40998</c:v>
                </c:pt>
                <c:pt idx="81">
                  <c:v>41029</c:v>
                </c:pt>
                <c:pt idx="82">
                  <c:v>41060</c:v>
                </c:pt>
                <c:pt idx="83">
                  <c:v>41089</c:v>
                </c:pt>
                <c:pt idx="84">
                  <c:v>41121</c:v>
                </c:pt>
                <c:pt idx="85">
                  <c:v>41152</c:v>
                </c:pt>
                <c:pt idx="86">
                  <c:v>41180</c:v>
                </c:pt>
                <c:pt idx="87">
                  <c:v>41213</c:v>
                </c:pt>
                <c:pt idx="88">
                  <c:v>41243</c:v>
                </c:pt>
                <c:pt idx="89">
                  <c:v>41274</c:v>
                </c:pt>
                <c:pt idx="90">
                  <c:v>41305</c:v>
                </c:pt>
                <c:pt idx="91">
                  <c:v>41333</c:v>
                </c:pt>
                <c:pt idx="92">
                  <c:v>41362</c:v>
                </c:pt>
                <c:pt idx="93">
                  <c:v>41394</c:v>
                </c:pt>
                <c:pt idx="94">
                  <c:v>41425</c:v>
                </c:pt>
                <c:pt idx="95">
                  <c:v>41453</c:v>
                </c:pt>
                <c:pt idx="96">
                  <c:v>41486</c:v>
                </c:pt>
                <c:pt idx="97">
                  <c:v>41516</c:v>
                </c:pt>
                <c:pt idx="98">
                  <c:v>41547</c:v>
                </c:pt>
                <c:pt idx="99">
                  <c:v>41578</c:v>
                </c:pt>
                <c:pt idx="100">
                  <c:v>41607</c:v>
                </c:pt>
                <c:pt idx="101">
                  <c:v>41639</c:v>
                </c:pt>
                <c:pt idx="102">
                  <c:v>41670</c:v>
                </c:pt>
                <c:pt idx="103">
                  <c:v>41698</c:v>
                </c:pt>
                <c:pt idx="104">
                  <c:v>41729</c:v>
                </c:pt>
                <c:pt idx="105">
                  <c:v>41759</c:v>
                </c:pt>
                <c:pt idx="106">
                  <c:v>41789</c:v>
                </c:pt>
                <c:pt idx="107">
                  <c:v>41820</c:v>
                </c:pt>
                <c:pt idx="108">
                  <c:v>41851</c:v>
                </c:pt>
                <c:pt idx="109">
                  <c:v>41880</c:v>
                </c:pt>
                <c:pt idx="110">
                  <c:v>41912</c:v>
                </c:pt>
                <c:pt idx="111">
                  <c:v>41943</c:v>
                </c:pt>
                <c:pt idx="112">
                  <c:v>41971</c:v>
                </c:pt>
                <c:pt idx="113">
                  <c:v>42004</c:v>
                </c:pt>
                <c:pt idx="114">
                  <c:v>42034</c:v>
                </c:pt>
                <c:pt idx="115">
                  <c:v>42062</c:v>
                </c:pt>
                <c:pt idx="116">
                  <c:v>42094</c:v>
                </c:pt>
                <c:pt idx="117">
                  <c:v>42124</c:v>
                </c:pt>
                <c:pt idx="118">
                  <c:v>42153</c:v>
                </c:pt>
                <c:pt idx="119">
                  <c:v>42185</c:v>
                </c:pt>
                <c:pt idx="120">
                  <c:v>42216</c:v>
                </c:pt>
                <c:pt idx="121">
                  <c:v>42247</c:v>
                </c:pt>
                <c:pt idx="122">
                  <c:v>42277</c:v>
                </c:pt>
                <c:pt idx="123">
                  <c:v>42307</c:v>
                </c:pt>
                <c:pt idx="124">
                  <c:v>42338</c:v>
                </c:pt>
                <c:pt idx="125">
                  <c:v>42369</c:v>
                </c:pt>
                <c:pt idx="126">
                  <c:v>42398</c:v>
                </c:pt>
                <c:pt idx="127">
                  <c:v>42429</c:v>
                </c:pt>
                <c:pt idx="128">
                  <c:v>42460</c:v>
                </c:pt>
                <c:pt idx="129">
                  <c:v>42489</c:v>
                </c:pt>
                <c:pt idx="130">
                  <c:v>42521</c:v>
                </c:pt>
                <c:pt idx="131">
                  <c:v>42551</c:v>
                </c:pt>
                <c:pt idx="132">
                  <c:v>42580</c:v>
                </c:pt>
                <c:pt idx="133">
                  <c:v>42613</c:v>
                </c:pt>
                <c:pt idx="134">
                  <c:v>42643</c:v>
                </c:pt>
                <c:pt idx="135">
                  <c:v>42674</c:v>
                </c:pt>
                <c:pt idx="136">
                  <c:v>42704</c:v>
                </c:pt>
                <c:pt idx="137">
                  <c:v>42734</c:v>
                </c:pt>
                <c:pt idx="138">
                  <c:v>42766</c:v>
                </c:pt>
                <c:pt idx="139">
                  <c:v>42794</c:v>
                </c:pt>
                <c:pt idx="140">
                  <c:v>42825</c:v>
                </c:pt>
                <c:pt idx="141">
                  <c:v>42853</c:v>
                </c:pt>
                <c:pt idx="142">
                  <c:v>42886</c:v>
                </c:pt>
                <c:pt idx="143">
                  <c:v>42916</c:v>
                </c:pt>
                <c:pt idx="144">
                  <c:v>42947</c:v>
                </c:pt>
                <c:pt idx="145">
                  <c:v>42978</c:v>
                </c:pt>
                <c:pt idx="146">
                  <c:v>43007</c:v>
                </c:pt>
                <c:pt idx="147">
                  <c:v>43039</c:v>
                </c:pt>
                <c:pt idx="148">
                  <c:v>43069</c:v>
                </c:pt>
                <c:pt idx="149">
                  <c:v>43098</c:v>
                </c:pt>
                <c:pt idx="150">
                  <c:v>43131</c:v>
                </c:pt>
                <c:pt idx="151">
                  <c:v>43159</c:v>
                </c:pt>
                <c:pt idx="152">
                  <c:v>43189</c:v>
                </c:pt>
                <c:pt idx="153">
                  <c:v>43220</c:v>
                </c:pt>
                <c:pt idx="154">
                  <c:v>43251</c:v>
                </c:pt>
                <c:pt idx="155">
                  <c:v>43280</c:v>
                </c:pt>
                <c:pt idx="156">
                  <c:v>43312</c:v>
                </c:pt>
                <c:pt idx="157">
                  <c:v>43343</c:v>
                </c:pt>
                <c:pt idx="158">
                  <c:v>43371</c:v>
                </c:pt>
                <c:pt idx="159">
                  <c:v>43404</c:v>
                </c:pt>
                <c:pt idx="160">
                  <c:v>43434</c:v>
                </c:pt>
                <c:pt idx="161">
                  <c:v>43465</c:v>
                </c:pt>
                <c:pt idx="162">
                  <c:v>43496</c:v>
                </c:pt>
                <c:pt idx="163">
                  <c:v>43524</c:v>
                </c:pt>
                <c:pt idx="164">
                  <c:v>43553</c:v>
                </c:pt>
                <c:pt idx="165">
                  <c:v>43585</c:v>
                </c:pt>
                <c:pt idx="166">
                  <c:v>43616</c:v>
                </c:pt>
                <c:pt idx="167">
                  <c:v>43644</c:v>
                </c:pt>
                <c:pt idx="168">
                  <c:v>43677</c:v>
                </c:pt>
                <c:pt idx="169">
                  <c:v>43707</c:v>
                </c:pt>
                <c:pt idx="170">
                  <c:v>43738</c:v>
                </c:pt>
                <c:pt idx="171">
                  <c:v>43769</c:v>
                </c:pt>
                <c:pt idx="172">
                  <c:v>43798</c:v>
                </c:pt>
                <c:pt idx="173">
                  <c:v>43830</c:v>
                </c:pt>
                <c:pt idx="174">
                  <c:v>43861</c:v>
                </c:pt>
                <c:pt idx="175">
                  <c:v>43889</c:v>
                </c:pt>
                <c:pt idx="176">
                  <c:v>43921</c:v>
                </c:pt>
                <c:pt idx="177">
                  <c:v>43951</c:v>
                </c:pt>
                <c:pt idx="178">
                  <c:v>43980</c:v>
                </c:pt>
                <c:pt idx="179">
                  <c:v>44012</c:v>
                </c:pt>
                <c:pt idx="180">
                  <c:v>44043</c:v>
                </c:pt>
                <c:pt idx="181">
                  <c:v>44074</c:v>
                </c:pt>
                <c:pt idx="182">
                  <c:v>44104</c:v>
                </c:pt>
                <c:pt idx="183">
                  <c:v>44134</c:v>
                </c:pt>
                <c:pt idx="184">
                  <c:v>44165</c:v>
                </c:pt>
                <c:pt idx="185">
                  <c:v>44196</c:v>
                </c:pt>
                <c:pt idx="186">
                  <c:v>44225</c:v>
                </c:pt>
                <c:pt idx="187" formatCode="m/d/yyyy">
                  <c:v>44253</c:v>
                </c:pt>
                <c:pt idx="188" formatCode="m/d/yyyy">
                  <c:v>44286</c:v>
                </c:pt>
                <c:pt idx="189" formatCode="m/d/yyyy">
                  <c:v>44316</c:v>
                </c:pt>
                <c:pt idx="190" formatCode="m/d/yyyy">
                  <c:v>44347</c:v>
                </c:pt>
                <c:pt idx="191" formatCode="m/d/yyyy">
                  <c:v>44377</c:v>
                </c:pt>
                <c:pt idx="192" formatCode="m/d/yyyy">
                  <c:v>44407</c:v>
                </c:pt>
                <c:pt idx="193" formatCode="m/d/yyyy">
                  <c:v>44439</c:v>
                </c:pt>
                <c:pt idx="194" formatCode="m/d/yyyy">
                  <c:v>44469</c:v>
                </c:pt>
                <c:pt idx="195" formatCode="m/d/yyyy">
                  <c:v>44498</c:v>
                </c:pt>
                <c:pt idx="196" formatCode="m/d/yyyy">
                  <c:v>44530</c:v>
                </c:pt>
                <c:pt idx="197" formatCode="m/d/yyyy">
                  <c:v>44561</c:v>
                </c:pt>
                <c:pt idx="198" formatCode="m/d/yyyy">
                  <c:v>44592</c:v>
                </c:pt>
                <c:pt idx="199" formatCode="m/d/yyyy">
                  <c:v>44620</c:v>
                </c:pt>
                <c:pt idx="200" formatCode="m/d/yyyy">
                  <c:v>44651</c:v>
                </c:pt>
                <c:pt idx="201" formatCode="m/d/yyyy">
                  <c:v>44680</c:v>
                </c:pt>
                <c:pt idx="202" formatCode="m/d/yyyy">
                  <c:v>44712</c:v>
                </c:pt>
                <c:pt idx="203" formatCode="m/d/yyyy">
                  <c:v>44742</c:v>
                </c:pt>
                <c:pt idx="204" formatCode="m/d/yyyy">
                  <c:v>44771</c:v>
                </c:pt>
                <c:pt idx="205" formatCode="m/d/yyyy">
                  <c:v>44804</c:v>
                </c:pt>
              </c:numCache>
            </c:numRef>
          </c:cat>
          <c:val>
            <c:numRef>
              <c:f>'Equity Performance'!$AL$7:$AL$237</c:f>
              <c:numCache>
                <c:formatCode>0.0</c:formatCode>
                <c:ptCount val="231"/>
                <c:pt idx="0">
                  <c:v>12.6286</c:v>
                </c:pt>
                <c:pt idx="1">
                  <c:v>14.1891</c:v>
                </c:pt>
                <c:pt idx="2">
                  <c:v>14.767099999999999</c:v>
                </c:pt>
                <c:pt idx="3">
                  <c:v>12.268800000000001</c:v>
                </c:pt>
                <c:pt idx="4">
                  <c:v>14.0939</c:v>
                </c:pt>
                <c:pt idx="5">
                  <c:v>14.741099999999999</c:v>
                </c:pt>
                <c:pt idx="6">
                  <c:v>16.2807</c:v>
                </c:pt>
                <c:pt idx="7">
                  <c:v>16.6097</c:v>
                </c:pt>
                <c:pt idx="8">
                  <c:v>17.160599999999999</c:v>
                </c:pt>
                <c:pt idx="9">
                  <c:v>17.601900000000001</c:v>
                </c:pt>
                <c:pt idx="10">
                  <c:v>15.6401</c:v>
                </c:pt>
                <c:pt idx="11">
                  <c:v>15.9658</c:v>
                </c:pt>
                <c:pt idx="12">
                  <c:v>15.575799999999999</c:v>
                </c:pt>
                <c:pt idx="13">
                  <c:v>16.841200000000001</c:v>
                </c:pt>
                <c:pt idx="14">
                  <c:v>17.393999999999998</c:v>
                </c:pt>
                <c:pt idx="15">
                  <c:v>17.872299999999999</c:v>
                </c:pt>
                <c:pt idx="16">
                  <c:v>18.533999999999999</c:v>
                </c:pt>
                <c:pt idx="17">
                  <c:v>18.566299999999998</c:v>
                </c:pt>
                <c:pt idx="18">
                  <c:v>18.469200000000001</c:v>
                </c:pt>
                <c:pt idx="19">
                  <c:v>16.6891</c:v>
                </c:pt>
                <c:pt idx="20">
                  <c:v>16.387699999999999</c:v>
                </c:pt>
                <c:pt idx="21">
                  <c:v>17.106000000000002</c:v>
                </c:pt>
                <c:pt idx="22">
                  <c:v>17.139600000000002</c:v>
                </c:pt>
                <c:pt idx="23">
                  <c:v>17.025099999999998</c:v>
                </c:pt>
                <c:pt idx="24">
                  <c:v>17.3796</c:v>
                </c:pt>
                <c:pt idx="25">
                  <c:v>15.911899999999999</c:v>
                </c:pt>
                <c:pt idx="26">
                  <c:v>17.4833</c:v>
                </c:pt>
                <c:pt idx="27">
                  <c:v>22.570900000000002</c:v>
                </c:pt>
                <c:pt idx="28">
                  <c:v>21.508900000000001</c:v>
                </c:pt>
                <c:pt idx="29">
                  <c:v>22.4528</c:v>
                </c:pt>
                <c:pt idx="30">
                  <c:v>18.818899999999999</c:v>
                </c:pt>
                <c:pt idx="31">
                  <c:v>18.2118</c:v>
                </c:pt>
                <c:pt idx="32">
                  <c:v>16.043500000000002</c:v>
                </c:pt>
                <c:pt idx="33">
                  <c:v>17.756799999999998</c:v>
                </c:pt>
                <c:pt idx="34">
                  <c:v>16.4177</c:v>
                </c:pt>
                <c:pt idx="35">
                  <c:v>12.7753</c:v>
                </c:pt>
                <c:pt idx="36">
                  <c:v>13.7136</c:v>
                </c:pt>
                <c:pt idx="37">
                  <c:v>13.8226</c:v>
                </c:pt>
                <c:pt idx="38">
                  <c:v>11.9207</c:v>
                </c:pt>
                <c:pt idx="39">
                  <c:v>9.4521999999999995</c:v>
                </c:pt>
                <c:pt idx="40">
                  <c:v>8.8993000000000002</c:v>
                </c:pt>
                <c:pt idx="41">
                  <c:v>9.7782</c:v>
                </c:pt>
                <c:pt idx="42">
                  <c:v>10.1936</c:v>
                </c:pt>
                <c:pt idx="43">
                  <c:v>9.7818000000000005</c:v>
                </c:pt>
                <c:pt idx="44">
                  <c:v>11.3222</c:v>
                </c:pt>
                <c:pt idx="45">
                  <c:v>13.2607</c:v>
                </c:pt>
                <c:pt idx="46">
                  <c:v>16.450900000000001</c:v>
                </c:pt>
                <c:pt idx="47">
                  <c:v>16.6938</c:v>
                </c:pt>
                <c:pt idx="48">
                  <c:v>17.754000000000001</c:v>
                </c:pt>
                <c:pt idx="49">
                  <c:v>17.410699999999999</c:v>
                </c:pt>
                <c:pt idx="50">
                  <c:v>18.579899999999999</c:v>
                </c:pt>
                <c:pt idx="51">
                  <c:v>16.590699999999998</c:v>
                </c:pt>
                <c:pt idx="52">
                  <c:v>17.521899999999999</c:v>
                </c:pt>
                <c:pt idx="53">
                  <c:v>17.738199999999999</c:v>
                </c:pt>
                <c:pt idx="54">
                  <c:v>16.286799999999999</c:v>
                </c:pt>
                <c:pt idx="55">
                  <c:v>16.357800000000001</c:v>
                </c:pt>
                <c:pt idx="56">
                  <c:v>16.9694</c:v>
                </c:pt>
                <c:pt idx="57">
                  <c:v>16.7715</c:v>
                </c:pt>
                <c:pt idx="58">
                  <c:v>15.856299999999999</c:v>
                </c:pt>
                <c:pt idx="59">
                  <c:v>16.184699999999999</c:v>
                </c:pt>
                <c:pt idx="60">
                  <c:v>16.2196</c:v>
                </c:pt>
                <c:pt idx="61">
                  <c:v>15.7652</c:v>
                </c:pt>
                <c:pt idx="62">
                  <c:v>17.191299999999998</c:v>
                </c:pt>
                <c:pt idx="63">
                  <c:v>17.0382</c:v>
                </c:pt>
                <c:pt idx="64">
                  <c:v>16.210999999999999</c:v>
                </c:pt>
                <c:pt idx="65">
                  <c:v>16.819400000000002</c:v>
                </c:pt>
                <c:pt idx="66">
                  <c:v>14.975199999999999</c:v>
                </c:pt>
                <c:pt idx="67">
                  <c:v>14.3932</c:v>
                </c:pt>
                <c:pt idx="68">
                  <c:v>15.5579</c:v>
                </c:pt>
                <c:pt idx="69">
                  <c:v>15.0861</c:v>
                </c:pt>
                <c:pt idx="70">
                  <c:v>14.7636</c:v>
                </c:pt>
                <c:pt idx="71">
                  <c:v>14.754200000000001</c:v>
                </c:pt>
                <c:pt idx="72">
                  <c:v>14.0297</c:v>
                </c:pt>
                <c:pt idx="73">
                  <c:v>12.845599999999999</c:v>
                </c:pt>
                <c:pt idx="74">
                  <c:v>12.7319</c:v>
                </c:pt>
                <c:pt idx="75">
                  <c:v>13.7425</c:v>
                </c:pt>
                <c:pt idx="76">
                  <c:v>12.2974</c:v>
                </c:pt>
                <c:pt idx="77">
                  <c:v>11.835100000000001</c:v>
                </c:pt>
                <c:pt idx="78">
                  <c:v>13.343299999999999</c:v>
                </c:pt>
                <c:pt idx="79">
                  <c:v>13.6853</c:v>
                </c:pt>
                <c:pt idx="80">
                  <c:v>13.259</c:v>
                </c:pt>
                <c:pt idx="81">
                  <c:v>12.918100000000001</c:v>
                </c:pt>
                <c:pt idx="82">
                  <c:v>12.0878</c:v>
                </c:pt>
                <c:pt idx="83">
                  <c:v>12.637</c:v>
                </c:pt>
                <c:pt idx="84">
                  <c:v>12.551500000000001</c:v>
                </c:pt>
                <c:pt idx="85">
                  <c:v>12.7294</c:v>
                </c:pt>
                <c:pt idx="86">
                  <c:v>13.774100000000001</c:v>
                </c:pt>
                <c:pt idx="87">
                  <c:v>13.4345</c:v>
                </c:pt>
                <c:pt idx="88">
                  <c:v>13.8851</c:v>
                </c:pt>
                <c:pt idx="89">
                  <c:v>14.0129</c:v>
                </c:pt>
                <c:pt idx="90">
                  <c:v>14.0783</c:v>
                </c:pt>
                <c:pt idx="91">
                  <c:v>13.369300000000001</c:v>
                </c:pt>
                <c:pt idx="92">
                  <c:v>13.1363</c:v>
                </c:pt>
                <c:pt idx="93">
                  <c:v>13.172800000000001</c:v>
                </c:pt>
                <c:pt idx="94">
                  <c:v>13.3283</c:v>
                </c:pt>
                <c:pt idx="95">
                  <c:v>12.994300000000001</c:v>
                </c:pt>
                <c:pt idx="96">
                  <c:v>13.164099999999999</c:v>
                </c:pt>
                <c:pt idx="97">
                  <c:v>13.2271</c:v>
                </c:pt>
                <c:pt idx="98">
                  <c:v>13.5916</c:v>
                </c:pt>
                <c:pt idx="99">
                  <c:v>14.425800000000001</c:v>
                </c:pt>
                <c:pt idx="100">
                  <c:v>13.9781</c:v>
                </c:pt>
                <c:pt idx="101">
                  <c:v>14.1501</c:v>
                </c:pt>
                <c:pt idx="102">
                  <c:v>13.4832</c:v>
                </c:pt>
                <c:pt idx="103">
                  <c:v>13.6699</c:v>
                </c:pt>
                <c:pt idx="104">
                  <c:v>14.136799999999999</c:v>
                </c:pt>
                <c:pt idx="105">
                  <c:v>13.922800000000001</c:v>
                </c:pt>
                <c:pt idx="106">
                  <c:v>15.056800000000001</c:v>
                </c:pt>
                <c:pt idx="107">
                  <c:v>15.632099999999999</c:v>
                </c:pt>
                <c:pt idx="108">
                  <c:v>15.5169</c:v>
                </c:pt>
                <c:pt idx="109">
                  <c:v>15.6883</c:v>
                </c:pt>
                <c:pt idx="110">
                  <c:v>15.7921</c:v>
                </c:pt>
                <c:pt idx="111">
                  <c:v>16.228899999999999</c:v>
                </c:pt>
                <c:pt idx="112">
                  <c:v>16.738099999999999</c:v>
                </c:pt>
                <c:pt idx="113">
                  <c:v>15.673999999999999</c:v>
                </c:pt>
                <c:pt idx="114">
                  <c:v>16.599299999999999</c:v>
                </c:pt>
                <c:pt idx="115">
                  <c:v>16.970400000000001</c:v>
                </c:pt>
                <c:pt idx="116">
                  <c:v>16.297899999999998</c:v>
                </c:pt>
                <c:pt idx="117">
                  <c:v>15.8591</c:v>
                </c:pt>
                <c:pt idx="118">
                  <c:v>16.555800000000001</c:v>
                </c:pt>
                <c:pt idx="119">
                  <c:v>17.401499999999999</c:v>
                </c:pt>
                <c:pt idx="120">
                  <c:v>17.8414</c:v>
                </c:pt>
                <c:pt idx="121">
                  <c:v>16.979099999999999</c:v>
                </c:pt>
                <c:pt idx="122">
                  <c:v>16.602</c:v>
                </c:pt>
                <c:pt idx="123">
                  <c:v>17.019500000000001</c:v>
                </c:pt>
                <c:pt idx="124">
                  <c:v>16.6554</c:v>
                </c:pt>
                <c:pt idx="125">
                  <c:v>16.726700000000001</c:v>
                </c:pt>
                <c:pt idx="126">
                  <c:v>16.375900000000001</c:v>
                </c:pt>
                <c:pt idx="127">
                  <c:v>15.5563</c:v>
                </c:pt>
                <c:pt idx="128">
                  <c:v>16.791799999999999</c:v>
                </c:pt>
                <c:pt idx="129">
                  <c:v>16.761199999999999</c:v>
                </c:pt>
                <c:pt idx="130">
                  <c:v>17.087199999999999</c:v>
                </c:pt>
                <c:pt idx="131">
                  <c:v>16.9922</c:v>
                </c:pt>
                <c:pt idx="132">
                  <c:v>17.494199999999999</c:v>
                </c:pt>
                <c:pt idx="133">
                  <c:v>17.272400000000001</c:v>
                </c:pt>
                <c:pt idx="134">
                  <c:v>16.601700000000001</c:v>
                </c:pt>
                <c:pt idx="135">
                  <c:v>16.559200000000001</c:v>
                </c:pt>
                <c:pt idx="136">
                  <c:v>15.7079</c:v>
                </c:pt>
                <c:pt idx="137">
                  <c:v>15.3758</c:v>
                </c:pt>
                <c:pt idx="138">
                  <c:v>15.8752</c:v>
                </c:pt>
                <c:pt idx="139">
                  <c:v>16.6602</c:v>
                </c:pt>
                <c:pt idx="140">
                  <c:v>16.778400000000001</c:v>
                </c:pt>
                <c:pt idx="141">
                  <c:v>16.982399999999998</c:v>
                </c:pt>
                <c:pt idx="142">
                  <c:v>17.438099999999999</c:v>
                </c:pt>
                <c:pt idx="143">
                  <c:v>16.766500000000001</c:v>
                </c:pt>
                <c:pt idx="144">
                  <c:v>17.613900000000001</c:v>
                </c:pt>
                <c:pt idx="145">
                  <c:v>17.5869</c:v>
                </c:pt>
                <c:pt idx="146">
                  <c:v>16.816199999999998</c:v>
                </c:pt>
                <c:pt idx="147">
                  <c:v>17.963699999999999</c:v>
                </c:pt>
                <c:pt idx="148">
                  <c:v>17.534700000000001</c:v>
                </c:pt>
                <c:pt idx="149">
                  <c:v>18.2502</c:v>
                </c:pt>
                <c:pt idx="150">
                  <c:v>18.325500000000002</c:v>
                </c:pt>
                <c:pt idx="151">
                  <c:v>17.540900000000001</c:v>
                </c:pt>
                <c:pt idx="152">
                  <c:v>16.849</c:v>
                </c:pt>
                <c:pt idx="153">
                  <c:v>17.422499999999999</c:v>
                </c:pt>
                <c:pt idx="154">
                  <c:v>17.065200000000001</c:v>
                </c:pt>
                <c:pt idx="155">
                  <c:v>17.217600000000001</c:v>
                </c:pt>
                <c:pt idx="156">
                  <c:v>18.1694</c:v>
                </c:pt>
                <c:pt idx="157">
                  <c:v>19.062999999999999</c:v>
                </c:pt>
                <c:pt idx="158">
                  <c:v>17.7119</c:v>
                </c:pt>
                <c:pt idx="159">
                  <c:v>17.0962</c:v>
                </c:pt>
                <c:pt idx="160">
                  <c:v>17.923500000000001</c:v>
                </c:pt>
                <c:pt idx="161">
                  <c:v>17.6279</c:v>
                </c:pt>
                <c:pt idx="162">
                  <c:v>17.884799999999998</c:v>
                </c:pt>
                <c:pt idx="163">
                  <c:v>17.6675</c:v>
                </c:pt>
                <c:pt idx="164">
                  <c:v>18.589300000000001</c:v>
                </c:pt>
                <c:pt idx="165">
                  <c:v>18.480799999999999</c:v>
                </c:pt>
                <c:pt idx="166">
                  <c:v>18.5931</c:v>
                </c:pt>
                <c:pt idx="167">
                  <c:v>17.209499999999998</c:v>
                </c:pt>
                <c:pt idx="168">
                  <c:v>16.7652</c:v>
                </c:pt>
                <c:pt idx="169">
                  <c:v>17.3934</c:v>
                </c:pt>
                <c:pt idx="170">
                  <c:v>17.559200000000001</c:v>
                </c:pt>
                <c:pt idx="171">
                  <c:v>18.113399999999999</c:v>
                </c:pt>
                <c:pt idx="172">
                  <c:v>18.5885</c:v>
                </c:pt>
                <c:pt idx="173">
                  <c:v>18.432400000000001</c:v>
                </c:pt>
                <c:pt idx="174">
                  <c:v>17.867999999999999</c:v>
                </c:pt>
                <c:pt idx="175">
                  <c:v>16.677800000000001</c:v>
                </c:pt>
                <c:pt idx="176">
                  <c:v>13.7315</c:v>
                </c:pt>
                <c:pt idx="177">
                  <c:v>18.110399999999998</c:v>
                </c:pt>
                <c:pt idx="178">
                  <c:v>18.4419</c:v>
                </c:pt>
                <c:pt idx="179">
                  <c:v>20.987100000000002</c:v>
                </c:pt>
                <c:pt idx="180">
                  <c:v>22.534199999999998</c:v>
                </c:pt>
                <c:pt idx="181">
                  <c:v>21.6692</c:v>
                </c:pt>
                <c:pt idx="182">
                  <c:v>21.104199999999999</c:v>
                </c:pt>
                <c:pt idx="183">
                  <c:v>21.305900000000001</c:v>
                </c:pt>
                <c:pt idx="184">
                  <c:v>21.788599999999999</c:v>
                </c:pt>
                <c:pt idx="185">
                  <c:v>23.351199999999999</c:v>
                </c:pt>
                <c:pt idx="186">
                  <c:v>21.038499999999999</c:v>
                </c:pt>
                <c:pt idx="187">
                  <c:v>21.798300000000001</c:v>
                </c:pt>
                <c:pt idx="188">
                  <c:v>21.724699999999999</c:v>
                </c:pt>
                <c:pt idx="189">
                  <c:v>21.192</c:v>
                </c:pt>
                <c:pt idx="190">
                  <c:v>22.088000000000001</c:v>
                </c:pt>
                <c:pt idx="191">
                  <c:v>22.2148</c:v>
                </c:pt>
                <c:pt idx="192">
                  <c:v>22.246400000000001</c:v>
                </c:pt>
                <c:pt idx="193">
                  <c:v>23.589600000000001</c:v>
                </c:pt>
                <c:pt idx="194">
                  <c:v>23.6417</c:v>
                </c:pt>
                <c:pt idx="195">
                  <c:v>23.2468</c:v>
                </c:pt>
                <c:pt idx="196">
                  <c:v>21.988800000000001</c:v>
                </c:pt>
                <c:pt idx="197">
                  <c:v>22.6599</c:v>
                </c:pt>
                <c:pt idx="198">
                  <c:v>22.1294</c:v>
                </c:pt>
                <c:pt idx="199">
                  <c:v>20.767099999999999</c:v>
                </c:pt>
                <c:pt idx="200">
                  <c:v>21.075399999999998</c:v>
                </c:pt>
                <c:pt idx="201">
                  <c:v>20.053100000000001</c:v>
                </c:pt>
                <c:pt idx="202">
                  <c:v>19.145399999999999</c:v>
                </c:pt>
                <c:pt idx="203">
                  <c:v>18.5869</c:v>
                </c:pt>
                <c:pt idx="204">
                  <c:v>20.6648</c:v>
                </c:pt>
                <c:pt idx="205">
                  <c:v>22.134699999999999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17-4FDA-84DD-6E1ED1AC7221}"/>
            </c:ext>
          </c:extLst>
        </c:ser>
        <c:ser>
          <c:idx val="2"/>
          <c:order val="2"/>
          <c:tx>
            <c:strRef>
              <c:f>'Equity Performance'!$AM$6</c:f>
              <c:strCache>
                <c:ptCount val="1"/>
                <c:pt idx="0">
                  <c:v>MSCI EM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'Equity Performance'!$AJ$7:$AJ$237</c:f>
              <c:numCache>
                <c:formatCode>dd\-mm\-yyyy</c:formatCode>
                <c:ptCount val="231"/>
                <c:pt idx="0">
                  <c:v>38562</c:v>
                </c:pt>
                <c:pt idx="1">
                  <c:v>38595</c:v>
                </c:pt>
                <c:pt idx="2">
                  <c:v>38625</c:v>
                </c:pt>
                <c:pt idx="3">
                  <c:v>38656</c:v>
                </c:pt>
                <c:pt idx="4">
                  <c:v>38686</c:v>
                </c:pt>
                <c:pt idx="5">
                  <c:v>38716</c:v>
                </c:pt>
                <c:pt idx="6">
                  <c:v>38748</c:v>
                </c:pt>
                <c:pt idx="7">
                  <c:v>38776</c:v>
                </c:pt>
                <c:pt idx="8">
                  <c:v>38807</c:v>
                </c:pt>
                <c:pt idx="9">
                  <c:v>38835</c:v>
                </c:pt>
                <c:pt idx="10">
                  <c:v>38868</c:v>
                </c:pt>
                <c:pt idx="11">
                  <c:v>38898</c:v>
                </c:pt>
                <c:pt idx="12">
                  <c:v>38929</c:v>
                </c:pt>
                <c:pt idx="13">
                  <c:v>38960</c:v>
                </c:pt>
                <c:pt idx="14">
                  <c:v>38989</c:v>
                </c:pt>
                <c:pt idx="15">
                  <c:v>39021</c:v>
                </c:pt>
                <c:pt idx="16">
                  <c:v>39051</c:v>
                </c:pt>
                <c:pt idx="17">
                  <c:v>39080</c:v>
                </c:pt>
                <c:pt idx="18">
                  <c:v>39113</c:v>
                </c:pt>
                <c:pt idx="19">
                  <c:v>39141</c:v>
                </c:pt>
                <c:pt idx="20">
                  <c:v>39171</c:v>
                </c:pt>
                <c:pt idx="21">
                  <c:v>39202</c:v>
                </c:pt>
                <c:pt idx="22">
                  <c:v>39233</c:v>
                </c:pt>
                <c:pt idx="23">
                  <c:v>39262</c:v>
                </c:pt>
                <c:pt idx="24">
                  <c:v>39294</c:v>
                </c:pt>
                <c:pt idx="25">
                  <c:v>39325</c:v>
                </c:pt>
                <c:pt idx="26">
                  <c:v>39353</c:v>
                </c:pt>
                <c:pt idx="27">
                  <c:v>39386</c:v>
                </c:pt>
                <c:pt idx="28">
                  <c:v>39416</c:v>
                </c:pt>
                <c:pt idx="29">
                  <c:v>39447</c:v>
                </c:pt>
                <c:pt idx="30">
                  <c:v>39478</c:v>
                </c:pt>
                <c:pt idx="31">
                  <c:v>39507</c:v>
                </c:pt>
                <c:pt idx="32">
                  <c:v>39538</c:v>
                </c:pt>
                <c:pt idx="33">
                  <c:v>39568</c:v>
                </c:pt>
                <c:pt idx="34">
                  <c:v>39598</c:v>
                </c:pt>
                <c:pt idx="35">
                  <c:v>39629</c:v>
                </c:pt>
                <c:pt idx="36">
                  <c:v>39660</c:v>
                </c:pt>
                <c:pt idx="37">
                  <c:v>39689</c:v>
                </c:pt>
                <c:pt idx="38">
                  <c:v>39721</c:v>
                </c:pt>
                <c:pt idx="39">
                  <c:v>39752</c:v>
                </c:pt>
                <c:pt idx="40">
                  <c:v>39780</c:v>
                </c:pt>
                <c:pt idx="41">
                  <c:v>39813</c:v>
                </c:pt>
                <c:pt idx="42">
                  <c:v>39843</c:v>
                </c:pt>
                <c:pt idx="43">
                  <c:v>39871</c:v>
                </c:pt>
                <c:pt idx="44">
                  <c:v>39903</c:v>
                </c:pt>
                <c:pt idx="45">
                  <c:v>39933</c:v>
                </c:pt>
                <c:pt idx="46">
                  <c:v>39962</c:v>
                </c:pt>
                <c:pt idx="47">
                  <c:v>39994</c:v>
                </c:pt>
                <c:pt idx="48">
                  <c:v>40025</c:v>
                </c:pt>
                <c:pt idx="49">
                  <c:v>40056</c:v>
                </c:pt>
                <c:pt idx="50">
                  <c:v>40086</c:v>
                </c:pt>
                <c:pt idx="51">
                  <c:v>40116</c:v>
                </c:pt>
                <c:pt idx="52">
                  <c:v>40147</c:v>
                </c:pt>
                <c:pt idx="53">
                  <c:v>40178</c:v>
                </c:pt>
                <c:pt idx="54">
                  <c:v>40207</c:v>
                </c:pt>
                <c:pt idx="55">
                  <c:v>40235</c:v>
                </c:pt>
                <c:pt idx="56">
                  <c:v>40268</c:v>
                </c:pt>
                <c:pt idx="57">
                  <c:v>40298</c:v>
                </c:pt>
                <c:pt idx="58">
                  <c:v>40329</c:v>
                </c:pt>
                <c:pt idx="59">
                  <c:v>40359</c:v>
                </c:pt>
                <c:pt idx="60">
                  <c:v>40389</c:v>
                </c:pt>
                <c:pt idx="61">
                  <c:v>40421</c:v>
                </c:pt>
                <c:pt idx="62">
                  <c:v>40451</c:v>
                </c:pt>
                <c:pt idx="63">
                  <c:v>40480</c:v>
                </c:pt>
                <c:pt idx="64">
                  <c:v>40512</c:v>
                </c:pt>
                <c:pt idx="65">
                  <c:v>40543</c:v>
                </c:pt>
                <c:pt idx="66">
                  <c:v>40574</c:v>
                </c:pt>
                <c:pt idx="67">
                  <c:v>40602</c:v>
                </c:pt>
                <c:pt idx="68">
                  <c:v>40633</c:v>
                </c:pt>
                <c:pt idx="69">
                  <c:v>40662</c:v>
                </c:pt>
                <c:pt idx="70">
                  <c:v>40694</c:v>
                </c:pt>
                <c:pt idx="71">
                  <c:v>40724</c:v>
                </c:pt>
                <c:pt idx="72">
                  <c:v>40753</c:v>
                </c:pt>
                <c:pt idx="73">
                  <c:v>40786</c:v>
                </c:pt>
                <c:pt idx="74">
                  <c:v>40816</c:v>
                </c:pt>
                <c:pt idx="75">
                  <c:v>40847</c:v>
                </c:pt>
                <c:pt idx="76">
                  <c:v>40877</c:v>
                </c:pt>
                <c:pt idx="77">
                  <c:v>40907</c:v>
                </c:pt>
                <c:pt idx="78">
                  <c:v>40939</c:v>
                </c:pt>
                <c:pt idx="79">
                  <c:v>40968</c:v>
                </c:pt>
                <c:pt idx="80">
                  <c:v>40998</c:v>
                </c:pt>
                <c:pt idx="81">
                  <c:v>41029</c:v>
                </c:pt>
                <c:pt idx="82">
                  <c:v>41060</c:v>
                </c:pt>
                <c:pt idx="83">
                  <c:v>41089</c:v>
                </c:pt>
                <c:pt idx="84">
                  <c:v>41121</c:v>
                </c:pt>
                <c:pt idx="85">
                  <c:v>41152</c:v>
                </c:pt>
                <c:pt idx="86">
                  <c:v>41180</c:v>
                </c:pt>
                <c:pt idx="87">
                  <c:v>41213</c:v>
                </c:pt>
                <c:pt idx="88">
                  <c:v>41243</c:v>
                </c:pt>
                <c:pt idx="89">
                  <c:v>41274</c:v>
                </c:pt>
                <c:pt idx="90">
                  <c:v>41305</c:v>
                </c:pt>
                <c:pt idx="91">
                  <c:v>41333</c:v>
                </c:pt>
                <c:pt idx="92">
                  <c:v>41362</c:v>
                </c:pt>
                <c:pt idx="93">
                  <c:v>41394</c:v>
                </c:pt>
                <c:pt idx="94">
                  <c:v>41425</c:v>
                </c:pt>
                <c:pt idx="95">
                  <c:v>41453</c:v>
                </c:pt>
                <c:pt idx="96">
                  <c:v>41486</c:v>
                </c:pt>
                <c:pt idx="97">
                  <c:v>41516</c:v>
                </c:pt>
                <c:pt idx="98">
                  <c:v>41547</c:v>
                </c:pt>
                <c:pt idx="99">
                  <c:v>41578</c:v>
                </c:pt>
                <c:pt idx="100">
                  <c:v>41607</c:v>
                </c:pt>
                <c:pt idx="101">
                  <c:v>41639</c:v>
                </c:pt>
                <c:pt idx="102">
                  <c:v>41670</c:v>
                </c:pt>
                <c:pt idx="103">
                  <c:v>41698</c:v>
                </c:pt>
                <c:pt idx="104">
                  <c:v>41729</c:v>
                </c:pt>
                <c:pt idx="105">
                  <c:v>41759</c:v>
                </c:pt>
                <c:pt idx="106">
                  <c:v>41789</c:v>
                </c:pt>
                <c:pt idx="107">
                  <c:v>41820</c:v>
                </c:pt>
                <c:pt idx="108">
                  <c:v>41851</c:v>
                </c:pt>
                <c:pt idx="109">
                  <c:v>41880</c:v>
                </c:pt>
                <c:pt idx="110">
                  <c:v>41912</c:v>
                </c:pt>
                <c:pt idx="111">
                  <c:v>41943</c:v>
                </c:pt>
                <c:pt idx="112">
                  <c:v>41971</c:v>
                </c:pt>
                <c:pt idx="113">
                  <c:v>42004</c:v>
                </c:pt>
                <c:pt idx="114">
                  <c:v>42034</c:v>
                </c:pt>
                <c:pt idx="115">
                  <c:v>42062</c:v>
                </c:pt>
                <c:pt idx="116">
                  <c:v>42094</c:v>
                </c:pt>
                <c:pt idx="117">
                  <c:v>42124</c:v>
                </c:pt>
                <c:pt idx="118">
                  <c:v>42153</c:v>
                </c:pt>
                <c:pt idx="119">
                  <c:v>42185</c:v>
                </c:pt>
                <c:pt idx="120">
                  <c:v>42216</c:v>
                </c:pt>
                <c:pt idx="121">
                  <c:v>42247</c:v>
                </c:pt>
                <c:pt idx="122">
                  <c:v>42277</c:v>
                </c:pt>
                <c:pt idx="123">
                  <c:v>42307</c:v>
                </c:pt>
                <c:pt idx="124">
                  <c:v>42338</c:v>
                </c:pt>
                <c:pt idx="125">
                  <c:v>42369</c:v>
                </c:pt>
                <c:pt idx="126">
                  <c:v>42398</c:v>
                </c:pt>
                <c:pt idx="127">
                  <c:v>42429</c:v>
                </c:pt>
                <c:pt idx="128">
                  <c:v>42460</c:v>
                </c:pt>
                <c:pt idx="129">
                  <c:v>42489</c:v>
                </c:pt>
                <c:pt idx="130">
                  <c:v>42521</c:v>
                </c:pt>
                <c:pt idx="131">
                  <c:v>42551</c:v>
                </c:pt>
                <c:pt idx="132">
                  <c:v>42580</c:v>
                </c:pt>
                <c:pt idx="133">
                  <c:v>42613</c:v>
                </c:pt>
                <c:pt idx="134">
                  <c:v>42643</c:v>
                </c:pt>
                <c:pt idx="135">
                  <c:v>42674</c:v>
                </c:pt>
                <c:pt idx="136">
                  <c:v>42704</c:v>
                </c:pt>
                <c:pt idx="137">
                  <c:v>42734</c:v>
                </c:pt>
                <c:pt idx="138">
                  <c:v>42766</c:v>
                </c:pt>
                <c:pt idx="139">
                  <c:v>42794</c:v>
                </c:pt>
                <c:pt idx="140">
                  <c:v>42825</c:v>
                </c:pt>
                <c:pt idx="141">
                  <c:v>42853</c:v>
                </c:pt>
                <c:pt idx="142">
                  <c:v>42886</c:v>
                </c:pt>
                <c:pt idx="143">
                  <c:v>42916</c:v>
                </c:pt>
                <c:pt idx="144">
                  <c:v>42947</c:v>
                </c:pt>
                <c:pt idx="145">
                  <c:v>42978</c:v>
                </c:pt>
                <c:pt idx="146">
                  <c:v>43007</c:v>
                </c:pt>
                <c:pt idx="147">
                  <c:v>43039</c:v>
                </c:pt>
                <c:pt idx="148">
                  <c:v>43069</c:v>
                </c:pt>
                <c:pt idx="149">
                  <c:v>43098</c:v>
                </c:pt>
                <c:pt idx="150">
                  <c:v>43131</c:v>
                </c:pt>
                <c:pt idx="151">
                  <c:v>43159</c:v>
                </c:pt>
                <c:pt idx="152">
                  <c:v>43189</c:v>
                </c:pt>
                <c:pt idx="153">
                  <c:v>43220</c:v>
                </c:pt>
                <c:pt idx="154">
                  <c:v>43251</c:v>
                </c:pt>
                <c:pt idx="155">
                  <c:v>43280</c:v>
                </c:pt>
                <c:pt idx="156">
                  <c:v>43312</c:v>
                </c:pt>
                <c:pt idx="157">
                  <c:v>43343</c:v>
                </c:pt>
                <c:pt idx="158">
                  <c:v>43371</c:v>
                </c:pt>
                <c:pt idx="159">
                  <c:v>43404</c:v>
                </c:pt>
                <c:pt idx="160">
                  <c:v>43434</c:v>
                </c:pt>
                <c:pt idx="161">
                  <c:v>43465</c:v>
                </c:pt>
                <c:pt idx="162">
                  <c:v>43496</c:v>
                </c:pt>
                <c:pt idx="163">
                  <c:v>43524</c:v>
                </c:pt>
                <c:pt idx="164">
                  <c:v>43553</c:v>
                </c:pt>
                <c:pt idx="165">
                  <c:v>43585</c:v>
                </c:pt>
                <c:pt idx="166">
                  <c:v>43616</c:v>
                </c:pt>
                <c:pt idx="167">
                  <c:v>43644</c:v>
                </c:pt>
                <c:pt idx="168">
                  <c:v>43677</c:v>
                </c:pt>
                <c:pt idx="169">
                  <c:v>43707</c:v>
                </c:pt>
                <c:pt idx="170">
                  <c:v>43738</c:v>
                </c:pt>
                <c:pt idx="171">
                  <c:v>43769</c:v>
                </c:pt>
                <c:pt idx="172">
                  <c:v>43798</c:v>
                </c:pt>
                <c:pt idx="173">
                  <c:v>43830</c:v>
                </c:pt>
                <c:pt idx="174">
                  <c:v>43861</c:v>
                </c:pt>
                <c:pt idx="175">
                  <c:v>43889</c:v>
                </c:pt>
                <c:pt idx="176">
                  <c:v>43921</c:v>
                </c:pt>
                <c:pt idx="177">
                  <c:v>43951</c:v>
                </c:pt>
                <c:pt idx="178">
                  <c:v>43980</c:v>
                </c:pt>
                <c:pt idx="179">
                  <c:v>44012</c:v>
                </c:pt>
                <c:pt idx="180">
                  <c:v>44043</c:v>
                </c:pt>
                <c:pt idx="181">
                  <c:v>44074</c:v>
                </c:pt>
                <c:pt idx="182">
                  <c:v>44104</c:v>
                </c:pt>
                <c:pt idx="183">
                  <c:v>44134</c:v>
                </c:pt>
                <c:pt idx="184">
                  <c:v>44165</c:v>
                </c:pt>
                <c:pt idx="185">
                  <c:v>44196</c:v>
                </c:pt>
                <c:pt idx="186">
                  <c:v>44225</c:v>
                </c:pt>
                <c:pt idx="187" formatCode="m/d/yyyy">
                  <c:v>44253</c:v>
                </c:pt>
                <c:pt idx="188" formatCode="m/d/yyyy">
                  <c:v>44286</c:v>
                </c:pt>
                <c:pt idx="189" formatCode="m/d/yyyy">
                  <c:v>44316</c:v>
                </c:pt>
                <c:pt idx="190" formatCode="m/d/yyyy">
                  <c:v>44347</c:v>
                </c:pt>
                <c:pt idx="191" formatCode="m/d/yyyy">
                  <c:v>44377</c:v>
                </c:pt>
                <c:pt idx="192" formatCode="m/d/yyyy">
                  <c:v>44407</c:v>
                </c:pt>
                <c:pt idx="193" formatCode="m/d/yyyy">
                  <c:v>44439</c:v>
                </c:pt>
                <c:pt idx="194" formatCode="m/d/yyyy">
                  <c:v>44469</c:v>
                </c:pt>
                <c:pt idx="195" formatCode="m/d/yyyy">
                  <c:v>44498</c:v>
                </c:pt>
                <c:pt idx="196" formatCode="m/d/yyyy">
                  <c:v>44530</c:v>
                </c:pt>
                <c:pt idx="197" formatCode="m/d/yyyy">
                  <c:v>44561</c:v>
                </c:pt>
                <c:pt idx="198" formatCode="m/d/yyyy">
                  <c:v>44592</c:v>
                </c:pt>
                <c:pt idx="199" formatCode="m/d/yyyy">
                  <c:v>44620</c:v>
                </c:pt>
                <c:pt idx="200" formatCode="m/d/yyyy">
                  <c:v>44651</c:v>
                </c:pt>
                <c:pt idx="201" formatCode="m/d/yyyy">
                  <c:v>44680</c:v>
                </c:pt>
                <c:pt idx="202" formatCode="m/d/yyyy">
                  <c:v>44712</c:v>
                </c:pt>
                <c:pt idx="203" formatCode="m/d/yyyy">
                  <c:v>44742</c:v>
                </c:pt>
                <c:pt idx="204" formatCode="m/d/yyyy">
                  <c:v>44771</c:v>
                </c:pt>
                <c:pt idx="205" formatCode="m/d/yyyy">
                  <c:v>44804</c:v>
                </c:pt>
              </c:numCache>
            </c:numRef>
          </c:cat>
          <c:val>
            <c:numRef>
              <c:f>'Equity Performance'!$AM$7:$AM$237</c:f>
              <c:numCache>
                <c:formatCode>0.0</c:formatCode>
                <c:ptCount val="231"/>
                <c:pt idx="0">
                  <c:v>7.6885000000000003</c:v>
                </c:pt>
                <c:pt idx="1">
                  <c:v>7.7354000000000003</c:v>
                </c:pt>
                <c:pt idx="2">
                  <c:v>8.4382999999999999</c:v>
                </c:pt>
                <c:pt idx="3">
                  <c:v>7.8780000000000001</c:v>
                </c:pt>
                <c:pt idx="4">
                  <c:v>8.5234000000000005</c:v>
                </c:pt>
                <c:pt idx="5">
                  <c:v>9.0145</c:v>
                </c:pt>
                <c:pt idx="6">
                  <c:v>10.0008</c:v>
                </c:pt>
                <c:pt idx="7">
                  <c:v>9.9795999999999996</c:v>
                </c:pt>
                <c:pt idx="8">
                  <c:v>10.052199999999999</c:v>
                </c:pt>
                <c:pt idx="9">
                  <c:v>10.7384</c:v>
                </c:pt>
                <c:pt idx="10">
                  <c:v>9.5825999999999993</c:v>
                </c:pt>
                <c:pt idx="11">
                  <c:v>9.5385000000000009</c:v>
                </c:pt>
                <c:pt idx="12">
                  <c:v>9.6443999999999992</c:v>
                </c:pt>
                <c:pt idx="13">
                  <c:v>9.8649000000000004</c:v>
                </c:pt>
                <c:pt idx="14">
                  <c:v>8.3019999999999996</c:v>
                </c:pt>
                <c:pt idx="15">
                  <c:v>8.5911000000000008</c:v>
                </c:pt>
                <c:pt idx="16">
                  <c:v>9.3613999999999997</c:v>
                </c:pt>
                <c:pt idx="17">
                  <c:v>9.4014000000000006</c:v>
                </c:pt>
                <c:pt idx="18">
                  <c:v>9.1654</c:v>
                </c:pt>
                <c:pt idx="19">
                  <c:v>9.4113000000000007</c:v>
                </c:pt>
                <c:pt idx="20">
                  <c:v>9.9696999999999996</c:v>
                </c:pt>
                <c:pt idx="21">
                  <c:v>9.8719999999999999</c:v>
                </c:pt>
                <c:pt idx="22">
                  <c:v>10.1889</c:v>
                </c:pt>
                <c:pt idx="23">
                  <c:v>10.476699999999999</c:v>
                </c:pt>
                <c:pt idx="24">
                  <c:v>10.6982</c:v>
                </c:pt>
                <c:pt idx="25">
                  <c:v>11.078200000000001</c:v>
                </c:pt>
                <c:pt idx="26">
                  <c:v>13.7737</c:v>
                </c:pt>
                <c:pt idx="27">
                  <c:v>14.9125</c:v>
                </c:pt>
                <c:pt idx="28">
                  <c:v>13.556100000000001</c:v>
                </c:pt>
                <c:pt idx="29">
                  <c:v>13.772399999999999</c:v>
                </c:pt>
                <c:pt idx="30">
                  <c:v>11.891500000000001</c:v>
                </c:pt>
                <c:pt idx="31">
                  <c:v>12.4937</c:v>
                </c:pt>
                <c:pt idx="32">
                  <c:v>11.798</c:v>
                </c:pt>
                <c:pt idx="33">
                  <c:v>12.423</c:v>
                </c:pt>
                <c:pt idx="34">
                  <c:v>12.477499999999999</c:v>
                </c:pt>
                <c:pt idx="35">
                  <c:v>10.883800000000001</c:v>
                </c:pt>
                <c:pt idx="36">
                  <c:v>10.3125</c:v>
                </c:pt>
                <c:pt idx="37">
                  <c:v>9.7745999999999995</c:v>
                </c:pt>
                <c:pt idx="38">
                  <c:v>8.5382999999999996</c:v>
                </c:pt>
                <c:pt idx="39">
                  <c:v>7.6858000000000004</c:v>
                </c:pt>
                <c:pt idx="40">
                  <c:v>7.8238000000000003</c:v>
                </c:pt>
                <c:pt idx="41">
                  <c:v>8.9566999999999997</c:v>
                </c:pt>
                <c:pt idx="42">
                  <c:v>9.2174999999999994</c:v>
                </c:pt>
                <c:pt idx="43">
                  <c:v>9.3425999999999991</c:v>
                </c:pt>
                <c:pt idx="44">
                  <c:v>10.884399999999999</c:v>
                </c:pt>
                <c:pt idx="45">
                  <c:v>12.343999999999999</c:v>
                </c:pt>
                <c:pt idx="46">
                  <c:v>13.6015</c:v>
                </c:pt>
                <c:pt idx="47">
                  <c:v>13.1456</c:v>
                </c:pt>
                <c:pt idx="48">
                  <c:v>13.7418</c:v>
                </c:pt>
                <c:pt idx="49">
                  <c:v>13.135899999999999</c:v>
                </c:pt>
                <c:pt idx="50">
                  <c:v>13.4412</c:v>
                </c:pt>
                <c:pt idx="51">
                  <c:v>12.904400000000001</c:v>
                </c:pt>
                <c:pt idx="52">
                  <c:v>12.939299999999999</c:v>
                </c:pt>
                <c:pt idx="53">
                  <c:v>13.281499999999999</c:v>
                </c:pt>
                <c:pt idx="54">
                  <c:v>12.126200000000001</c:v>
                </c:pt>
                <c:pt idx="55">
                  <c:v>11.842700000000001</c:v>
                </c:pt>
                <c:pt idx="56">
                  <c:v>12.250999999999999</c:v>
                </c:pt>
                <c:pt idx="57">
                  <c:v>11.8009</c:v>
                </c:pt>
                <c:pt idx="58">
                  <c:v>10.8901</c:v>
                </c:pt>
                <c:pt idx="59">
                  <c:v>10.4985</c:v>
                </c:pt>
                <c:pt idx="60">
                  <c:v>11.045</c:v>
                </c:pt>
                <c:pt idx="61">
                  <c:v>10.6203</c:v>
                </c:pt>
                <c:pt idx="62">
                  <c:v>11.3416</c:v>
                </c:pt>
                <c:pt idx="63">
                  <c:v>11.5146</c:v>
                </c:pt>
                <c:pt idx="64">
                  <c:v>11.148899999999999</c:v>
                </c:pt>
                <c:pt idx="65">
                  <c:v>11.5808</c:v>
                </c:pt>
                <c:pt idx="66">
                  <c:v>10.963200000000001</c:v>
                </c:pt>
                <c:pt idx="67">
                  <c:v>10.743600000000001</c:v>
                </c:pt>
                <c:pt idx="68">
                  <c:v>11.0839</c:v>
                </c:pt>
                <c:pt idx="69">
                  <c:v>10.998100000000001</c:v>
                </c:pt>
                <c:pt idx="70">
                  <c:v>10.6769</c:v>
                </c:pt>
                <c:pt idx="71">
                  <c:v>10.3796</c:v>
                </c:pt>
                <c:pt idx="72">
                  <c:v>10.220000000000001</c:v>
                </c:pt>
                <c:pt idx="73">
                  <c:v>9.5009999999999994</c:v>
                </c:pt>
                <c:pt idx="74">
                  <c:v>8.6232000000000006</c:v>
                </c:pt>
                <c:pt idx="75">
                  <c:v>9.6440000000000001</c:v>
                </c:pt>
                <c:pt idx="76">
                  <c:v>9.2942999999999998</c:v>
                </c:pt>
                <c:pt idx="77">
                  <c:v>9.2245000000000008</c:v>
                </c:pt>
                <c:pt idx="78">
                  <c:v>9.9937000000000005</c:v>
                </c:pt>
                <c:pt idx="79">
                  <c:v>10.4808</c:v>
                </c:pt>
                <c:pt idx="80">
                  <c:v>10.2064</c:v>
                </c:pt>
                <c:pt idx="81">
                  <c:v>10.097799999999999</c:v>
                </c:pt>
                <c:pt idx="82">
                  <c:v>9.2605000000000004</c:v>
                </c:pt>
                <c:pt idx="83">
                  <c:v>9.5792999999999999</c:v>
                </c:pt>
                <c:pt idx="84">
                  <c:v>9.7591000000000001</c:v>
                </c:pt>
                <c:pt idx="85">
                  <c:v>9.8851999999999993</c:v>
                </c:pt>
                <c:pt idx="86">
                  <c:v>10.294600000000001</c:v>
                </c:pt>
                <c:pt idx="87">
                  <c:v>10.224500000000001</c:v>
                </c:pt>
                <c:pt idx="88">
                  <c:v>10.308999999999999</c:v>
                </c:pt>
                <c:pt idx="89">
                  <c:v>10.657500000000001</c:v>
                </c:pt>
                <c:pt idx="90">
                  <c:v>10.8308</c:v>
                </c:pt>
                <c:pt idx="91">
                  <c:v>10.693199999999999</c:v>
                </c:pt>
                <c:pt idx="92">
                  <c:v>10.5105</c:v>
                </c:pt>
                <c:pt idx="93">
                  <c:v>10.397500000000001</c:v>
                </c:pt>
                <c:pt idx="94">
                  <c:v>10.2713</c:v>
                </c:pt>
                <c:pt idx="95">
                  <c:v>9.8137000000000008</c:v>
                </c:pt>
                <c:pt idx="96">
                  <c:v>9.9970999999999997</c:v>
                </c:pt>
                <c:pt idx="97">
                  <c:v>9.9465000000000003</c:v>
                </c:pt>
                <c:pt idx="98">
                  <c:v>10.307600000000001</c:v>
                </c:pt>
                <c:pt idx="99">
                  <c:v>10.7134</c:v>
                </c:pt>
                <c:pt idx="100">
                  <c:v>10.660500000000001</c:v>
                </c:pt>
                <c:pt idx="101">
                  <c:v>10.3841</c:v>
                </c:pt>
                <c:pt idx="102">
                  <c:v>9.9527999999999999</c:v>
                </c:pt>
                <c:pt idx="103">
                  <c:v>10.2347</c:v>
                </c:pt>
                <c:pt idx="104">
                  <c:v>10.366</c:v>
                </c:pt>
                <c:pt idx="105">
                  <c:v>10.342599999999999</c:v>
                </c:pt>
                <c:pt idx="106">
                  <c:v>10.5793</c:v>
                </c:pt>
                <c:pt idx="107">
                  <c:v>10.8927</c:v>
                </c:pt>
                <c:pt idx="108">
                  <c:v>11.1092</c:v>
                </c:pt>
                <c:pt idx="109">
                  <c:v>11.3484</c:v>
                </c:pt>
                <c:pt idx="110">
                  <c:v>10.748900000000001</c:v>
                </c:pt>
                <c:pt idx="111">
                  <c:v>11.0129</c:v>
                </c:pt>
                <c:pt idx="112">
                  <c:v>11.274100000000001</c:v>
                </c:pt>
                <c:pt idx="113">
                  <c:v>11.111499999999999</c:v>
                </c:pt>
                <c:pt idx="114">
                  <c:v>11.455</c:v>
                </c:pt>
                <c:pt idx="115">
                  <c:v>11.9262</c:v>
                </c:pt>
                <c:pt idx="116">
                  <c:v>11.875500000000001</c:v>
                </c:pt>
                <c:pt idx="117">
                  <c:v>12.5549</c:v>
                </c:pt>
                <c:pt idx="118">
                  <c:v>12.091699999999999</c:v>
                </c:pt>
                <c:pt idx="119">
                  <c:v>11.837899999999999</c:v>
                </c:pt>
                <c:pt idx="120">
                  <c:v>11.3249</c:v>
                </c:pt>
                <c:pt idx="121">
                  <c:v>10.6456</c:v>
                </c:pt>
                <c:pt idx="122">
                  <c:v>10.5624</c:v>
                </c:pt>
                <c:pt idx="123">
                  <c:v>11.1999</c:v>
                </c:pt>
                <c:pt idx="124">
                  <c:v>10.9169</c:v>
                </c:pt>
                <c:pt idx="125">
                  <c:v>11.1403</c:v>
                </c:pt>
                <c:pt idx="126">
                  <c:v>10.96</c:v>
                </c:pt>
                <c:pt idx="127">
                  <c:v>10.9323</c:v>
                </c:pt>
                <c:pt idx="128">
                  <c:v>11.9582</c:v>
                </c:pt>
                <c:pt idx="129">
                  <c:v>11.773099999999999</c:v>
                </c:pt>
                <c:pt idx="130">
                  <c:v>11.481199999999999</c:v>
                </c:pt>
                <c:pt idx="131">
                  <c:v>11.952199999999999</c:v>
                </c:pt>
                <c:pt idx="132">
                  <c:v>12.253500000000001</c:v>
                </c:pt>
                <c:pt idx="133">
                  <c:v>12.3558</c:v>
                </c:pt>
                <c:pt idx="134">
                  <c:v>12.2987</c:v>
                </c:pt>
                <c:pt idx="135">
                  <c:v>12.3634</c:v>
                </c:pt>
                <c:pt idx="136">
                  <c:v>11.9899</c:v>
                </c:pt>
                <c:pt idx="137">
                  <c:v>11.819100000000001</c:v>
                </c:pt>
                <c:pt idx="138">
                  <c:v>11.917199999999999</c:v>
                </c:pt>
                <c:pt idx="139">
                  <c:v>11.987500000000001</c:v>
                </c:pt>
                <c:pt idx="140">
                  <c:v>11.948600000000001</c:v>
                </c:pt>
                <c:pt idx="141">
                  <c:v>11.9938</c:v>
                </c:pt>
                <c:pt idx="142">
                  <c:v>12.125999999999999</c:v>
                </c:pt>
                <c:pt idx="143">
                  <c:v>12.18</c:v>
                </c:pt>
                <c:pt idx="144">
                  <c:v>12.6677</c:v>
                </c:pt>
                <c:pt idx="145">
                  <c:v>12.587300000000001</c:v>
                </c:pt>
                <c:pt idx="146">
                  <c:v>12.4078</c:v>
                </c:pt>
                <c:pt idx="147">
                  <c:v>12.6136</c:v>
                </c:pt>
                <c:pt idx="148">
                  <c:v>12.2781</c:v>
                </c:pt>
                <c:pt idx="149">
                  <c:v>12.513999999999999</c:v>
                </c:pt>
                <c:pt idx="150">
                  <c:v>13.019</c:v>
                </c:pt>
                <c:pt idx="151">
                  <c:v>12.251799999999999</c:v>
                </c:pt>
                <c:pt idx="152">
                  <c:v>11.8886</c:v>
                </c:pt>
                <c:pt idx="153">
                  <c:v>11.934799999999999</c:v>
                </c:pt>
                <c:pt idx="154">
                  <c:v>11.573399999999999</c:v>
                </c:pt>
                <c:pt idx="155">
                  <c:v>11.249000000000001</c:v>
                </c:pt>
                <c:pt idx="156">
                  <c:v>11.440799999999999</c:v>
                </c:pt>
                <c:pt idx="157">
                  <c:v>11.326700000000001</c:v>
                </c:pt>
                <c:pt idx="158">
                  <c:v>11.138299999999999</c:v>
                </c:pt>
                <c:pt idx="159">
                  <c:v>10.2913</c:v>
                </c:pt>
                <c:pt idx="160">
                  <c:v>10.700699999999999</c:v>
                </c:pt>
                <c:pt idx="161">
                  <c:v>10.5839</c:v>
                </c:pt>
                <c:pt idx="162">
                  <c:v>11.7059</c:v>
                </c:pt>
                <c:pt idx="163">
                  <c:v>11.748100000000001</c:v>
                </c:pt>
                <c:pt idx="164">
                  <c:v>12.0017</c:v>
                </c:pt>
                <c:pt idx="165">
                  <c:v>12.2804</c:v>
                </c:pt>
                <c:pt idx="166">
                  <c:v>11.782299999999999</c:v>
                </c:pt>
                <c:pt idx="167">
                  <c:v>12.201700000000001</c:v>
                </c:pt>
                <c:pt idx="168">
                  <c:v>12.032400000000001</c:v>
                </c:pt>
                <c:pt idx="169">
                  <c:v>11.8819</c:v>
                </c:pt>
                <c:pt idx="170">
                  <c:v>11.867900000000001</c:v>
                </c:pt>
                <c:pt idx="171">
                  <c:v>12.187900000000001</c:v>
                </c:pt>
                <c:pt idx="172">
                  <c:v>12.287000000000001</c:v>
                </c:pt>
                <c:pt idx="173">
                  <c:v>12.8194</c:v>
                </c:pt>
                <c:pt idx="174">
                  <c:v>12.134</c:v>
                </c:pt>
                <c:pt idx="175">
                  <c:v>11.779400000000001</c:v>
                </c:pt>
                <c:pt idx="176">
                  <c:v>11.182499999999999</c:v>
                </c:pt>
                <c:pt idx="177">
                  <c:v>12.973800000000001</c:v>
                </c:pt>
                <c:pt idx="178">
                  <c:v>13.1685</c:v>
                </c:pt>
                <c:pt idx="179">
                  <c:v>14.2295</c:v>
                </c:pt>
                <c:pt idx="180">
                  <c:v>15.0861</c:v>
                </c:pt>
                <c:pt idx="181">
                  <c:v>14.892099999999999</c:v>
                </c:pt>
                <c:pt idx="182">
                  <c:v>14.2578</c:v>
                </c:pt>
                <c:pt idx="183">
                  <c:v>13.925700000000001</c:v>
                </c:pt>
                <c:pt idx="184">
                  <c:v>14.3231</c:v>
                </c:pt>
                <c:pt idx="185">
                  <c:v>15.1379</c:v>
                </c:pt>
                <c:pt idx="186">
                  <c:v>15.3134</c:v>
                </c:pt>
                <c:pt idx="187">
                  <c:v>15.071400000000001</c:v>
                </c:pt>
                <c:pt idx="188">
                  <c:v>14.635400000000001</c:v>
                </c:pt>
                <c:pt idx="189">
                  <c:v>14.099500000000001</c:v>
                </c:pt>
                <c:pt idx="190">
                  <c:v>14.1945</c:v>
                </c:pt>
                <c:pt idx="191">
                  <c:v>14.003</c:v>
                </c:pt>
                <c:pt idx="192">
                  <c:v>12.848100000000001</c:v>
                </c:pt>
                <c:pt idx="193">
                  <c:v>13.013400000000001</c:v>
                </c:pt>
                <c:pt idx="194">
                  <c:v>12.5936</c:v>
                </c:pt>
                <c:pt idx="195">
                  <c:v>12.732100000000001</c:v>
                </c:pt>
                <c:pt idx="196">
                  <c:v>12.2075</c:v>
                </c:pt>
                <c:pt idx="197">
                  <c:v>12.426399999999999</c:v>
                </c:pt>
                <c:pt idx="198">
                  <c:v>12.001099999999999</c:v>
                </c:pt>
                <c:pt idx="199">
                  <c:v>11.6159</c:v>
                </c:pt>
                <c:pt idx="200">
                  <c:v>11.8202</c:v>
                </c:pt>
                <c:pt idx="201">
                  <c:v>11.297000000000001</c:v>
                </c:pt>
                <c:pt idx="202">
                  <c:v>11.3725</c:v>
                </c:pt>
                <c:pt idx="203">
                  <c:v>10.8583</c:v>
                </c:pt>
                <c:pt idx="204">
                  <c:v>10.9443</c:v>
                </c:pt>
                <c:pt idx="205">
                  <c:v>11.0867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F17-4FDA-84DD-6E1ED1AC72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67123407"/>
        <c:axId val="1382958927"/>
      </c:lineChart>
      <c:dateAx>
        <c:axId val="1767123407"/>
        <c:scaling>
          <c:orientation val="minMax"/>
        </c:scaling>
        <c:delete val="0"/>
        <c:axPos val="b"/>
        <c:numFmt formatCode="dd\-mm\-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2958927"/>
        <c:crosses val="autoZero"/>
        <c:auto val="1"/>
        <c:lblOffset val="100"/>
        <c:baseTimeUnit val="months"/>
      </c:dateAx>
      <c:valAx>
        <c:axId val="1382958927"/>
        <c:scaling>
          <c:orientation val="minMax"/>
          <c:max val="24"/>
          <c:min val="7"/>
        </c:scaling>
        <c:delete val="0"/>
        <c:axPos val="l"/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7123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'Equity Performance'!$F$47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'Equity Performance'!$E$48:$E$68</c:f>
              <c:numCache>
                <c:formatCode>dd\-mm\-yyyy</c:formatCode>
                <c:ptCount val="21"/>
                <c:pt idx="0">
                  <c:v>44258</c:v>
                </c:pt>
                <c:pt idx="1">
                  <c:v>44259</c:v>
                </c:pt>
                <c:pt idx="2">
                  <c:v>44260</c:v>
                </c:pt>
                <c:pt idx="3">
                  <c:v>44263</c:v>
                </c:pt>
                <c:pt idx="4">
                  <c:v>44264</c:v>
                </c:pt>
                <c:pt idx="5">
                  <c:v>44265</c:v>
                </c:pt>
                <c:pt idx="6">
                  <c:v>44267</c:v>
                </c:pt>
                <c:pt idx="7">
                  <c:v>44270</c:v>
                </c:pt>
                <c:pt idx="8">
                  <c:v>44271</c:v>
                </c:pt>
                <c:pt idx="9">
                  <c:v>44272</c:v>
                </c:pt>
                <c:pt idx="10">
                  <c:v>44273</c:v>
                </c:pt>
                <c:pt idx="11">
                  <c:v>44274</c:v>
                </c:pt>
                <c:pt idx="12">
                  <c:v>44277</c:v>
                </c:pt>
                <c:pt idx="13">
                  <c:v>44278</c:v>
                </c:pt>
                <c:pt idx="14">
                  <c:v>44279</c:v>
                </c:pt>
                <c:pt idx="15">
                  <c:v>44280</c:v>
                </c:pt>
                <c:pt idx="16">
                  <c:v>44281</c:v>
                </c:pt>
                <c:pt idx="17">
                  <c:v>44285</c:v>
                </c:pt>
                <c:pt idx="18">
                  <c:v>44286</c:v>
                </c:pt>
                <c:pt idx="19">
                  <c:v>44287</c:v>
                </c:pt>
              </c:numCache>
            </c:numRef>
          </c:cat>
          <c:val>
            <c:numRef>
              <c:f>'Equity Performance'!$F$48:$F$68</c:f>
              <c:numCache>
                <c:formatCode>General</c:formatCode>
                <c:ptCount val="21"/>
                <c:pt idx="0">
                  <c:v>51444.65</c:v>
                </c:pt>
                <c:pt idx="1">
                  <c:v>50846.080000000002</c:v>
                </c:pt>
                <c:pt idx="2">
                  <c:v>50405.32</c:v>
                </c:pt>
                <c:pt idx="3">
                  <c:v>50441.07</c:v>
                </c:pt>
                <c:pt idx="4">
                  <c:v>51025.48</c:v>
                </c:pt>
                <c:pt idx="5">
                  <c:v>51279.51</c:v>
                </c:pt>
                <c:pt idx="6">
                  <c:v>50792.08</c:v>
                </c:pt>
                <c:pt idx="7">
                  <c:v>50395.08</c:v>
                </c:pt>
                <c:pt idx="8">
                  <c:v>50363.96</c:v>
                </c:pt>
                <c:pt idx="9">
                  <c:v>49801.62</c:v>
                </c:pt>
                <c:pt idx="10">
                  <c:v>49216.52</c:v>
                </c:pt>
                <c:pt idx="11">
                  <c:v>49858.239999999998</c:v>
                </c:pt>
                <c:pt idx="12">
                  <c:v>49771.29</c:v>
                </c:pt>
                <c:pt idx="13">
                  <c:v>50051.44</c:v>
                </c:pt>
                <c:pt idx="14">
                  <c:v>49180.31</c:v>
                </c:pt>
                <c:pt idx="15">
                  <c:v>48440.12</c:v>
                </c:pt>
                <c:pt idx="16">
                  <c:v>49008.5</c:v>
                </c:pt>
                <c:pt idx="17">
                  <c:v>50136.58</c:v>
                </c:pt>
                <c:pt idx="18">
                  <c:v>49509.15</c:v>
                </c:pt>
                <c:pt idx="19">
                  <c:v>50029.83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4B-4B27-B038-CD50DABDC5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70073712"/>
        <c:axId val="1973341776"/>
      </c:lineChart>
      <c:dateAx>
        <c:axId val="1770073712"/>
        <c:scaling>
          <c:orientation val="minMax"/>
        </c:scaling>
        <c:delete val="0"/>
        <c:axPos val="b"/>
        <c:numFmt formatCode="dd\-mm\-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3341776"/>
        <c:crosses val="autoZero"/>
        <c:auto val="1"/>
        <c:lblOffset val="100"/>
        <c:baseTimeUnit val="days"/>
      </c:dateAx>
      <c:valAx>
        <c:axId val="197334177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0073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'Equity Performance'!$H$47</c:f>
              <c:strCache>
                <c:ptCount val="1"/>
                <c:pt idx="0">
                  <c:v>China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'Equity Performance'!$G$48:$G$70</c:f>
              <c:numCache>
                <c:formatCode>dd\-mm\-yyyy</c:formatCode>
                <c:ptCount val="23"/>
                <c:pt idx="0">
                  <c:v>44258</c:v>
                </c:pt>
                <c:pt idx="1">
                  <c:v>44259</c:v>
                </c:pt>
                <c:pt idx="2">
                  <c:v>44260</c:v>
                </c:pt>
                <c:pt idx="3">
                  <c:v>44263</c:v>
                </c:pt>
                <c:pt idx="4">
                  <c:v>44264</c:v>
                </c:pt>
                <c:pt idx="5">
                  <c:v>44265</c:v>
                </c:pt>
                <c:pt idx="6">
                  <c:v>44266</c:v>
                </c:pt>
                <c:pt idx="7">
                  <c:v>44267</c:v>
                </c:pt>
                <c:pt idx="8">
                  <c:v>44270</c:v>
                </c:pt>
                <c:pt idx="9">
                  <c:v>44271</c:v>
                </c:pt>
                <c:pt idx="10">
                  <c:v>44272</c:v>
                </c:pt>
                <c:pt idx="11">
                  <c:v>44273</c:v>
                </c:pt>
                <c:pt idx="12">
                  <c:v>44274</c:v>
                </c:pt>
                <c:pt idx="13">
                  <c:v>44277</c:v>
                </c:pt>
                <c:pt idx="14">
                  <c:v>44278</c:v>
                </c:pt>
                <c:pt idx="15">
                  <c:v>44279</c:v>
                </c:pt>
                <c:pt idx="16">
                  <c:v>44280</c:v>
                </c:pt>
                <c:pt idx="17">
                  <c:v>44281</c:v>
                </c:pt>
                <c:pt idx="18">
                  <c:v>44284</c:v>
                </c:pt>
                <c:pt idx="19">
                  <c:v>44285</c:v>
                </c:pt>
                <c:pt idx="20">
                  <c:v>44286</c:v>
                </c:pt>
              </c:numCache>
            </c:numRef>
          </c:cat>
          <c:val>
            <c:numRef>
              <c:f>'Equity Performance'!$H$48:$H$70</c:f>
              <c:numCache>
                <c:formatCode>General</c:formatCode>
                <c:ptCount val="23"/>
                <c:pt idx="0">
                  <c:v>3576.9050000000002</c:v>
                </c:pt>
                <c:pt idx="1">
                  <c:v>3503.4920000000002</c:v>
                </c:pt>
                <c:pt idx="2">
                  <c:v>3501.9870000000001</c:v>
                </c:pt>
                <c:pt idx="3">
                  <c:v>3421.4140000000002</c:v>
                </c:pt>
                <c:pt idx="4">
                  <c:v>3359.2919999999999</c:v>
                </c:pt>
                <c:pt idx="5">
                  <c:v>3357.7370000000001</c:v>
                </c:pt>
                <c:pt idx="6">
                  <c:v>3436.8310000000001</c:v>
                </c:pt>
                <c:pt idx="7">
                  <c:v>3453.078</c:v>
                </c:pt>
                <c:pt idx="8">
                  <c:v>3419.9459999999999</c:v>
                </c:pt>
                <c:pt idx="9">
                  <c:v>3446.7330000000002</c:v>
                </c:pt>
                <c:pt idx="10">
                  <c:v>3445.5509999999999</c:v>
                </c:pt>
                <c:pt idx="11">
                  <c:v>3463.0680000000002</c:v>
                </c:pt>
                <c:pt idx="12">
                  <c:v>3404.663</c:v>
                </c:pt>
                <c:pt idx="13">
                  <c:v>3443.4389999999999</c:v>
                </c:pt>
                <c:pt idx="14">
                  <c:v>3411.509</c:v>
                </c:pt>
                <c:pt idx="15">
                  <c:v>3367.0610000000001</c:v>
                </c:pt>
                <c:pt idx="16">
                  <c:v>3363.5920000000001</c:v>
                </c:pt>
                <c:pt idx="17">
                  <c:v>3418.3270000000002</c:v>
                </c:pt>
                <c:pt idx="18">
                  <c:v>3435.2959999999998</c:v>
                </c:pt>
                <c:pt idx="19">
                  <c:v>3456.6770000000001</c:v>
                </c:pt>
                <c:pt idx="20">
                  <c:v>3441.9119999999998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13-4276-84AE-9A19B6A922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09094256"/>
        <c:axId val="95109184"/>
      </c:lineChart>
      <c:dateAx>
        <c:axId val="1709094256"/>
        <c:scaling>
          <c:orientation val="minMax"/>
        </c:scaling>
        <c:delete val="0"/>
        <c:axPos val="b"/>
        <c:numFmt formatCode="dd\-mm\-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09184"/>
        <c:crosses val="autoZero"/>
        <c:auto val="1"/>
        <c:lblOffset val="100"/>
        <c:baseTimeUnit val="days"/>
      </c:dateAx>
      <c:valAx>
        <c:axId val="9510918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90942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'Equity Performance'!$J$47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'Equity Performance'!$I$48:$I$69</c:f>
              <c:numCache>
                <c:formatCode>dd\-mm\-yyyy</c:formatCode>
                <c:ptCount val="22"/>
                <c:pt idx="0">
                  <c:v>44258</c:v>
                </c:pt>
                <c:pt idx="1">
                  <c:v>44259</c:v>
                </c:pt>
                <c:pt idx="2">
                  <c:v>44260</c:v>
                </c:pt>
                <c:pt idx="3">
                  <c:v>44263</c:v>
                </c:pt>
                <c:pt idx="4">
                  <c:v>44264</c:v>
                </c:pt>
                <c:pt idx="5">
                  <c:v>44265</c:v>
                </c:pt>
                <c:pt idx="6">
                  <c:v>44266</c:v>
                </c:pt>
                <c:pt idx="7">
                  <c:v>44267</c:v>
                </c:pt>
                <c:pt idx="8">
                  <c:v>44270</c:v>
                </c:pt>
                <c:pt idx="9">
                  <c:v>44271</c:v>
                </c:pt>
                <c:pt idx="10">
                  <c:v>44272</c:v>
                </c:pt>
                <c:pt idx="11">
                  <c:v>44273</c:v>
                </c:pt>
                <c:pt idx="12">
                  <c:v>44274</c:v>
                </c:pt>
                <c:pt idx="13">
                  <c:v>44277</c:v>
                </c:pt>
                <c:pt idx="14">
                  <c:v>44278</c:v>
                </c:pt>
                <c:pt idx="15">
                  <c:v>44279</c:v>
                </c:pt>
                <c:pt idx="16">
                  <c:v>44280</c:v>
                </c:pt>
                <c:pt idx="17">
                  <c:v>44281</c:v>
                </c:pt>
                <c:pt idx="18">
                  <c:v>44284</c:v>
                </c:pt>
                <c:pt idx="19">
                  <c:v>44285</c:v>
                </c:pt>
                <c:pt idx="20">
                  <c:v>44286</c:v>
                </c:pt>
              </c:numCache>
            </c:numRef>
          </c:cat>
          <c:val>
            <c:numRef>
              <c:f>'Equity Performance'!$J$48:$J$69</c:f>
              <c:numCache>
                <c:formatCode>General</c:formatCode>
                <c:ptCount val="22"/>
                <c:pt idx="0">
                  <c:v>111184</c:v>
                </c:pt>
                <c:pt idx="1">
                  <c:v>112690.2</c:v>
                </c:pt>
                <c:pt idx="2">
                  <c:v>115202.2</c:v>
                </c:pt>
                <c:pt idx="3">
                  <c:v>110611.6</c:v>
                </c:pt>
                <c:pt idx="4">
                  <c:v>111330.6</c:v>
                </c:pt>
                <c:pt idx="5">
                  <c:v>112776.5</c:v>
                </c:pt>
                <c:pt idx="6">
                  <c:v>114983.8</c:v>
                </c:pt>
                <c:pt idx="7">
                  <c:v>114160.4</c:v>
                </c:pt>
                <c:pt idx="8">
                  <c:v>114850.7</c:v>
                </c:pt>
                <c:pt idx="9">
                  <c:v>114018.8</c:v>
                </c:pt>
                <c:pt idx="10">
                  <c:v>116549.4</c:v>
                </c:pt>
                <c:pt idx="11">
                  <c:v>114835.4</c:v>
                </c:pt>
                <c:pt idx="12">
                  <c:v>116221.6</c:v>
                </c:pt>
                <c:pt idx="13">
                  <c:v>114978.9</c:v>
                </c:pt>
                <c:pt idx="14">
                  <c:v>113261.8</c:v>
                </c:pt>
                <c:pt idx="15">
                  <c:v>112064.2</c:v>
                </c:pt>
                <c:pt idx="16">
                  <c:v>113749.9</c:v>
                </c:pt>
                <c:pt idx="17">
                  <c:v>114780.6</c:v>
                </c:pt>
                <c:pt idx="18">
                  <c:v>115418.7</c:v>
                </c:pt>
                <c:pt idx="19">
                  <c:v>116849.7</c:v>
                </c:pt>
                <c:pt idx="20">
                  <c:v>116633.7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72-4337-9CB1-0B6CB70210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23752048"/>
        <c:axId val="1671600416"/>
      </c:lineChart>
      <c:dateAx>
        <c:axId val="1323752048"/>
        <c:scaling>
          <c:orientation val="minMax"/>
        </c:scaling>
        <c:delete val="0"/>
        <c:axPos val="b"/>
        <c:numFmt formatCode="dd\-mm\-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1600416"/>
        <c:crosses val="autoZero"/>
        <c:auto val="1"/>
        <c:lblOffset val="100"/>
        <c:baseTimeUnit val="days"/>
      </c:dateAx>
      <c:valAx>
        <c:axId val="16716004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37520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'Equity Performance'!$L$47</c:f>
              <c:strCache>
                <c:ptCount val="1"/>
                <c:pt idx="0">
                  <c:v>South Korea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'Equity Performance'!$K$48:$K$69</c:f>
              <c:numCache>
                <c:formatCode>dd\-mm\-yyyy</c:formatCode>
                <c:ptCount val="22"/>
                <c:pt idx="0">
                  <c:v>44258</c:v>
                </c:pt>
                <c:pt idx="1">
                  <c:v>44259</c:v>
                </c:pt>
                <c:pt idx="2">
                  <c:v>44260</c:v>
                </c:pt>
                <c:pt idx="3">
                  <c:v>44263</c:v>
                </c:pt>
                <c:pt idx="4">
                  <c:v>44264</c:v>
                </c:pt>
                <c:pt idx="5">
                  <c:v>44265</c:v>
                </c:pt>
                <c:pt idx="6">
                  <c:v>44266</c:v>
                </c:pt>
                <c:pt idx="7">
                  <c:v>44267</c:v>
                </c:pt>
                <c:pt idx="8">
                  <c:v>44270</c:v>
                </c:pt>
                <c:pt idx="9">
                  <c:v>44271</c:v>
                </c:pt>
                <c:pt idx="10">
                  <c:v>44272</c:v>
                </c:pt>
                <c:pt idx="11">
                  <c:v>44273</c:v>
                </c:pt>
                <c:pt idx="12">
                  <c:v>44274</c:v>
                </c:pt>
                <c:pt idx="13">
                  <c:v>44277</c:v>
                </c:pt>
                <c:pt idx="14">
                  <c:v>44278</c:v>
                </c:pt>
                <c:pt idx="15">
                  <c:v>44279</c:v>
                </c:pt>
                <c:pt idx="16">
                  <c:v>44280</c:v>
                </c:pt>
                <c:pt idx="17">
                  <c:v>44281</c:v>
                </c:pt>
                <c:pt idx="18">
                  <c:v>44284</c:v>
                </c:pt>
                <c:pt idx="19">
                  <c:v>44285</c:v>
                </c:pt>
                <c:pt idx="20">
                  <c:v>44286</c:v>
                </c:pt>
              </c:numCache>
            </c:numRef>
          </c:cat>
          <c:val>
            <c:numRef>
              <c:f>'Equity Performance'!$L$48:$L$69</c:f>
              <c:numCache>
                <c:formatCode>General</c:formatCode>
                <c:ptCount val="22"/>
                <c:pt idx="0">
                  <c:v>3082.99</c:v>
                </c:pt>
                <c:pt idx="1">
                  <c:v>3043.49</c:v>
                </c:pt>
                <c:pt idx="2">
                  <c:v>3026.26</c:v>
                </c:pt>
                <c:pt idx="3">
                  <c:v>2996.11</c:v>
                </c:pt>
                <c:pt idx="4">
                  <c:v>2976.12</c:v>
                </c:pt>
                <c:pt idx="5">
                  <c:v>2958.12</c:v>
                </c:pt>
                <c:pt idx="6">
                  <c:v>3013.7</c:v>
                </c:pt>
                <c:pt idx="7">
                  <c:v>3054.39</c:v>
                </c:pt>
                <c:pt idx="8">
                  <c:v>3045.71</c:v>
                </c:pt>
                <c:pt idx="9">
                  <c:v>3067.17</c:v>
                </c:pt>
                <c:pt idx="10">
                  <c:v>3047.5</c:v>
                </c:pt>
                <c:pt idx="11">
                  <c:v>3066.01</c:v>
                </c:pt>
                <c:pt idx="12">
                  <c:v>3039.53</c:v>
                </c:pt>
                <c:pt idx="13">
                  <c:v>3035.46</c:v>
                </c:pt>
                <c:pt idx="14">
                  <c:v>3004.74</c:v>
                </c:pt>
                <c:pt idx="15">
                  <c:v>2996.35</c:v>
                </c:pt>
                <c:pt idx="16">
                  <c:v>3008.33</c:v>
                </c:pt>
                <c:pt idx="17">
                  <c:v>3041.01</c:v>
                </c:pt>
                <c:pt idx="18">
                  <c:v>3036.04</c:v>
                </c:pt>
                <c:pt idx="19">
                  <c:v>3070</c:v>
                </c:pt>
                <c:pt idx="20">
                  <c:v>3061.42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05-4E68-B79E-8976689631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852432"/>
        <c:axId val="1702374288"/>
      </c:lineChart>
      <c:dateAx>
        <c:axId val="44852432"/>
        <c:scaling>
          <c:orientation val="minMax"/>
        </c:scaling>
        <c:delete val="0"/>
        <c:axPos val="b"/>
        <c:numFmt formatCode="dd\-mm\-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2374288"/>
        <c:crosses val="autoZero"/>
        <c:auto val="1"/>
        <c:lblOffset val="100"/>
        <c:baseTimeUnit val="days"/>
      </c:dateAx>
      <c:valAx>
        <c:axId val="170237428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8524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'Equity Performance'!$N$47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'Equity Performance'!$M$48:$M$70</c:f>
              <c:numCache>
                <c:formatCode>dd\-mm\-yyyy</c:formatCode>
                <c:ptCount val="23"/>
                <c:pt idx="0">
                  <c:v>44258</c:v>
                </c:pt>
                <c:pt idx="1">
                  <c:v>44259</c:v>
                </c:pt>
                <c:pt idx="2">
                  <c:v>44260</c:v>
                </c:pt>
                <c:pt idx="3">
                  <c:v>44263</c:v>
                </c:pt>
                <c:pt idx="4">
                  <c:v>44264</c:v>
                </c:pt>
                <c:pt idx="5">
                  <c:v>44265</c:v>
                </c:pt>
                <c:pt idx="6">
                  <c:v>44266</c:v>
                </c:pt>
                <c:pt idx="7">
                  <c:v>44267</c:v>
                </c:pt>
                <c:pt idx="8">
                  <c:v>44270</c:v>
                </c:pt>
                <c:pt idx="9">
                  <c:v>44271</c:v>
                </c:pt>
                <c:pt idx="10">
                  <c:v>44272</c:v>
                </c:pt>
                <c:pt idx="11">
                  <c:v>44273</c:v>
                </c:pt>
                <c:pt idx="12">
                  <c:v>44274</c:v>
                </c:pt>
                <c:pt idx="13">
                  <c:v>44277</c:v>
                </c:pt>
                <c:pt idx="14">
                  <c:v>44278</c:v>
                </c:pt>
                <c:pt idx="15">
                  <c:v>44279</c:v>
                </c:pt>
                <c:pt idx="16">
                  <c:v>44280</c:v>
                </c:pt>
                <c:pt idx="17">
                  <c:v>44281</c:v>
                </c:pt>
                <c:pt idx="18">
                  <c:v>44284</c:v>
                </c:pt>
                <c:pt idx="19">
                  <c:v>44285</c:v>
                </c:pt>
                <c:pt idx="20">
                  <c:v>44286</c:v>
                </c:pt>
              </c:numCache>
            </c:numRef>
          </c:cat>
          <c:val>
            <c:numRef>
              <c:f>'Equity Performance'!$N$48:$N$70</c:f>
              <c:numCache>
                <c:formatCode>General</c:formatCode>
                <c:ptCount val="23"/>
                <c:pt idx="0">
                  <c:v>3819.72</c:v>
                </c:pt>
                <c:pt idx="1">
                  <c:v>3768.47</c:v>
                </c:pt>
                <c:pt idx="2">
                  <c:v>3841.94</c:v>
                </c:pt>
                <c:pt idx="3">
                  <c:v>3821.35</c:v>
                </c:pt>
                <c:pt idx="4">
                  <c:v>3875.44</c:v>
                </c:pt>
                <c:pt idx="5">
                  <c:v>3898.81</c:v>
                </c:pt>
                <c:pt idx="6">
                  <c:v>3939.34</c:v>
                </c:pt>
                <c:pt idx="7">
                  <c:v>3943.34</c:v>
                </c:pt>
                <c:pt idx="8">
                  <c:v>3968.94</c:v>
                </c:pt>
                <c:pt idx="9">
                  <c:v>3962.71</c:v>
                </c:pt>
                <c:pt idx="10">
                  <c:v>3974.12</c:v>
                </c:pt>
                <c:pt idx="11">
                  <c:v>3915.46</c:v>
                </c:pt>
                <c:pt idx="12">
                  <c:v>3913.1</c:v>
                </c:pt>
                <c:pt idx="13">
                  <c:v>3940.59</c:v>
                </c:pt>
                <c:pt idx="14">
                  <c:v>3910.52</c:v>
                </c:pt>
                <c:pt idx="15">
                  <c:v>3889.14</c:v>
                </c:pt>
                <c:pt idx="16">
                  <c:v>3909.52</c:v>
                </c:pt>
                <c:pt idx="17">
                  <c:v>3974.54</c:v>
                </c:pt>
                <c:pt idx="18">
                  <c:v>3971.09</c:v>
                </c:pt>
                <c:pt idx="19">
                  <c:v>3958.55</c:v>
                </c:pt>
                <c:pt idx="20">
                  <c:v>3972.89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73-484B-B3E6-83BA7B3AB5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08985856"/>
        <c:axId val="2026504816"/>
      </c:lineChart>
      <c:dateAx>
        <c:axId val="1708985856"/>
        <c:scaling>
          <c:orientation val="minMax"/>
        </c:scaling>
        <c:delete val="0"/>
        <c:axPos val="b"/>
        <c:numFmt formatCode="dd\-mm\-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6504816"/>
        <c:crosses val="autoZero"/>
        <c:auto val="1"/>
        <c:lblOffset val="100"/>
        <c:baseTimeUnit val="days"/>
      </c:dateAx>
      <c:valAx>
        <c:axId val="20265048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89858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'Equity Performance'!$P$47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'Equity Performance'!$O$48:$O$69</c:f>
              <c:numCache>
                <c:formatCode>dd\-mm\-yyyy</c:formatCode>
                <c:ptCount val="22"/>
                <c:pt idx="0">
                  <c:v>44258</c:v>
                </c:pt>
                <c:pt idx="1">
                  <c:v>44259</c:v>
                </c:pt>
                <c:pt idx="2">
                  <c:v>44260</c:v>
                </c:pt>
                <c:pt idx="3">
                  <c:v>44263</c:v>
                </c:pt>
                <c:pt idx="4">
                  <c:v>44264</c:v>
                </c:pt>
                <c:pt idx="5">
                  <c:v>44265</c:v>
                </c:pt>
                <c:pt idx="6">
                  <c:v>44266</c:v>
                </c:pt>
                <c:pt idx="7">
                  <c:v>44267</c:v>
                </c:pt>
                <c:pt idx="8">
                  <c:v>44270</c:v>
                </c:pt>
                <c:pt idx="9">
                  <c:v>44271</c:v>
                </c:pt>
                <c:pt idx="10">
                  <c:v>44272</c:v>
                </c:pt>
                <c:pt idx="11">
                  <c:v>44273</c:v>
                </c:pt>
                <c:pt idx="12">
                  <c:v>44274</c:v>
                </c:pt>
                <c:pt idx="13">
                  <c:v>44277</c:v>
                </c:pt>
                <c:pt idx="14">
                  <c:v>44278</c:v>
                </c:pt>
                <c:pt idx="15">
                  <c:v>44279</c:v>
                </c:pt>
                <c:pt idx="16">
                  <c:v>44280</c:v>
                </c:pt>
                <c:pt idx="17">
                  <c:v>44281</c:v>
                </c:pt>
                <c:pt idx="18">
                  <c:v>44284</c:v>
                </c:pt>
                <c:pt idx="19">
                  <c:v>44285</c:v>
                </c:pt>
                <c:pt idx="20">
                  <c:v>44286</c:v>
                </c:pt>
              </c:numCache>
            </c:numRef>
          </c:cat>
          <c:val>
            <c:numRef>
              <c:f>'Equity Performance'!$P$48:$P$69</c:f>
              <c:numCache>
                <c:formatCode>General</c:formatCode>
                <c:ptCount val="22"/>
                <c:pt idx="0">
                  <c:v>6675.47</c:v>
                </c:pt>
                <c:pt idx="1">
                  <c:v>6650.88</c:v>
                </c:pt>
                <c:pt idx="2">
                  <c:v>6630.52</c:v>
                </c:pt>
                <c:pt idx="3">
                  <c:v>6719.13</c:v>
                </c:pt>
                <c:pt idx="4">
                  <c:v>6730.34</c:v>
                </c:pt>
                <c:pt idx="5">
                  <c:v>6725.6</c:v>
                </c:pt>
                <c:pt idx="6">
                  <c:v>6736.96</c:v>
                </c:pt>
                <c:pt idx="7">
                  <c:v>6761.47</c:v>
                </c:pt>
                <c:pt idx="8">
                  <c:v>6749.7</c:v>
                </c:pt>
                <c:pt idx="9">
                  <c:v>6803.61</c:v>
                </c:pt>
                <c:pt idx="10">
                  <c:v>6762.67</c:v>
                </c:pt>
                <c:pt idx="11">
                  <c:v>6779.68</c:v>
                </c:pt>
                <c:pt idx="12">
                  <c:v>6708.71</c:v>
                </c:pt>
                <c:pt idx="13">
                  <c:v>6726.1</c:v>
                </c:pt>
                <c:pt idx="14">
                  <c:v>6699.19</c:v>
                </c:pt>
                <c:pt idx="15">
                  <c:v>6712.89</c:v>
                </c:pt>
                <c:pt idx="16">
                  <c:v>6674.83</c:v>
                </c:pt>
                <c:pt idx="17">
                  <c:v>6740.59</c:v>
                </c:pt>
                <c:pt idx="18">
                  <c:v>6736.17</c:v>
                </c:pt>
                <c:pt idx="19">
                  <c:v>6772.12</c:v>
                </c:pt>
                <c:pt idx="20">
                  <c:v>6713.63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94-45B8-84A0-25E45E4A46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78048144"/>
        <c:axId val="2034814000"/>
      </c:lineChart>
      <c:dateAx>
        <c:axId val="1778048144"/>
        <c:scaling>
          <c:orientation val="minMax"/>
        </c:scaling>
        <c:delete val="0"/>
        <c:axPos val="b"/>
        <c:numFmt formatCode="dd\-mm\-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4814000"/>
        <c:crosses val="autoZero"/>
        <c:auto val="1"/>
        <c:lblOffset val="100"/>
        <c:baseTimeUnit val="days"/>
      </c:dateAx>
      <c:valAx>
        <c:axId val="20348140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80481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'Equity Performance'!$R$47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'Equity Performance'!$Q$48:$Q$71</c:f>
              <c:numCache>
                <c:formatCode>dd\-mm\-yyyy</c:formatCode>
                <c:ptCount val="24"/>
                <c:pt idx="0">
                  <c:v>44258</c:v>
                </c:pt>
                <c:pt idx="1">
                  <c:v>44259</c:v>
                </c:pt>
                <c:pt idx="2">
                  <c:v>44260</c:v>
                </c:pt>
                <c:pt idx="3">
                  <c:v>44263</c:v>
                </c:pt>
                <c:pt idx="4">
                  <c:v>44264</c:v>
                </c:pt>
                <c:pt idx="5">
                  <c:v>44265</c:v>
                </c:pt>
                <c:pt idx="6">
                  <c:v>44266</c:v>
                </c:pt>
                <c:pt idx="7">
                  <c:v>44267</c:v>
                </c:pt>
                <c:pt idx="8">
                  <c:v>44270</c:v>
                </c:pt>
                <c:pt idx="9">
                  <c:v>44271</c:v>
                </c:pt>
                <c:pt idx="10">
                  <c:v>44272</c:v>
                </c:pt>
                <c:pt idx="11">
                  <c:v>44273</c:v>
                </c:pt>
                <c:pt idx="12">
                  <c:v>44274</c:v>
                </c:pt>
                <c:pt idx="13">
                  <c:v>44277</c:v>
                </c:pt>
                <c:pt idx="14">
                  <c:v>44278</c:v>
                </c:pt>
                <c:pt idx="15">
                  <c:v>44279</c:v>
                </c:pt>
                <c:pt idx="16">
                  <c:v>44280</c:v>
                </c:pt>
                <c:pt idx="17">
                  <c:v>44281</c:v>
                </c:pt>
                <c:pt idx="18">
                  <c:v>44284</c:v>
                </c:pt>
                <c:pt idx="19">
                  <c:v>44285</c:v>
                </c:pt>
                <c:pt idx="20">
                  <c:v>44286</c:v>
                </c:pt>
              </c:numCache>
            </c:numRef>
          </c:cat>
          <c:val>
            <c:numRef>
              <c:f>'Equity Performance'!$R$48:$R$71</c:f>
              <c:numCache>
                <c:formatCode>General</c:formatCode>
                <c:ptCount val="24"/>
                <c:pt idx="0">
                  <c:v>14080.03</c:v>
                </c:pt>
                <c:pt idx="1">
                  <c:v>14056.34</c:v>
                </c:pt>
                <c:pt idx="2">
                  <c:v>13920.69</c:v>
                </c:pt>
                <c:pt idx="3">
                  <c:v>14380.91</c:v>
                </c:pt>
                <c:pt idx="4">
                  <c:v>14437.94</c:v>
                </c:pt>
                <c:pt idx="5">
                  <c:v>14540.25</c:v>
                </c:pt>
                <c:pt idx="6">
                  <c:v>14569.39</c:v>
                </c:pt>
                <c:pt idx="7">
                  <c:v>14502.39</c:v>
                </c:pt>
                <c:pt idx="8">
                  <c:v>14461.42</c:v>
                </c:pt>
                <c:pt idx="9">
                  <c:v>14557.58</c:v>
                </c:pt>
                <c:pt idx="10">
                  <c:v>14596.61</c:v>
                </c:pt>
                <c:pt idx="11">
                  <c:v>14775.52</c:v>
                </c:pt>
                <c:pt idx="12">
                  <c:v>14621</c:v>
                </c:pt>
                <c:pt idx="13">
                  <c:v>14657.21</c:v>
                </c:pt>
                <c:pt idx="14">
                  <c:v>14662.02</c:v>
                </c:pt>
                <c:pt idx="15">
                  <c:v>14610.39</c:v>
                </c:pt>
                <c:pt idx="16">
                  <c:v>14621.36</c:v>
                </c:pt>
                <c:pt idx="17">
                  <c:v>14748.94</c:v>
                </c:pt>
                <c:pt idx="18">
                  <c:v>14817.72</c:v>
                </c:pt>
                <c:pt idx="19">
                  <c:v>15008.61</c:v>
                </c:pt>
                <c:pt idx="20">
                  <c:v>15008.34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75-45B6-A8D5-A95556A3F5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09002256"/>
        <c:axId val="2013198064"/>
      </c:lineChart>
      <c:dateAx>
        <c:axId val="1709002256"/>
        <c:scaling>
          <c:orientation val="minMax"/>
        </c:scaling>
        <c:delete val="0"/>
        <c:axPos val="b"/>
        <c:numFmt formatCode="dd\-mm\-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3198064"/>
        <c:crosses val="autoZero"/>
        <c:auto val="1"/>
        <c:lblOffset val="100"/>
        <c:baseTimeUnit val="days"/>
      </c:dateAx>
      <c:valAx>
        <c:axId val="201319806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90022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'Equity Performance'!$T$47</c:f>
              <c:strCache>
                <c:ptCount val="1"/>
                <c:pt idx="0">
                  <c:v>Japan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'Equity Performance'!$S$48:$S$69</c:f>
              <c:numCache>
                <c:formatCode>dd\-mm\-yyyy</c:formatCode>
                <c:ptCount val="22"/>
                <c:pt idx="0">
                  <c:v>44258</c:v>
                </c:pt>
                <c:pt idx="1">
                  <c:v>44259</c:v>
                </c:pt>
                <c:pt idx="2">
                  <c:v>44260</c:v>
                </c:pt>
                <c:pt idx="3">
                  <c:v>44263</c:v>
                </c:pt>
                <c:pt idx="4">
                  <c:v>44264</c:v>
                </c:pt>
                <c:pt idx="5">
                  <c:v>44265</c:v>
                </c:pt>
                <c:pt idx="6">
                  <c:v>44266</c:v>
                </c:pt>
                <c:pt idx="7">
                  <c:v>44267</c:v>
                </c:pt>
                <c:pt idx="8">
                  <c:v>44270</c:v>
                </c:pt>
                <c:pt idx="9">
                  <c:v>44271</c:v>
                </c:pt>
                <c:pt idx="10">
                  <c:v>44272</c:v>
                </c:pt>
                <c:pt idx="11">
                  <c:v>44273</c:v>
                </c:pt>
                <c:pt idx="12">
                  <c:v>44274</c:v>
                </c:pt>
                <c:pt idx="13">
                  <c:v>44277</c:v>
                </c:pt>
                <c:pt idx="14">
                  <c:v>44278</c:v>
                </c:pt>
                <c:pt idx="15">
                  <c:v>44279</c:v>
                </c:pt>
                <c:pt idx="16">
                  <c:v>44280</c:v>
                </c:pt>
                <c:pt idx="17">
                  <c:v>44281</c:v>
                </c:pt>
                <c:pt idx="18">
                  <c:v>44284</c:v>
                </c:pt>
                <c:pt idx="19">
                  <c:v>44285</c:v>
                </c:pt>
                <c:pt idx="20">
                  <c:v>44286</c:v>
                </c:pt>
              </c:numCache>
            </c:numRef>
          </c:cat>
          <c:val>
            <c:numRef>
              <c:f>'Equity Performance'!$T$48:$T$69</c:f>
              <c:numCache>
                <c:formatCode>General</c:formatCode>
                <c:ptCount val="22"/>
                <c:pt idx="0">
                  <c:v>29559.1</c:v>
                </c:pt>
                <c:pt idx="1">
                  <c:v>28930.11</c:v>
                </c:pt>
                <c:pt idx="2">
                  <c:v>28864.32</c:v>
                </c:pt>
                <c:pt idx="3">
                  <c:v>28743.25</c:v>
                </c:pt>
                <c:pt idx="4">
                  <c:v>29027.94</c:v>
                </c:pt>
                <c:pt idx="5">
                  <c:v>29036.560000000001</c:v>
                </c:pt>
                <c:pt idx="6">
                  <c:v>29211.64</c:v>
                </c:pt>
                <c:pt idx="7">
                  <c:v>29717.83</c:v>
                </c:pt>
                <c:pt idx="8">
                  <c:v>29766.97</c:v>
                </c:pt>
                <c:pt idx="9">
                  <c:v>29921.09</c:v>
                </c:pt>
                <c:pt idx="10">
                  <c:v>29914.33</c:v>
                </c:pt>
                <c:pt idx="11">
                  <c:v>30216.75</c:v>
                </c:pt>
                <c:pt idx="12">
                  <c:v>29792.05</c:v>
                </c:pt>
                <c:pt idx="13">
                  <c:v>29174.15</c:v>
                </c:pt>
                <c:pt idx="14">
                  <c:v>28995.919999999998</c:v>
                </c:pt>
                <c:pt idx="15">
                  <c:v>28405.52</c:v>
                </c:pt>
                <c:pt idx="16">
                  <c:v>28729.88</c:v>
                </c:pt>
                <c:pt idx="17">
                  <c:v>29176.7</c:v>
                </c:pt>
                <c:pt idx="18">
                  <c:v>29384.52</c:v>
                </c:pt>
                <c:pt idx="19">
                  <c:v>29432.7</c:v>
                </c:pt>
                <c:pt idx="20">
                  <c:v>29178.799999999999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AA-4E18-820C-D54D7D2416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00741744"/>
        <c:axId val="2034821904"/>
      </c:lineChart>
      <c:dateAx>
        <c:axId val="1700741744"/>
        <c:scaling>
          <c:orientation val="minMax"/>
        </c:scaling>
        <c:delete val="0"/>
        <c:axPos val="b"/>
        <c:numFmt formatCode="dd\-mm\-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4821904"/>
        <c:crosses val="autoZero"/>
        <c:auto val="1"/>
        <c:lblOffset val="100"/>
        <c:baseTimeUnit val="days"/>
      </c:dateAx>
      <c:valAx>
        <c:axId val="203482190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07417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b="1"/>
              <a:t>2Y</a:t>
            </a:r>
            <a:r>
              <a:rPr lang="en-IN" b="1" baseline="0"/>
              <a:t> Fwd PE</a:t>
            </a:r>
            <a:endParaRPr lang="en-IN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'Equity Performance'!$BC$6</c:f>
              <c:strCache>
                <c:ptCount val="1"/>
                <c:pt idx="0">
                  <c:v>MSCI World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'Equity Performance'!$BB$7:$BB$195</c:f>
              <c:numCache>
                <c:formatCode>dd\-mm\-yyyy</c:formatCode>
                <c:ptCount val="189"/>
                <c:pt idx="0">
                  <c:v>38562</c:v>
                </c:pt>
                <c:pt idx="1">
                  <c:v>38595</c:v>
                </c:pt>
                <c:pt idx="2">
                  <c:v>38625</c:v>
                </c:pt>
                <c:pt idx="3">
                  <c:v>38656</c:v>
                </c:pt>
                <c:pt idx="4">
                  <c:v>38686</c:v>
                </c:pt>
                <c:pt idx="5">
                  <c:v>38716</c:v>
                </c:pt>
                <c:pt idx="6">
                  <c:v>38748</c:v>
                </c:pt>
                <c:pt idx="7">
                  <c:v>38776</c:v>
                </c:pt>
                <c:pt idx="8">
                  <c:v>38807</c:v>
                </c:pt>
                <c:pt idx="9">
                  <c:v>38835</c:v>
                </c:pt>
                <c:pt idx="10">
                  <c:v>38868</c:v>
                </c:pt>
                <c:pt idx="11">
                  <c:v>38898</c:v>
                </c:pt>
                <c:pt idx="12">
                  <c:v>38929</c:v>
                </c:pt>
                <c:pt idx="13">
                  <c:v>38960</c:v>
                </c:pt>
                <c:pt idx="14">
                  <c:v>38989</c:v>
                </c:pt>
                <c:pt idx="15">
                  <c:v>39021</c:v>
                </c:pt>
                <c:pt idx="16">
                  <c:v>39051</c:v>
                </c:pt>
                <c:pt idx="17">
                  <c:v>39080</c:v>
                </c:pt>
                <c:pt idx="18">
                  <c:v>39113</c:v>
                </c:pt>
                <c:pt idx="19">
                  <c:v>39141</c:v>
                </c:pt>
                <c:pt idx="20">
                  <c:v>39171</c:v>
                </c:pt>
                <c:pt idx="21">
                  <c:v>39202</c:v>
                </c:pt>
                <c:pt idx="22">
                  <c:v>39233</c:v>
                </c:pt>
                <c:pt idx="23">
                  <c:v>39262</c:v>
                </c:pt>
                <c:pt idx="24">
                  <c:v>39294</c:v>
                </c:pt>
                <c:pt idx="25">
                  <c:v>39325</c:v>
                </c:pt>
                <c:pt idx="26">
                  <c:v>39353</c:v>
                </c:pt>
                <c:pt idx="27">
                  <c:v>39386</c:v>
                </c:pt>
                <c:pt idx="28">
                  <c:v>39416</c:v>
                </c:pt>
                <c:pt idx="29">
                  <c:v>39447</c:v>
                </c:pt>
                <c:pt idx="30">
                  <c:v>39478</c:v>
                </c:pt>
                <c:pt idx="31">
                  <c:v>39507</c:v>
                </c:pt>
                <c:pt idx="32">
                  <c:v>39538</c:v>
                </c:pt>
                <c:pt idx="33">
                  <c:v>39568</c:v>
                </c:pt>
                <c:pt idx="34">
                  <c:v>39598</c:v>
                </c:pt>
                <c:pt idx="35">
                  <c:v>39629</c:v>
                </c:pt>
                <c:pt idx="36">
                  <c:v>39660</c:v>
                </c:pt>
                <c:pt idx="37">
                  <c:v>39689</c:v>
                </c:pt>
                <c:pt idx="38">
                  <c:v>39721</c:v>
                </c:pt>
                <c:pt idx="39">
                  <c:v>39752</c:v>
                </c:pt>
                <c:pt idx="40">
                  <c:v>39780</c:v>
                </c:pt>
                <c:pt idx="41">
                  <c:v>39813</c:v>
                </c:pt>
                <c:pt idx="42">
                  <c:v>39843</c:v>
                </c:pt>
                <c:pt idx="43">
                  <c:v>39871</c:v>
                </c:pt>
                <c:pt idx="44">
                  <c:v>39903</c:v>
                </c:pt>
                <c:pt idx="45">
                  <c:v>39933</c:v>
                </c:pt>
                <c:pt idx="46">
                  <c:v>39962</c:v>
                </c:pt>
                <c:pt idx="47">
                  <c:v>39994</c:v>
                </c:pt>
                <c:pt idx="48">
                  <c:v>40025</c:v>
                </c:pt>
                <c:pt idx="49">
                  <c:v>40056</c:v>
                </c:pt>
                <c:pt idx="50">
                  <c:v>40086</c:v>
                </c:pt>
                <c:pt idx="51">
                  <c:v>40116</c:v>
                </c:pt>
                <c:pt idx="52">
                  <c:v>40147</c:v>
                </c:pt>
                <c:pt idx="53">
                  <c:v>40178</c:v>
                </c:pt>
                <c:pt idx="54">
                  <c:v>40207</c:v>
                </c:pt>
                <c:pt idx="55">
                  <c:v>40235</c:v>
                </c:pt>
                <c:pt idx="56">
                  <c:v>40268</c:v>
                </c:pt>
                <c:pt idx="57">
                  <c:v>40298</c:v>
                </c:pt>
                <c:pt idx="58">
                  <c:v>40329</c:v>
                </c:pt>
                <c:pt idx="59">
                  <c:v>40359</c:v>
                </c:pt>
                <c:pt idx="60">
                  <c:v>40389</c:v>
                </c:pt>
                <c:pt idx="61">
                  <c:v>40421</c:v>
                </c:pt>
                <c:pt idx="62">
                  <c:v>40451</c:v>
                </c:pt>
                <c:pt idx="63">
                  <c:v>40480</c:v>
                </c:pt>
                <c:pt idx="64">
                  <c:v>40512</c:v>
                </c:pt>
                <c:pt idx="65">
                  <c:v>40543</c:v>
                </c:pt>
                <c:pt idx="66">
                  <c:v>40574</c:v>
                </c:pt>
                <c:pt idx="67">
                  <c:v>40602</c:v>
                </c:pt>
                <c:pt idx="68">
                  <c:v>40633</c:v>
                </c:pt>
                <c:pt idx="69">
                  <c:v>40662</c:v>
                </c:pt>
                <c:pt idx="70">
                  <c:v>40694</c:v>
                </c:pt>
                <c:pt idx="71">
                  <c:v>40724</c:v>
                </c:pt>
                <c:pt idx="72">
                  <c:v>40753</c:v>
                </c:pt>
                <c:pt idx="73">
                  <c:v>40786</c:v>
                </c:pt>
                <c:pt idx="74">
                  <c:v>40816</c:v>
                </c:pt>
                <c:pt idx="75">
                  <c:v>40847</c:v>
                </c:pt>
                <c:pt idx="76">
                  <c:v>40877</c:v>
                </c:pt>
                <c:pt idx="77">
                  <c:v>40907</c:v>
                </c:pt>
                <c:pt idx="78">
                  <c:v>40939</c:v>
                </c:pt>
                <c:pt idx="79">
                  <c:v>40968</c:v>
                </c:pt>
                <c:pt idx="80">
                  <c:v>40998</c:v>
                </c:pt>
                <c:pt idx="81">
                  <c:v>41029</c:v>
                </c:pt>
                <c:pt idx="82">
                  <c:v>41060</c:v>
                </c:pt>
                <c:pt idx="83">
                  <c:v>41089</c:v>
                </c:pt>
                <c:pt idx="84">
                  <c:v>41121</c:v>
                </c:pt>
                <c:pt idx="85">
                  <c:v>41152</c:v>
                </c:pt>
                <c:pt idx="86">
                  <c:v>41180</c:v>
                </c:pt>
                <c:pt idx="87">
                  <c:v>41213</c:v>
                </c:pt>
                <c:pt idx="88">
                  <c:v>41243</c:v>
                </c:pt>
                <c:pt idx="89">
                  <c:v>41274</c:v>
                </c:pt>
                <c:pt idx="90">
                  <c:v>41305</c:v>
                </c:pt>
                <c:pt idx="91">
                  <c:v>41333</c:v>
                </c:pt>
                <c:pt idx="92">
                  <c:v>41362</c:v>
                </c:pt>
                <c:pt idx="93">
                  <c:v>41394</c:v>
                </c:pt>
                <c:pt idx="94">
                  <c:v>41425</c:v>
                </c:pt>
                <c:pt idx="95">
                  <c:v>41453</c:v>
                </c:pt>
                <c:pt idx="96">
                  <c:v>41486</c:v>
                </c:pt>
                <c:pt idx="97">
                  <c:v>41516</c:v>
                </c:pt>
                <c:pt idx="98">
                  <c:v>41547</c:v>
                </c:pt>
                <c:pt idx="99">
                  <c:v>41578</c:v>
                </c:pt>
                <c:pt idx="100">
                  <c:v>41607</c:v>
                </c:pt>
                <c:pt idx="101">
                  <c:v>41639</c:v>
                </c:pt>
                <c:pt idx="102">
                  <c:v>41670</c:v>
                </c:pt>
                <c:pt idx="103">
                  <c:v>41698</c:v>
                </c:pt>
                <c:pt idx="104">
                  <c:v>41729</c:v>
                </c:pt>
                <c:pt idx="105">
                  <c:v>41759</c:v>
                </c:pt>
                <c:pt idx="106">
                  <c:v>41789</c:v>
                </c:pt>
                <c:pt idx="107">
                  <c:v>41820</c:v>
                </c:pt>
                <c:pt idx="108">
                  <c:v>41851</c:v>
                </c:pt>
                <c:pt idx="109">
                  <c:v>41880</c:v>
                </c:pt>
                <c:pt idx="110">
                  <c:v>41912</c:v>
                </c:pt>
                <c:pt idx="111">
                  <c:v>41943</c:v>
                </c:pt>
                <c:pt idx="112">
                  <c:v>41971</c:v>
                </c:pt>
                <c:pt idx="113">
                  <c:v>42004</c:v>
                </c:pt>
                <c:pt idx="114">
                  <c:v>42034</c:v>
                </c:pt>
                <c:pt idx="115">
                  <c:v>42062</c:v>
                </c:pt>
                <c:pt idx="116">
                  <c:v>42094</c:v>
                </c:pt>
                <c:pt idx="117">
                  <c:v>42124</c:v>
                </c:pt>
                <c:pt idx="118">
                  <c:v>42153</c:v>
                </c:pt>
                <c:pt idx="119">
                  <c:v>42185</c:v>
                </c:pt>
                <c:pt idx="120">
                  <c:v>42216</c:v>
                </c:pt>
                <c:pt idx="121">
                  <c:v>42247</c:v>
                </c:pt>
                <c:pt idx="122">
                  <c:v>42277</c:v>
                </c:pt>
                <c:pt idx="123">
                  <c:v>42307</c:v>
                </c:pt>
                <c:pt idx="124">
                  <c:v>42338</c:v>
                </c:pt>
                <c:pt idx="125">
                  <c:v>42369</c:v>
                </c:pt>
                <c:pt idx="126">
                  <c:v>42398</c:v>
                </c:pt>
                <c:pt idx="127">
                  <c:v>42429</c:v>
                </c:pt>
                <c:pt idx="128">
                  <c:v>42460</c:v>
                </c:pt>
                <c:pt idx="129">
                  <c:v>42489</c:v>
                </c:pt>
                <c:pt idx="130">
                  <c:v>42521</c:v>
                </c:pt>
                <c:pt idx="131">
                  <c:v>42551</c:v>
                </c:pt>
                <c:pt idx="132">
                  <c:v>42580</c:v>
                </c:pt>
                <c:pt idx="133">
                  <c:v>42613</c:v>
                </c:pt>
                <c:pt idx="134">
                  <c:v>42643</c:v>
                </c:pt>
                <c:pt idx="135">
                  <c:v>42674</c:v>
                </c:pt>
                <c:pt idx="136">
                  <c:v>42704</c:v>
                </c:pt>
                <c:pt idx="137">
                  <c:v>42734</c:v>
                </c:pt>
                <c:pt idx="138">
                  <c:v>42766</c:v>
                </c:pt>
                <c:pt idx="139">
                  <c:v>42794</c:v>
                </c:pt>
                <c:pt idx="140">
                  <c:v>42825</c:v>
                </c:pt>
                <c:pt idx="141">
                  <c:v>42853</c:v>
                </c:pt>
                <c:pt idx="142">
                  <c:v>42886</c:v>
                </c:pt>
                <c:pt idx="143">
                  <c:v>42916</c:v>
                </c:pt>
                <c:pt idx="144">
                  <c:v>42947</c:v>
                </c:pt>
                <c:pt idx="145">
                  <c:v>42978</c:v>
                </c:pt>
                <c:pt idx="146">
                  <c:v>43007</c:v>
                </c:pt>
                <c:pt idx="147">
                  <c:v>43039</c:v>
                </c:pt>
                <c:pt idx="148">
                  <c:v>43069</c:v>
                </c:pt>
                <c:pt idx="149">
                  <c:v>43098</c:v>
                </c:pt>
                <c:pt idx="150">
                  <c:v>43131</c:v>
                </c:pt>
                <c:pt idx="151">
                  <c:v>43159</c:v>
                </c:pt>
                <c:pt idx="152">
                  <c:v>43189</c:v>
                </c:pt>
                <c:pt idx="153">
                  <c:v>43220</c:v>
                </c:pt>
                <c:pt idx="154">
                  <c:v>43251</c:v>
                </c:pt>
                <c:pt idx="155">
                  <c:v>43280</c:v>
                </c:pt>
                <c:pt idx="156">
                  <c:v>43312</c:v>
                </c:pt>
                <c:pt idx="157">
                  <c:v>43343</c:v>
                </c:pt>
                <c:pt idx="158">
                  <c:v>43371</c:v>
                </c:pt>
                <c:pt idx="159">
                  <c:v>43404</c:v>
                </c:pt>
                <c:pt idx="160">
                  <c:v>43434</c:v>
                </c:pt>
                <c:pt idx="161">
                  <c:v>43465</c:v>
                </c:pt>
                <c:pt idx="162">
                  <c:v>43496</c:v>
                </c:pt>
                <c:pt idx="163">
                  <c:v>43524</c:v>
                </c:pt>
                <c:pt idx="164">
                  <c:v>43553</c:v>
                </c:pt>
                <c:pt idx="165">
                  <c:v>43585</c:v>
                </c:pt>
                <c:pt idx="166">
                  <c:v>43616</c:v>
                </c:pt>
                <c:pt idx="167">
                  <c:v>43644</c:v>
                </c:pt>
                <c:pt idx="168">
                  <c:v>43677</c:v>
                </c:pt>
                <c:pt idx="169">
                  <c:v>43707</c:v>
                </c:pt>
                <c:pt idx="170">
                  <c:v>43738</c:v>
                </c:pt>
                <c:pt idx="171">
                  <c:v>43769</c:v>
                </c:pt>
                <c:pt idx="172">
                  <c:v>43798</c:v>
                </c:pt>
                <c:pt idx="173">
                  <c:v>43830</c:v>
                </c:pt>
                <c:pt idx="174">
                  <c:v>43861</c:v>
                </c:pt>
                <c:pt idx="175">
                  <c:v>43889</c:v>
                </c:pt>
                <c:pt idx="176">
                  <c:v>43921</c:v>
                </c:pt>
                <c:pt idx="177">
                  <c:v>43951</c:v>
                </c:pt>
                <c:pt idx="178">
                  <c:v>43980</c:v>
                </c:pt>
                <c:pt idx="179">
                  <c:v>44012</c:v>
                </c:pt>
                <c:pt idx="180">
                  <c:v>44043</c:v>
                </c:pt>
                <c:pt idx="181">
                  <c:v>44074</c:v>
                </c:pt>
                <c:pt idx="182">
                  <c:v>44104</c:v>
                </c:pt>
                <c:pt idx="183">
                  <c:v>44134</c:v>
                </c:pt>
                <c:pt idx="184">
                  <c:v>44165</c:v>
                </c:pt>
                <c:pt idx="185" formatCode="m/d/yyyy">
                  <c:v>44196</c:v>
                </c:pt>
                <c:pt idx="186" formatCode="m/d/yyyy">
                  <c:v>44225</c:v>
                </c:pt>
                <c:pt idx="187" formatCode="m/d/yyyy">
                  <c:v>44253</c:v>
                </c:pt>
                <c:pt idx="188" formatCode="m/d/yyyy">
                  <c:v>44286</c:v>
                </c:pt>
              </c:numCache>
            </c:numRef>
          </c:cat>
          <c:val>
            <c:numRef>
              <c:f>'Equity Performance'!$BC$7:$BC$195</c:f>
              <c:numCache>
                <c:formatCode>0.0</c:formatCode>
                <c:ptCount val="189"/>
                <c:pt idx="0">
                  <c:v>13.4557</c:v>
                </c:pt>
                <c:pt idx="1">
                  <c:v>13.544499999999999</c:v>
                </c:pt>
                <c:pt idx="2">
                  <c:v>13.989599999999999</c:v>
                </c:pt>
                <c:pt idx="3">
                  <c:v>13.3992</c:v>
                </c:pt>
                <c:pt idx="4">
                  <c:v>13.9183</c:v>
                </c:pt>
                <c:pt idx="5">
                  <c:v>14.173400000000001</c:v>
                </c:pt>
                <c:pt idx="6">
                  <c:v>13.8065</c:v>
                </c:pt>
                <c:pt idx="7">
                  <c:v>13.768000000000001</c:v>
                </c:pt>
                <c:pt idx="8">
                  <c:v>13.977499999999999</c:v>
                </c:pt>
                <c:pt idx="9">
                  <c:v>13.9139</c:v>
                </c:pt>
                <c:pt idx="10">
                  <c:v>13.1511</c:v>
                </c:pt>
                <c:pt idx="11">
                  <c:v>13.2011</c:v>
                </c:pt>
                <c:pt idx="12">
                  <c:v>13.1038</c:v>
                </c:pt>
                <c:pt idx="13">
                  <c:v>13.4206</c:v>
                </c:pt>
                <c:pt idx="14">
                  <c:v>13.584300000000001</c:v>
                </c:pt>
                <c:pt idx="15">
                  <c:v>14.103</c:v>
                </c:pt>
                <c:pt idx="16">
                  <c:v>14.2235</c:v>
                </c:pt>
                <c:pt idx="17">
                  <c:v>14.523899999999999</c:v>
                </c:pt>
                <c:pt idx="18">
                  <c:v>13.8622</c:v>
                </c:pt>
                <c:pt idx="19">
                  <c:v>13.6214</c:v>
                </c:pt>
                <c:pt idx="20">
                  <c:v>13.7677</c:v>
                </c:pt>
                <c:pt idx="21">
                  <c:v>14.045500000000001</c:v>
                </c:pt>
                <c:pt idx="22">
                  <c:v>14.3619</c:v>
                </c:pt>
                <c:pt idx="23">
                  <c:v>14.1655</c:v>
                </c:pt>
                <c:pt idx="24">
                  <c:v>13.619300000000001</c:v>
                </c:pt>
                <c:pt idx="25">
                  <c:v>13.6029</c:v>
                </c:pt>
                <c:pt idx="26">
                  <c:v>14.0266</c:v>
                </c:pt>
                <c:pt idx="27">
                  <c:v>14.3018</c:v>
                </c:pt>
                <c:pt idx="28">
                  <c:v>13.668900000000001</c:v>
                </c:pt>
                <c:pt idx="29">
                  <c:v>13.711</c:v>
                </c:pt>
                <c:pt idx="30">
                  <c:v>11.7364</c:v>
                </c:pt>
                <c:pt idx="31">
                  <c:v>11.7057</c:v>
                </c:pt>
                <c:pt idx="32">
                  <c:v>11.357100000000001</c:v>
                </c:pt>
                <c:pt idx="33">
                  <c:v>12.021699999999999</c:v>
                </c:pt>
                <c:pt idx="34">
                  <c:v>12.164899999999999</c:v>
                </c:pt>
                <c:pt idx="35">
                  <c:v>11.0937</c:v>
                </c:pt>
                <c:pt idx="36">
                  <c:v>10.9438</c:v>
                </c:pt>
                <c:pt idx="37">
                  <c:v>11.1877</c:v>
                </c:pt>
                <c:pt idx="38">
                  <c:v>10.175800000000001</c:v>
                </c:pt>
                <c:pt idx="39">
                  <c:v>9.5914000000000001</c:v>
                </c:pt>
                <c:pt idx="40">
                  <c:v>9.8164999999999996</c:v>
                </c:pt>
                <c:pt idx="41">
                  <c:v>10.732699999999999</c:v>
                </c:pt>
                <c:pt idx="42">
                  <c:v>9.7188999999999997</c:v>
                </c:pt>
                <c:pt idx="43">
                  <c:v>9.4725999999999999</c:v>
                </c:pt>
                <c:pt idx="44">
                  <c:v>10.6768</c:v>
                </c:pt>
                <c:pt idx="45">
                  <c:v>11.683299999999999</c:v>
                </c:pt>
                <c:pt idx="46">
                  <c:v>12.428800000000001</c:v>
                </c:pt>
                <c:pt idx="47">
                  <c:v>12.3004</c:v>
                </c:pt>
                <c:pt idx="48">
                  <c:v>13.154199999999999</c:v>
                </c:pt>
                <c:pt idx="49">
                  <c:v>13.505800000000001</c:v>
                </c:pt>
                <c:pt idx="50">
                  <c:v>13.8329</c:v>
                </c:pt>
                <c:pt idx="51">
                  <c:v>13.207000000000001</c:v>
                </c:pt>
                <c:pt idx="52">
                  <c:v>13.4351</c:v>
                </c:pt>
                <c:pt idx="53">
                  <c:v>13.8065</c:v>
                </c:pt>
                <c:pt idx="54">
                  <c:v>11.4375</c:v>
                </c:pt>
                <c:pt idx="55">
                  <c:v>11.591799999999999</c:v>
                </c:pt>
                <c:pt idx="56">
                  <c:v>12.3017</c:v>
                </c:pt>
                <c:pt idx="57">
                  <c:v>11.922499999999999</c:v>
                </c:pt>
                <c:pt idx="58">
                  <c:v>10.9184</c:v>
                </c:pt>
                <c:pt idx="59">
                  <c:v>10.4984</c:v>
                </c:pt>
                <c:pt idx="60">
                  <c:v>11.114599999999999</c:v>
                </c:pt>
                <c:pt idx="61">
                  <c:v>10.714399999999999</c:v>
                </c:pt>
                <c:pt idx="62">
                  <c:v>11.5524</c:v>
                </c:pt>
                <c:pt idx="63">
                  <c:v>11.7883</c:v>
                </c:pt>
                <c:pt idx="64">
                  <c:v>11.6464</c:v>
                </c:pt>
                <c:pt idx="65">
                  <c:v>12.359500000000001</c:v>
                </c:pt>
                <c:pt idx="66">
                  <c:v>11.394</c:v>
                </c:pt>
                <c:pt idx="67">
                  <c:v>11.663</c:v>
                </c:pt>
                <c:pt idx="68">
                  <c:v>11.4543</c:v>
                </c:pt>
                <c:pt idx="69">
                  <c:v>11.523300000000001</c:v>
                </c:pt>
                <c:pt idx="70">
                  <c:v>11.298500000000001</c:v>
                </c:pt>
                <c:pt idx="71">
                  <c:v>11.162100000000001</c:v>
                </c:pt>
                <c:pt idx="72">
                  <c:v>10.8432</c:v>
                </c:pt>
                <c:pt idx="73">
                  <c:v>10.2485</c:v>
                </c:pt>
                <c:pt idx="74">
                  <c:v>9.6824999999999992</c:v>
                </c:pt>
                <c:pt idx="75">
                  <c:v>10.7906</c:v>
                </c:pt>
                <c:pt idx="76">
                  <c:v>10.771800000000001</c:v>
                </c:pt>
                <c:pt idx="77">
                  <c:v>10.8843</c:v>
                </c:pt>
                <c:pt idx="78">
                  <c:v>10.622400000000001</c:v>
                </c:pt>
                <c:pt idx="79">
                  <c:v>11.1668</c:v>
                </c:pt>
                <c:pt idx="80">
                  <c:v>11.3064</c:v>
                </c:pt>
                <c:pt idx="81">
                  <c:v>10.9519</c:v>
                </c:pt>
                <c:pt idx="82">
                  <c:v>10.1755</c:v>
                </c:pt>
                <c:pt idx="83">
                  <c:v>10.8248</c:v>
                </c:pt>
                <c:pt idx="84">
                  <c:v>11.1845</c:v>
                </c:pt>
                <c:pt idx="85">
                  <c:v>11.462899999999999</c:v>
                </c:pt>
                <c:pt idx="86">
                  <c:v>11.736499999999999</c:v>
                </c:pt>
                <c:pt idx="87">
                  <c:v>11.743499999999999</c:v>
                </c:pt>
                <c:pt idx="88">
                  <c:v>11.9916</c:v>
                </c:pt>
                <c:pt idx="89">
                  <c:v>12.225099999999999</c:v>
                </c:pt>
                <c:pt idx="90">
                  <c:v>12.016500000000001</c:v>
                </c:pt>
                <c:pt idx="91">
                  <c:v>12.1157</c:v>
                </c:pt>
                <c:pt idx="92">
                  <c:v>12.4495</c:v>
                </c:pt>
                <c:pt idx="93">
                  <c:v>12.761100000000001</c:v>
                </c:pt>
                <c:pt idx="94">
                  <c:v>12.8192</c:v>
                </c:pt>
                <c:pt idx="95">
                  <c:v>12.511200000000001</c:v>
                </c:pt>
                <c:pt idx="96">
                  <c:v>13.162100000000001</c:v>
                </c:pt>
                <c:pt idx="97">
                  <c:v>12.8987</c:v>
                </c:pt>
                <c:pt idx="98">
                  <c:v>13.4381</c:v>
                </c:pt>
                <c:pt idx="99">
                  <c:v>13.958</c:v>
                </c:pt>
                <c:pt idx="100">
                  <c:v>14.337999999999999</c:v>
                </c:pt>
                <c:pt idx="101">
                  <c:v>14.6656</c:v>
                </c:pt>
                <c:pt idx="102">
                  <c:v>13.1907</c:v>
                </c:pt>
                <c:pt idx="103">
                  <c:v>13.828099999999999</c:v>
                </c:pt>
                <c:pt idx="104">
                  <c:v>13.861700000000001</c:v>
                </c:pt>
                <c:pt idx="105">
                  <c:v>13.829599999999999</c:v>
                </c:pt>
                <c:pt idx="106">
                  <c:v>14.1389</c:v>
                </c:pt>
                <c:pt idx="107">
                  <c:v>14.354699999999999</c:v>
                </c:pt>
                <c:pt idx="108">
                  <c:v>14.093400000000001</c:v>
                </c:pt>
                <c:pt idx="109">
                  <c:v>14.484</c:v>
                </c:pt>
                <c:pt idx="110">
                  <c:v>14.304600000000001</c:v>
                </c:pt>
                <c:pt idx="111">
                  <c:v>14.612399999999999</c:v>
                </c:pt>
                <c:pt idx="112">
                  <c:v>15.138999999999999</c:v>
                </c:pt>
                <c:pt idx="113">
                  <c:v>15.3177</c:v>
                </c:pt>
                <c:pt idx="114">
                  <c:v>14.423400000000001</c:v>
                </c:pt>
                <c:pt idx="115">
                  <c:v>15.414400000000001</c:v>
                </c:pt>
                <c:pt idx="116">
                  <c:v>15.3711</c:v>
                </c:pt>
                <c:pt idx="117">
                  <c:v>15.549200000000001</c:v>
                </c:pt>
                <c:pt idx="118">
                  <c:v>15.6515</c:v>
                </c:pt>
                <c:pt idx="119">
                  <c:v>15.2783</c:v>
                </c:pt>
                <c:pt idx="120">
                  <c:v>15.6877</c:v>
                </c:pt>
                <c:pt idx="121">
                  <c:v>14.676299999999999</c:v>
                </c:pt>
                <c:pt idx="122">
                  <c:v>14.351000000000001</c:v>
                </c:pt>
                <c:pt idx="123">
                  <c:v>15.6417</c:v>
                </c:pt>
                <c:pt idx="124">
                  <c:v>15.779299999999999</c:v>
                </c:pt>
                <c:pt idx="125">
                  <c:v>15.542199999999999</c:v>
                </c:pt>
                <c:pt idx="126">
                  <c:v>13.764200000000001</c:v>
                </c:pt>
                <c:pt idx="127">
                  <c:v>13.786899999999999</c:v>
                </c:pt>
                <c:pt idx="128">
                  <c:v>14.670500000000001</c:v>
                </c:pt>
                <c:pt idx="129">
                  <c:v>14.829599999999999</c:v>
                </c:pt>
                <c:pt idx="130">
                  <c:v>15.0313</c:v>
                </c:pt>
                <c:pt idx="131">
                  <c:v>14.883599999999999</c:v>
                </c:pt>
                <c:pt idx="132">
                  <c:v>15.529</c:v>
                </c:pt>
                <c:pt idx="133">
                  <c:v>15.502800000000001</c:v>
                </c:pt>
                <c:pt idx="134">
                  <c:v>15.5237</c:v>
                </c:pt>
                <c:pt idx="135">
                  <c:v>15.2981</c:v>
                </c:pt>
                <c:pt idx="136">
                  <c:v>15.6502</c:v>
                </c:pt>
                <c:pt idx="137">
                  <c:v>16.022099999999998</c:v>
                </c:pt>
                <c:pt idx="138">
                  <c:v>15.016</c:v>
                </c:pt>
                <c:pt idx="139">
                  <c:v>15.405099999999999</c:v>
                </c:pt>
                <c:pt idx="140">
                  <c:v>15.4701</c:v>
                </c:pt>
                <c:pt idx="141">
                  <c:v>15.4734</c:v>
                </c:pt>
                <c:pt idx="142">
                  <c:v>15.6882</c:v>
                </c:pt>
                <c:pt idx="143">
                  <c:v>15.682</c:v>
                </c:pt>
                <c:pt idx="144">
                  <c:v>15.8996</c:v>
                </c:pt>
                <c:pt idx="145">
                  <c:v>15.8398</c:v>
                </c:pt>
                <c:pt idx="146">
                  <c:v>16.182500000000001</c:v>
                </c:pt>
                <c:pt idx="147">
                  <c:v>16.462299999999999</c:v>
                </c:pt>
                <c:pt idx="148">
                  <c:v>16.625399999999999</c:v>
                </c:pt>
                <c:pt idx="149">
                  <c:v>16.737100000000002</c:v>
                </c:pt>
                <c:pt idx="150">
                  <c:v>15.635</c:v>
                </c:pt>
                <c:pt idx="151">
                  <c:v>14.8788</c:v>
                </c:pt>
                <c:pt idx="152">
                  <c:v>14.4695</c:v>
                </c:pt>
                <c:pt idx="153">
                  <c:v>14.524699999999999</c:v>
                </c:pt>
                <c:pt idx="154">
                  <c:v>14.5999</c:v>
                </c:pt>
                <c:pt idx="155">
                  <c:v>14.5534</c:v>
                </c:pt>
                <c:pt idx="156">
                  <c:v>14.854200000000001</c:v>
                </c:pt>
                <c:pt idx="157">
                  <c:v>14.997400000000001</c:v>
                </c:pt>
                <c:pt idx="158">
                  <c:v>15.0509</c:v>
                </c:pt>
                <c:pt idx="159">
                  <c:v>13.9869</c:v>
                </c:pt>
                <c:pt idx="160">
                  <c:v>14.2118</c:v>
                </c:pt>
                <c:pt idx="161">
                  <c:v>13.2782</c:v>
                </c:pt>
                <c:pt idx="162">
                  <c:v>13.529299999999999</c:v>
                </c:pt>
                <c:pt idx="163">
                  <c:v>14.0245</c:v>
                </c:pt>
                <c:pt idx="164">
                  <c:v>14.272600000000001</c:v>
                </c:pt>
                <c:pt idx="165">
                  <c:v>14.7407</c:v>
                </c:pt>
                <c:pt idx="166">
                  <c:v>13.958</c:v>
                </c:pt>
                <c:pt idx="167">
                  <c:v>14.878299999999999</c:v>
                </c:pt>
                <c:pt idx="168">
                  <c:v>15.098599999999999</c:v>
                </c:pt>
                <c:pt idx="169">
                  <c:v>14.878299999999999</c:v>
                </c:pt>
                <c:pt idx="170">
                  <c:v>15.2699</c:v>
                </c:pt>
                <c:pt idx="171">
                  <c:v>15.6595</c:v>
                </c:pt>
                <c:pt idx="172">
                  <c:v>16.255400000000002</c:v>
                </c:pt>
                <c:pt idx="173">
                  <c:v>16.7241</c:v>
                </c:pt>
                <c:pt idx="174">
                  <c:v>15.571</c:v>
                </c:pt>
                <c:pt idx="175">
                  <c:v>14.380800000000001</c:v>
                </c:pt>
                <c:pt idx="176">
                  <c:v>13.7037</c:v>
                </c:pt>
                <c:pt idx="177">
                  <c:v>16.162299999999998</c:v>
                </c:pt>
                <c:pt idx="178">
                  <c:v>17.2315</c:v>
                </c:pt>
                <c:pt idx="179">
                  <c:v>17.8384</c:v>
                </c:pt>
                <c:pt idx="180">
                  <c:v>18.215199999999999</c:v>
                </c:pt>
                <c:pt idx="181">
                  <c:v>19.29</c:v>
                </c:pt>
                <c:pt idx="182">
                  <c:v>18.6569</c:v>
                </c:pt>
                <c:pt idx="183">
                  <c:v>17.840199999999999</c:v>
                </c:pt>
                <c:pt idx="184">
                  <c:v>19.783100000000001</c:v>
                </c:pt>
                <c:pt idx="185">
                  <c:v>20.3278</c:v>
                </c:pt>
                <c:pt idx="186">
                  <c:v>17.848400000000002</c:v>
                </c:pt>
                <c:pt idx="187">
                  <c:v>18.0258</c:v>
                </c:pt>
                <c:pt idx="188">
                  <c:v>18.6035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AD-4CAB-AC8C-7C2BE998468A}"/>
            </c:ext>
          </c:extLst>
        </c:ser>
        <c:ser>
          <c:idx val="1"/>
          <c:order val="1"/>
          <c:tx>
            <c:strRef>
              <c:f>'Equity Performance'!$BD$6</c:f>
              <c:strCache>
                <c:ptCount val="1"/>
                <c:pt idx="0">
                  <c:v>MSCI India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'Equity Performance'!$BB$7:$BB$195</c:f>
              <c:numCache>
                <c:formatCode>dd\-mm\-yyyy</c:formatCode>
                <c:ptCount val="189"/>
                <c:pt idx="0">
                  <c:v>38562</c:v>
                </c:pt>
                <c:pt idx="1">
                  <c:v>38595</c:v>
                </c:pt>
                <c:pt idx="2">
                  <c:v>38625</c:v>
                </c:pt>
                <c:pt idx="3">
                  <c:v>38656</c:v>
                </c:pt>
                <c:pt idx="4">
                  <c:v>38686</c:v>
                </c:pt>
                <c:pt idx="5">
                  <c:v>38716</c:v>
                </c:pt>
                <c:pt idx="6">
                  <c:v>38748</c:v>
                </c:pt>
                <c:pt idx="7">
                  <c:v>38776</c:v>
                </c:pt>
                <c:pt idx="8">
                  <c:v>38807</c:v>
                </c:pt>
                <c:pt idx="9">
                  <c:v>38835</c:v>
                </c:pt>
                <c:pt idx="10">
                  <c:v>38868</c:v>
                </c:pt>
                <c:pt idx="11">
                  <c:v>38898</c:v>
                </c:pt>
                <c:pt idx="12">
                  <c:v>38929</c:v>
                </c:pt>
                <c:pt idx="13">
                  <c:v>38960</c:v>
                </c:pt>
                <c:pt idx="14">
                  <c:v>38989</c:v>
                </c:pt>
                <c:pt idx="15">
                  <c:v>39021</c:v>
                </c:pt>
                <c:pt idx="16">
                  <c:v>39051</c:v>
                </c:pt>
                <c:pt idx="17">
                  <c:v>39080</c:v>
                </c:pt>
                <c:pt idx="18">
                  <c:v>39113</c:v>
                </c:pt>
                <c:pt idx="19">
                  <c:v>39141</c:v>
                </c:pt>
                <c:pt idx="20">
                  <c:v>39171</c:v>
                </c:pt>
                <c:pt idx="21">
                  <c:v>39202</c:v>
                </c:pt>
                <c:pt idx="22">
                  <c:v>39233</c:v>
                </c:pt>
                <c:pt idx="23">
                  <c:v>39262</c:v>
                </c:pt>
                <c:pt idx="24">
                  <c:v>39294</c:v>
                </c:pt>
                <c:pt idx="25">
                  <c:v>39325</c:v>
                </c:pt>
                <c:pt idx="26">
                  <c:v>39353</c:v>
                </c:pt>
                <c:pt idx="27">
                  <c:v>39386</c:v>
                </c:pt>
                <c:pt idx="28">
                  <c:v>39416</c:v>
                </c:pt>
                <c:pt idx="29">
                  <c:v>39447</c:v>
                </c:pt>
                <c:pt idx="30">
                  <c:v>39478</c:v>
                </c:pt>
                <c:pt idx="31">
                  <c:v>39507</c:v>
                </c:pt>
                <c:pt idx="32">
                  <c:v>39538</c:v>
                </c:pt>
                <c:pt idx="33">
                  <c:v>39568</c:v>
                </c:pt>
                <c:pt idx="34">
                  <c:v>39598</c:v>
                </c:pt>
                <c:pt idx="35">
                  <c:v>39629</c:v>
                </c:pt>
                <c:pt idx="36">
                  <c:v>39660</c:v>
                </c:pt>
                <c:pt idx="37">
                  <c:v>39689</c:v>
                </c:pt>
                <c:pt idx="38">
                  <c:v>39721</c:v>
                </c:pt>
                <c:pt idx="39">
                  <c:v>39752</c:v>
                </c:pt>
                <c:pt idx="40">
                  <c:v>39780</c:v>
                </c:pt>
                <c:pt idx="41">
                  <c:v>39813</c:v>
                </c:pt>
                <c:pt idx="42">
                  <c:v>39843</c:v>
                </c:pt>
                <c:pt idx="43">
                  <c:v>39871</c:v>
                </c:pt>
                <c:pt idx="44">
                  <c:v>39903</c:v>
                </c:pt>
                <c:pt idx="45">
                  <c:v>39933</c:v>
                </c:pt>
                <c:pt idx="46">
                  <c:v>39962</c:v>
                </c:pt>
                <c:pt idx="47">
                  <c:v>39994</c:v>
                </c:pt>
                <c:pt idx="48">
                  <c:v>40025</c:v>
                </c:pt>
                <c:pt idx="49">
                  <c:v>40056</c:v>
                </c:pt>
                <c:pt idx="50">
                  <c:v>40086</c:v>
                </c:pt>
                <c:pt idx="51">
                  <c:v>40116</c:v>
                </c:pt>
                <c:pt idx="52">
                  <c:v>40147</c:v>
                </c:pt>
                <c:pt idx="53">
                  <c:v>40178</c:v>
                </c:pt>
                <c:pt idx="54">
                  <c:v>40207</c:v>
                </c:pt>
                <c:pt idx="55">
                  <c:v>40235</c:v>
                </c:pt>
                <c:pt idx="56">
                  <c:v>40268</c:v>
                </c:pt>
                <c:pt idx="57">
                  <c:v>40298</c:v>
                </c:pt>
                <c:pt idx="58">
                  <c:v>40329</c:v>
                </c:pt>
                <c:pt idx="59">
                  <c:v>40359</c:v>
                </c:pt>
                <c:pt idx="60">
                  <c:v>40389</c:v>
                </c:pt>
                <c:pt idx="61">
                  <c:v>40421</c:v>
                </c:pt>
                <c:pt idx="62">
                  <c:v>40451</c:v>
                </c:pt>
                <c:pt idx="63">
                  <c:v>40480</c:v>
                </c:pt>
                <c:pt idx="64">
                  <c:v>40512</c:v>
                </c:pt>
                <c:pt idx="65">
                  <c:v>40543</c:v>
                </c:pt>
                <c:pt idx="66">
                  <c:v>40574</c:v>
                </c:pt>
                <c:pt idx="67">
                  <c:v>40602</c:v>
                </c:pt>
                <c:pt idx="68">
                  <c:v>40633</c:v>
                </c:pt>
                <c:pt idx="69">
                  <c:v>40662</c:v>
                </c:pt>
                <c:pt idx="70">
                  <c:v>40694</c:v>
                </c:pt>
                <c:pt idx="71">
                  <c:v>40724</c:v>
                </c:pt>
                <c:pt idx="72">
                  <c:v>40753</c:v>
                </c:pt>
                <c:pt idx="73">
                  <c:v>40786</c:v>
                </c:pt>
                <c:pt idx="74">
                  <c:v>40816</c:v>
                </c:pt>
                <c:pt idx="75">
                  <c:v>40847</c:v>
                </c:pt>
                <c:pt idx="76">
                  <c:v>40877</c:v>
                </c:pt>
                <c:pt idx="77">
                  <c:v>40907</c:v>
                </c:pt>
                <c:pt idx="78">
                  <c:v>40939</c:v>
                </c:pt>
                <c:pt idx="79">
                  <c:v>40968</c:v>
                </c:pt>
                <c:pt idx="80">
                  <c:v>40998</c:v>
                </c:pt>
                <c:pt idx="81">
                  <c:v>41029</c:v>
                </c:pt>
                <c:pt idx="82">
                  <c:v>41060</c:v>
                </c:pt>
                <c:pt idx="83">
                  <c:v>41089</c:v>
                </c:pt>
                <c:pt idx="84">
                  <c:v>41121</c:v>
                </c:pt>
                <c:pt idx="85">
                  <c:v>41152</c:v>
                </c:pt>
                <c:pt idx="86">
                  <c:v>41180</c:v>
                </c:pt>
                <c:pt idx="87">
                  <c:v>41213</c:v>
                </c:pt>
                <c:pt idx="88">
                  <c:v>41243</c:v>
                </c:pt>
                <c:pt idx="89">
                  <c:v>41274</c:v>
                </c:pt>
                <c:pt idx="90">
                  <c:v>41305</c:v>
                </c:pt>
                <c:pt idx="91">
                  <c:v>41333</c:v>
                </c:pt>
                <c:pt idx="92">
                  <c:v>41362</c:v>
                </c:pt>
                <c:pt idx="93">
                  <c:v>41394</c:v>
                </c:pt>
                <c:pt idx="94">
                  <c:v>41425</c:v>
                </c:pt>
                <c:pt idx="95">
                  <c:v>41453</c:v>
                </c:pt>
                <c:pt idx="96">
                  <c:v>41486</c:v>
                </c:pt>
                <c:pt idx="97">
                  <c:v>41516</c:v>
                </c:pt>
                <c:pt idx="98">
                  <c:v>41547</c:v>
                </c:pt>
                <c:pt idx="99">
                  <c:v>41578</c:v>
                </c:pt>
                <c:pt idx="100">
                  <c:v>41607</c:v>
                </c:pt>
                <c:pt idx="101">
                  <c:v>41639</c:v>
                </c:pt>
                <c:pt idx="102">
                  <c:v>41670</c:v>
                </c:pt>
                <c:pt idx="103">
                  <c:v>41698</c:v>
                </c:pt>
                <c:pt idx="104">
                  <c:v>41729</c:v>
                </c:pt>
                <c:pt idx="105">
                  <c:v>41759</c:v>
                </c:pt>
                <c:pt idx="106">
                  <c:v>41789</c:v>
                </c:pt>
                <c:pt idx="107">
                  <c:v>41820</c:v>
                </c:pt>
                <c:pt idx="108">
                  <c:v>41851</c:v>
                </c:pt>
                <c:pt idx="109">
                  <c:v>41880</c:v>
                </c:pt>
                <c:pt idx="110">
                  <c:v>41912</c:v>
                </c:pt>
                <c:pt idx="111">
                  <c:v>41943</c:v>
                </c:pt>
                <c:pt idx="112">
                  <c:v>41971</c:v>
                </c:pt>
                <c:pt idx="113">
                  <c:v>42004</c:v>
                </c:pt>
                <c:pt idx="114">
                  <c:v>42034</c:v>
                </c:pt>
                <c:pt idx="115">
                  <c:v>42062</c:v>
                </c:pt>
                <c:pt idx="116">
                  <c:v>42094</c:v>
                </c:pt>
                <c:pt idx="117">
                  <c:v>42124</c:v>
                </c:pt>
                <c:pt idx="118">
                  <c:v>42153</c:v>
                </c:pt>
                <c:pt idx="119">
                  <c:v>42185</c:v>
                </c:pt>
                <c:pt idx="120">
                  <c:v>42216</c:v>
                </c:pt>
                <c:pt idx="121">
                  <c:v>42247</c:v>
                </c:pt>
                <c:pt idx="122">
                  <c:v>42277</c:v>
                </c:pt>
                <c:pt idx="123">
                  <c:v>42307</c:v>
                </c:pt>
                <c:pt idx="124">
                  <c:v>42338</c:v>
                </c:pt>
                <c:pt idx="125">
                  <c:v>42369</c:v>
                </c:pt>
                <c:pt idx="126">
                  <c:v>42398</c:v>
                </c:pt>
                <c:pt idx="127">
                  <c:v>42429</c:v>
                </c:pt>
                <c:pt idx="128">
                  <c:v>42460</c:v>
                </c:pt>
                <c:pt idx="129">
                  <c:v>42489</c:v>
                </c:pt>
                <c:pt idx="130">
                  <c:v>42521</c:v>
                </c:pt>
                <c:pt idx="131">
                  <c:v>42551</c:v>
                </c:pt>
                <c:pt idx="132">
                  <c:v>42580</c:v>
                </c:pt>
                <c:pt idx="133">
                  <c:v>42613</c:v>
                </c:pt>
                <c:pt idx="134">
                  <c:v>42643</c:v>
                </c:pt>
                <c:pt idx="135">
                  <c:v>42674</c:v>
                </c:pt>
                <c:pt idx="136">
                  <c:v>42704</c:v>
                </c:pt>
                <c:pt idx="137">
                  <c:v>42734</c:v>
                </c:pt>
                <c:pt idx="138">
                  <c:v>42766</c:v>
                </c:pt>
                <c:pt idx="139">
                  <c:v>42794</c:v>
                </c:pt>
                <c:pt idx="140">
                  <c:v>42825</c:v>
                </c:pt>
                <c:pt idx="141">
                  <c:v>42853</c:v>
                </c:pt>
                <c:pt idx="142">
                  <c:v>42886</c:v>
                </c:pt>
                <c:pt idx="143">
                  <c:v>42916</c:v>
                </c:pt>
                <c:pt idx="144">
                  <c:v>42947</c:v>
                </c:pt>
                <c:pt idx="145">
                  <c:v>42978</c:v>
                </c:pt>
                <c:pt idx="146">
                  <c:v>43007</c:v>
                </c:pt>
                <c:pt idx="147">
                  <c:v>43039</c:v>
                </c:pt>
                <c:pt idx="148">
                  <c:v>43069</c:v>
                </c:pt>
                <c:pt idx="149">
                  <c:v>43098</c:v>
                </c:pt>
                <c:pt idx="150">
                  <c:v>43131</c:v>
                </c:pt>
                <c:pt idx="151">
                  <c:v>43159</c:v>
                </c:pt>
                <c:pt idx="152">
                  <c:v>43189</c:v>
                </c:pt>
                <c:pt idx="153">
                  <c:v>43220</c:v>
                </c:pt>
                <c:pt idx="154">
                  <c:v>43251</c:v>
                </c:pt>
                <c:pt idx="155">
                  <c:v>43280</c:v>
                </c:pt>
                <c:pt idx="156">
                  <c:v>43312</c:v>
                </c:pt>
                <c:pt idx="157">
                  <c:v>43343</c:v>
                </c:pt>
                <c:pt idx="158">
                  <c:v>43371</c:v>
                </c:pt>
                <c:pt idx="159">
                  <c:v>43404</c:v>
                </c:pt>
                <c:pt idx="160">
                  <c:v>43434</c:v>
                </c:pt>
                <c:pt idx="161">
                  <c:v>43465</c:v>
                </c:pt>
                <c:pt idx="162">
                  <c:v>43496</c:v>
                </c:pt>
                <c:pt idx="163">
                  <c:v>43524</c:v>
                </c:pt>
                <c:pt idx="164">
                  <c:v>43553</c:v>
                </c:pt>
                <c:pt idx="165">
                  <c:v>43585</c:v>
                </c:pt>
                <c:pt idx="166">
                  <c:v>43616</c:v>
                </c:pt>
                <c:pt idx="167">
                  <c:v>43644</c:v>
                </c:pt>
                <c:pt idx="168">
                  <c:v>43677</c:v>
                </c:pt>
                <c:pt idx="169">
                  <c:v>43707</c:v>
                </c:pt>
                <c:pt idx="170">
                  <c:v>43738</c:v>
                </c:pt>
                <c:pt idx="171">
                  <c:v>43769</c:v>
                </c:pt>
                <c:pt idx="172">
                  <c:v>43798</c:v>
                </c:pt>
                <c:pt idx="173">
                  <c:v>43830</c:v>
                </c:pt>
                <c:pt idx="174">
                  <c:v>43861</c:v>
                </c:pt>
                <c:pt idx="175">
                  <c:v>43889</c:v>
                </c:pt>
                <c:pt idx="176">
                  <c:v>43921</c:v>
                </c:pt>
                <c:pt idx="177">
                  <c:v>43951</c:v>
                </c:pt>
                <c:pt idx="178">
                  <c:v>43980</c:v>
                </c:pt>
                <c:pt idx="179">
                  <c:v>44012</c:v>
                </c:pt>
                <c:pt idx="180">
                  <c:v>44043</c:v>
                </c:pt>
                <c:pt idx="181">
                  <c:v>44074</c:v>
                </c:pt>
                <c:pt idx="182">
                  <c:v>44104</c:v>
                </c:pt>
                <c:pt idx="183">
                  <c:v>44134</c:v>
                </c:pt>
                <c:pt idx="184">
                  <c:v>44165</c:v>
                </c:pt>
                <c:pt idx="185" formatCode="m/d/yyyy">
                  <c:v>44196</c:v>
                </c:pt>
                <c:pt idx="186" formatCode="m/d/yyyy">
                  <c:v>44225</c:v>
                </c:pt>
                <c:pt idx="187" formatCode="m/d/yyyy">
                  <c:v>44253</c:v>
                </c:pt>
                <c:pt idx="188" formatCode="m/d/yyyy">
                  <c:v>44286</c:v>
                </c:pt>
              </c:numCache>
            </c:numRef>
          </c:cat>
          <c:val>
            <c:numRef>
              <c:f>'Equity Performance'!$BD$7:$BD$195</c:f>
              <c:numCache>
                <c:formatCode>0.0</c:formatCode>
                <c:ptCount val="189"/>
                <c:pt idx="0">
                  <c:v>11.438599999999999</c:v>
                </c:pt>
                <c:pt idx="1">
                  <c:v>12.9931</c:v>
                </c:pt>
                <c:pt idx="2">
                  <c:v>13.9679</c:v>
                </c:pt>
                <c:pt idx="3">
                  <c:v>12.7713</c:v>
                </c:pt>
                <c:pt idx="4">
                  <c:v>14.387</c:v>
                </c:pt>
                <c:pt idx="5">
                  <c:v>15.0228</c:v>
                </c:pt>
                <c:pt idx="6">
                  <c:v>16.3188</c:v>
                </c:pt>
                <c:pt idx="7">
                  <c:v>16.606100000000001</c:v>
                </c:pt>
                <c:pt idx="8">
                  <c:v>17.372900000000001</c:v>
                </c:pt>
                <c:pt idx="9">
                  <c:v>15.8</c:v>
                </c:pt>
                <c:pt idx="10">
                  <c:v>14.099299999999999</c:v>
                </c:pt>
                <c:pt idx="11">
                  <c:v>14.5162</c:v>
                </c:pt>
                <c:pt idx="12">
                  <c:v>14.2179</c:v>
                </c:pt>
                <c:pt idx="13">
                  <c:v>15.632199999999999</c:v>
                </c:pt>
                <c:pt idx="14">
                  <c:v>16.2912</c:v>
                </c:pt>
                <c:pt idx="15">
                  <c:v>16.852599999999999</c:v>
                </c:pt>
                <c:pt idx="16">
                  <c:v>17.683599999999998</c:v>
                </c:pt>
                <c:pt idx="17">
                  <c:v>17.903600000000001</c:v>
                </c:pt>
                <c:pt idx="18">
                  <c:v>17.9908</c:v>
                </c:pt>
                <c:pt idx="19">
                  <c:v>16.4572</c:v>
                </c:pt>
                <c:pt idx="20">
                  <c:v>16.350999999999999</c:v>
                </c:pt>
                <c:pt idx="21">
                  <c:v>11.9366</c:v>
                </c:pt>
                <c:pt idx="22">
                  <c:v>12.657</c:v>
                </c:pt>
                <c:pt idx="23">
                  <c:v>13.0657</c:v>
                </c:pt>
                <c:pt idx="24">
                  <c:v>13.6104</c:v>
                </c:pt>
                <c:pt idx="25">
                  <c:v>12.674799999999999</c:v>
                </c:pt>
                <c:pt idx="26">
                  <c:v>14.4185</c:v>
                </c:pt>
                <c:pt idx="27">
                  <c:v>21.0151</c:v>
                </c:pt>
                <c:pt idx="28">
                  <c:v>20.2319</c:v>
                </c:pt>
                <c:pt idx="29">
                  <c:v>21.442</c:v>
                </c:pt>
                <c:pt idx="30">
                  <c:v>18.2913</c:v>
                </c:pt>
                <c:pt idx="31">
                  <c:v>18.0547</c:v>
                </c:pt>
                <c:pt idx="32">
                  <c:v>16.087700000000002</c:v>
                </c:pt>
                <c:pt idx="33">
                  <c:v>14.7135</c:v>
                </c:pt>
                <c:pt idx="34">
                  <c:v>13.846299999999999</c:v>
                </c:pt>
                <c:pt idx="35">
                  <c:v>10.954499999999999</c:v>
                </c:pt>
                <c:pt idx="36">
                  <c:v>12.103199999999999</c:v>
                </c:pt>
                <c:pt idx="37">
                  <c:v>12.406700000000001</c:v>
                </c:pt>
                <c:pt idx="38">
                  <c:v>10.927300000000001</c:v>
                </c:pt>
                <c:pt idx="39">
                  <c:v>8.9410000000000007</c:v>
                </c:pt>
                <c:pt idx="40">
                  <c:v>8.6541999999999994</c:v>
                </c:pt>
                <c:pt idx="41">
                  <c:v>9.6569000000000003</c:v>
                </c:pt>
                <c:pt idx="42">
                  <c:v>10.1493</c:v>
                </c:pt>
                <c:pt idx="43">
                  <c:v>9.7421000000000006</c:v>
                </c:pt>
                <c:pt idx="44">
                  <c:v>11.346</c:v>
                </c:pt>
                <c:pt idx="45">
                  <c:v>11.3527</c:v>
                </c:pt>
                <c:pt idx="46">
                  <c:v>14.156599999999999</c:v>
                </c:pt>
                <c:pt idx="47">
                  <c:v>14.5191</c:v>
                </c:pt>
                <c:pt idx="48">
                  <c:v>15.550599999999999</c:v>
                </c:pt>
                <c:pt idx="49">
                  <c:v>15.4842</c:v>
                </c:pt>
                <c:pt idx="50">
                  <c:v>16.805099999999999</c:v>
                </c:pt>
                <c:pt idx="51">
                  <c:v>15.1791</c:v>
                </c:pt>
                <c:pt idx="52">
                  <c:v>16.268799999999999</c:v>
                </c:pt>
                <c:pt idx="53">
                  <c:v>16.759899999999998</c:v>
                </c:pt>
                <c:pt idx="54">
                  <c:v>15.622199999999999</c:v>
                </c:pt>
                <c:pt idx="55">
                  <c:v>15.9956</c:v>
                </c:pt>
                <c:pt idx="56">
                  <c:v>16.9619</c:v>
                </c:pt>
                <c:pt idx="57">
                  <c:v>13.9918</c:v>
                </c:pt>
                <c:pt idx="58">
                  <c:v>13.461499999999999</c:v>
                </c:pt>
                <c:pt idx="59">
                  <c:v>13.978999999999999</c:v>
                </c:pt>
                <c:pt idx="60">
                  <c:v>14.222200000000001</c:v>
                </c:pt>
                <c:pt idx="61">
                  <c:v>14.061299999999999</c:v>
                </c:pt>
                <c:pt idx="62">
                  <c:v>15.5906</c:v>
                </c:pt>
                <c:pt idx="63">
                  <c:v>15.6511</c:v>
                </c:pt>
                <c:pt idx="64">
                  <c:v>15.1921</c:v>
                </c:pt>
                <c:pt idx="65">
                  <c:v>16.042400000000001</c:v>
                </c:pt>
                <c:pt idx="66">
                  <c:v>14.5138</c:v>
                </c:pt>
                <c:pt idx="67">
                  <c:v>14.150600000000001</c:v>
                </c:pt>
                <c:pt idx="68">
                  <c:v>15.4626</c:v>
                </c:pt>
                <c:pt idx="69">
                  <c:v>13.0243</c:v>
                </c:pt>
                <c:pt idx="70">
                  <c:v>12.926600000000001</c:v>
                </c:pt>
                <c:pt idx="71">
                  <c:v>13.0869</c:v>
                </c:pt>
                <c:pt idx="72">
                  <c:v>12.610200000000001</c:v>
                </c:pt>
                <c:pt idx="73">
                  <c:v>11.7622</c:v>
                </c:pt>
                <c:pt idx="74">
                  <c:v>11.8248</c:v>
                </c:pt>
                <c:pt idx="75">
                  <c:v>12.9519</c:v>
                </c:pt>
                <c:pt idx="76">
                  <c:v>11.7658</c:v>
                </c:pt>
                <c:pt idx="77">
                  <c:v>11.422800000000001</c:v>
                </c:pt>
                <c:pt idx="78">
                  <c:v>13.0025</c:v>
                </c:pt>
                <c:pt idx="79">
                  <c:v>13.490600000000001</c:v>
                </c:pt>
                <c:pt idx="80">
                  <c:v>13.227399999999999</c:v>
                </c:pt>
                <c:pt idx="81">
                  <c:v>11.5237</c:v>
                </c:pt>
                <c:pt idx="82">
                  <c:v>10.822900000000001</c:v>
                </c:pt>
                <c:pt idx="83">
                  <c:v>11.4823</c:v>
                </c:pt>
                <c:pt idx="84">
                  <c:v>11.478400000000001</c:v>
                </c:pt>
                <c:pt idx="85">
                  <c:v>11.7491</c:v>
                </c:pt>
                <c:pt idx="86">
                  <c:v>12.8491</c:v>
                </c:pt>
                <c:pt idx="87">
                  <c:v>12.7371</c:v>
                </c:pt>
                <c:pt idx="88">
                  <c:v>13.25</c:v>
                </c:pt>
                <c:pt idx="89">
                  <c:v>13.5343</c:v>
                </c:pt>
                <c:pt idx="90">
                  <c:v>13.7224</c:v>
                </c:pt>
                <c:pt idx="91">
                  <c:v>13.1464</c:v>
                </c:pt>
                <c:pt idx="92">
                  <c:v>13.0443</c:v>
                </c:pt>
                <c:pt idx="93">
                  <c:v>11.5259</c:v>
                </c:pt>
                <c:pt idx="94">
                  <c:v>11.7768</c:v>
                </c:pt>
                <c:pt idx="95">
                  <c:v>11.5944</c:v>
                </c:pt>
                <c:pt idx="96">
                  <c:v>11.873799999999999</c:v>
                </c:pt>
                <c:pt idx="97">
                  <c:v>11.985799999999999</c:v>
                </c:pt>
                <c:pt idx="98">
                  <c:v>12.462400000000001</c:v>
                </c:pt>
                <c:pt idx="99">
                  <c:v>13.360099999999999</c:v>
                </c:pt>
                <c:pt idx="100">
                  <c:v>13.1386</c:v>
                </c:pt>
                <c:pt idx="101">
                  <c:v>13.477600000000001</c:v>
                </c:pt>
                <c:pt idx="102">
                  <c:v>12.9511</c:v>
                </c:pt>
                <c:pt idx="103">
                  <c:v>13.430400000000001</c:v>
                </c:pt>
                <c:pt idx="104">
                  <c:v>14.085900000000001</c:v>
                </c:pt>
                <c:pt idx="105">
                  <c:v>12.6248</c:v>
                </c:pt>
                <c:pt idx="106">
                  <c:v>13.5625</c:v>
                </c:pt>
                <c:pt idx="107">
                  <c:v>14.4077</c:v>
                </c:pt>
                <c:pt idx="108">
                  <c:v>13.924300000000001</c:v>
                </c:pt>
                <c:pt idx="109">
                  <c:v>14.2334</c:v>
                </c:pt>
                <c:pt idx="110">
                  <c:v>14.360799999999999</c:v>
                </c:pt>
                <c:pt idx="111">
                  <c:v>14.982799999999999</c:v>
                </c:pt>
                <c:pt idx="112">
                  <c:v>15.6113</c:v>
                </c:pt>
                <c:pt idx="113">
                  <c:v>14.837400000000001</c:v>
                </c:pt>
                <c:pt idx="114">
                  <c:v>15.9983</c:v>
                </c:pt>
                <c:pt idx="115">
                  <c:v>16.5166</c:v>
                </c:pt>
                <c:pt idx="116">
                  <c:v>16.246400000000001</c:v>
                </c:pt>
                <c:pt idx="117">
                  <c:v>13.5222</c:v>
                </c:pt>
                <c:pt idx="118">
                  <c:v>14.2315</c:v>
                </c:pt>
                <c:pt idx="119">
                  <c:v>15.187900000000001</c:v>
                </c:pt>
                <c:pt idx="120">
                  <c:v>15.7867</c:v>
                </c:pt>
                <c:pt idx="121">
                  <c:v>15.2758</c:v>
                </c:pt>
                <c:pt idx="122">
                  <c:v>15.183400000000001</c:v>
                </c:pt>
                <c:pt idx="123">
                  <c:v>15.801299999999999</c:v>
                </c:pt>
                <c:pt idx="124">
                  <c:v>15.7104</c:v>
                </c:pt>
                <c:pt idx="125">
                  <c:v>16.049800000000001</c:v>
                </c:pt>
                <c:pt idx="126">
                  <c:v>15.8873</c:v>
                </c:pt>
                <c:pt idx="127">
                  <c:v>15.345499999999999</c:v>
                </c:pt>
                <c:pt idx="128">
                  <c:v>16.8429</c:v>
                </c:pt>
                <c:pt idx="129">
                  <c:v>14.068199999999999</c:v>
                </c:pt>
                <c:pt idx="130">
                  <c:v>14.569000000000001</c:v>
                </c:pt>
                <c:pt idx="131">
                  <c:v>14.932600000000001</c:v>
                </c:pt>
                <c:pt idx="132">
                  <c:v>15.460599999999999</c:v>
                </c:pt>
                <c:pt idx="133">
                  <c:v>15.583399999999999</c:v>
                </c:pt>
                <c:pt idx="134">
                  <c:v>15.1884</c:v>
                </c:pt>
                <c:pt idx="135">
                  <c:v>15.1495</c:v>
                </c:pt>
                <c:pt idx="136">
                  <c:v>14.745200000000001</c:v>
                </c:pt>
                <c:pt idx="137">
                  <c:v>14.675700000000001</c:v>
                </c:pt>
                <c:pt idx="138">
                  <c:v>15.4087</c:v>
                </c:pt>
                <c:pt idx="139">
                  <c:v>16.383900000000001</c:v>
                </c:pt>
                <c:pt idx="140">
                  <c:v>16.757000000000001</c:v>
                </c:pt>
                <c:pt idx="141">
                  <c:v>14.319100000000001</c:v>
                </c:pt>
                <c:pt idx="142">
                  <c:v>14.845700000000001</c:v>
                </c:pt>
                <c:pt idx="143">
                  <c:v>14.4206</c:v>
                </c:pt>
                <c:pt idx="144">
                  <c:v>15.288399999999999</c:v>
                </c:pt>
                <c:pt idx="145">
                  <c:v>15.476800000000001</c:v>
                </c:pt>
                <c:pt idx="146">
                  <c:v>15.003399999999999</c:v>
                </c:pt>
                <c:pt idx="147">
                  <c:v>16.370899999999999</c:v>
                </c:pt>
                <c:pt idx="148">
                  <c:v>16.263200000000001</c:v>
                </c:pt>
                <c:pt idx="149">
                  <c:v>17.242699999999999</c:v>
                </c:pt>
                <c:pt idx="150">
                  <c:v>17.6569</c:v>
                </c:pt>
                <c:pt idx="151">
                  <c:v>17.1266</c:v>
                </c:pt>
                <c:pt idx="152">
                  <c:v>16.693200000000001</c:v>
                </c:pt>
                <c:pt idx="153">
                  <c:v>14.994999999999999</c:v>
                </c:pt>
                <c:pt idx="154">
                  <c:v>14.8468</c:v>
                </c:pt>
                <c:pt idx="155">
                  <c:v>15.2585</c:v>
                </c:pt>
                <c:pt idx="156">
                  <c:v>17.1175</c:v>
                </c:pt>
                <c:pt idx="157">
                  <c:v>17.868600000000001</c:v>
                </c:pt>
                <c:pt idx="158">
                  <c:v>16.8291</c:v>
                </c:pt>
                <c:pt idx="159">
                  <c:v>15.991899999999999</c:v>
                </c:pt>
                <c:pt idx="160">
                  <c:v>16.997800000000002</c:v>
                </c:pt>
                <c:pt idx="161">
                  <c:v>16.964600000000001</c:v>
                </c:pt>
                <c:pt idx="162">
                  <c:v>17.451499999999999</c:v>
                </c:pt>
                <c:pt idx="163">
                  <c:v>17.4666</c:v>
                </c:pt>
                <c:pt idx="164">
                  <c:v>18.567299999999999</c:v>
                </c:pt>
                <c:pt idx="165">
                  <c:v>15.9354</c:v>
                </c:pt>
                <c:pt idx="166">
                  <c:v>16.256900000000002</c:v>
                </c:pt>
                <c:pt idx="167">
                  <c:v>16.1586</c:v>
                </c:pt>
                <c:pt idx="168">
                  <c:v>15.351900000000001</c:v>
                </c:pt>
                <c:pt idx="169">
                  <c:v>16.063600000000001</c:v>
                </c:pt>
                <c:pt idx="170">
                  <c:v>16.366700000000002</c:v>
                </c:pt>
                <c:pt idx="171">
                  <c:v>16.978200000000001</c:v>
                </c:pt>
                <c:pt idx="172">
                  <c:v>17.629799999999999</c:v>
                </c:pt>
                <c:pt idx="173">
                  <c:v>17.6646</c:v>
                </c:pt>
                <c:pt idx="174">
                  <c:v>17.307700000000001</c:v>
                </c:pt>
                <c:pt idx="175">
                  <c:v>16.419899999999998</c:v>
                </c:pt>
                <c:pt idx="176">
                  <c:v>13.7272</c:v>
                </c:pt>
                <c:pt idx="177">
                  <c:v>14.3047</c:v>
                </c:pt>
                <c:pt idx="178">
                  <c:v>14.535399999999999</c:v>
                </c:pt>
                <c:pt idx="179">
                  <c:v>16.449200000000001</c:v>
                </c:pt>
                <c:pt idx="180">
                  <c:v>17.882400000000001</c:v>
                </c:pt>
                <c:pt idx="181">
                  <c:v>17.9437</c:v>
                </c:pt>
                <c:pt idx="182">
                  <c:v>17.966999999999999</c:v>
                </c:pt>
                <c:pt idx="183">
                  <c:v>18.7668</c:v>
                </c:pt>
                <c:pt idx="184">
                  <c:v>19.84</c:v>
                </c:pt>
                <c:pt idx="185">
                  <c:v>21.837800000000001</c:v>
                </c:pt>
                <c:pt idx="186">
                  <c:v>20.1173</c:v>
                </c:pt>
                <c:pt idx="187">
                  <c:v>21.301500000000001</c:v>
                </c:pt>
                <c:pt idx="188">
                  <c:v>21.708300000000001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AD-4CAB-AC8C-7C2BE998468A}"/>
            </c:ext>
          </c:extLst>
        </c:ser>
        <c:ser>
          <c:idx val="2"/>
          <c:order val="2"/>
          <c:tx>
            <c:strRef>
              <c:f>'Equity Performance'!$BE$6</c:f>
              <c:strCache>
                <c:ptCount val="1"/>
                <c:pt idx="0">
                  <c:v>MSCI EM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'Equity Performance'!$BB$7:$BB$195</c:f>
              <c:numCache>
                <c:formatCode>dd\-mm\-yyyy</c:formatCode>
                <c:ptCount val="189"/>
                <c:pt idx="0">
                  <c:v>38562</c:v>
                </c:pt>
                <c:pt idx="1">
                  <c:v>38595</c:v>
                </c:pt>
                <c:pt idx="2">
                  <c:v>38625</c:v>
                </c:pt>
                <c:pt idx="3">
                  <c:v>38656</c:v>
                </c:pt>
                <c:pt idx="4">
                  <c:v>38686</c:v>
                </c:pt>
                <c:pt idx="5">
                  <c:v>38716</c:v>
                </c:pt>
                <c:pt idx="6">
                  <c:v>38748</c:v>
                </c:pt>
                <c:pt idx="7">
                  <c:v>38776</c:v>
                </c:pt>
                <c:pt idx="8">
                  <c:v>38807</c:v>
                </c:pt>
                <c:pt idx="9">
                  <c:v>38835</c:v>
                </c:pt>
                <c:pt idx="10">
                  <c:v>38868</c:v>
                </c:pt>
                <c:pt idx="11">
                  <c:v>38898</c:v>
                </c:pt>
                <c:pt idx="12">
                  <c:v>38929</c:v>
                </c:pt>
                <c:pt idx="13">
                  <c:v>38960</c:v>
                </c:pt>
                <c:pt idx="14">
                  <c:v>38989</c:v>
                </c:pt>
                <c:pt idx="15">
                  <c:v>39021</c:v>
                </c:pt>
                <c:pt idx="16">
                  <c:v>39051</c:v>
                </c:pt>
                <c:pt idx="17">
                  <c:v>39080</c:v>
                </c:pt>
                <c:pt idx="18">
                  <c:v>39113</c:v>
                </c:pt>
                <c:pt idx="19">
                  <c:v>39141</c:v>
                </c:pt>
                <c:pt idx="20">
                  <c:v>39171</c:v>
                </c:pt>
                <c:pt idx="21">
                  <c:v>39202</c:v>
                </c:pt>
                <c:pt idx="22">
                  <c:v>39233</c:v>
                </c:pt>
                <c:pt idx="23">
                  <c:v>39262</c:v>
                </c:pt>
                <c:pt idx="24">
                  <c:v>39294</c:v>
                </c:pt>
                <c:pt idx="25">
                  <c:v>39325</c:v>
                </c:pt>
                <c:pt idx="26">
                  <c:v>39353</c:v>
                </c:pt>
                <c:pt idx="27">
                  <c:v>39386</c:v>
                </c:pt>
                <c:pt idx="28">
                  <c:v>39416</c:v>
                </c:pt>
                <c:pt idx="29">
                  <c:v>39447</c:v>
                </c:pt>
                <c:pt idx="30">
                  <c:v>39478</c:v>
                </c:pt>
                <c:pt idx="31">
                  <c:v>39507</c:v>
                </c:pt>
                <c:pt idx="32">
                  <c:v>39538</c:v>
                </c:pt>
                <c:pt idx="33">
                  <c:v>39568</c:v>
                </c:pt>
                <c:pt idx="34">
                  <c:v>39598</c:v>
                </c:pt>
                <c:pt idx="35">
                  <c:v>39629</c:v>
                </c:pt>
                <c:pt idx="36">
                  <c:v>39660</c:v>
                </c:pt>
                <c:pt idx="37">
                  <c:v>39689</c:v>
                </c:pt>
                <c:pt idx="38">
                  <c:v>39721</c:v>
                </c:pt>
                <c:pt idx="39">
                  <c:v>39752</c:v>
                </c:pt>
                <c:pt idx="40">
                  <c:v>39780</c:v>
                </c:pt>
                <c:pt idx="41">
                  <c:v>39813</c:v>
                </c:pt>
                <c:pt idx="42">
                  <c:v>39843</c:v>
                </c:pt>
                <c:pt idx="43">
                  <c:v>39871</c:v>
                </c:pt>
                <c:pt idx="44">
                  <c:v>39903</c:v>
                </c:pt>
                <c:pt idx="45">
                  <c:v>39933</c:v>
                </c:pt>
                <c:pt idx="46">
                  <c:v>39962</c:v>
                </c:pt>
                <c:pt idx="47">
                  <c:v>39994</c:v>
                </c:pt>
                <c:pt idx="48">
                  <c:v>40025</c:v>
                </c:pt>
                <c:pt idx="49">
                  <c:v>40056</c:v>
                </c:pt>
                <c:pt idx="50">
                  <c:v>40086</c:v>
                </c:pt>
                <c:pt idx="51">
                  <c:v>40116</c:v>
                </c:pt>
                <c:pt idx="52">
                  <c:v>40147</c:v>
                </c:pt>
                <c:pt idx="53">
                  <c:v>40178</c:v>
                </c:pt>
                <c:pt idx="54">
                  <c:v>40207</c:v>
                </c:pt>
                <c:pt idx="55">
                  <c:v>40235</c:v>
                </c:pt>
                <c:pt idx="56">
                  <c:v>40268</c:v>
                </c:pt>
                <c:pt idx="57">
                  <c:v>40298</c:v>
                </c:pt>
                <c:pt idx="58">
                  <c:v>40329</c:v>
                </c:pt>
                <c:pt idx="59">
                  <c:v>40359</c:v>
                </c:pt>
                <c:pt idx="60">
                  <c:v>40389</c:v>
                </c:pt>
                <c:pt idx="61">
                  <c:v>40421</c:v>
                </c:pt>
                <c:pt idx="62">
                  <c:v>40451</c:v>
                </c:pt>
                <c:pt idx="63">
                  <c:v>40480</c:v>
                </c:pt>
                <c:pt idx="64">
                  <c:v>40512</c:v>
                </c:pt>
                <c:pt idx="65">
                  <c:v>40543</c:v>
                </c:pt>
                <c:pt idx="66">
                  <c:v>40574</c:v>
                </c:pt>
                <c:pt idx="67">
                  <c:v>40602</c:v>
                </c:pt>
                <c:pt idx="68">
                  <c:v>40633</c:v>
                </c:pt>
                <c:pt idx="69">
                  <c:v>40662</c:v>
                </c:pt>
                <c:pt idx="70">
                  <c:v>40694</c:v>
                </c:pt>
                <c:pt idx="71">
                  <c:v>40724</c:v>
                </c:pt>
                <c:pt idx="72">
                  <c:v>40753</c:v>
                </c:pt>
                <c:pt idx="73">
                  <c:v>40786</c:v>
                </c:pt>
                <c:pt idx="74">
                  <c:v>40816</c:v>
                </c:pt>
                <c:pt idx="75">
                  <c:v>40847</c:v>
                </c:pt>
                <c:pt idx="76">
                  <c:v>40877</c:v>
                </c:pt>
                <c:pt idx="77">
                  <c:v>40907</c:v>
                </c:pt>
                <c:pt idx="78">
                  <c:v>40939</c:v>
                </c:pt>
                <c:pt idx="79">
                  <c:v>40968</c:v>
                </c:pt>
                <c:pt idx="80">
                  <c:v>40998</c:v>
                </c:pt>
                <c:pt idx="81">
                  <c:v>41029</c:v>
                </c:pt>
                <c:pt idx="82">
                  <c:v>41060</c:v>
                </c:pt>
                <c:pt idx="83">
                  <c:v>41089</c:v>
                </c:pt>
                <c:pt idx="84">
                  <c:v>41121</c:v>
                </c:pt>
                <c:pt idx="85">
                  <c:v>41152</c:v>
                </c:pt>
                <c:pt idx="86">
                  <c:v>41180</c:v>
                </c:pt>
                <c:pt idx="87">
                  <c:v>41213</c:v>
                </c:pt>
                <c:pt idx="88">
                  <c:v>41243</c:v>
                </c:pt>
                <c:pt idx="89">
                  <c:v>41274</c:v>
                </c:pt>
                <c:pt idx="90">
                  <c:v>41305</c:v>
                </c:pt>
                <c:pt idx="91">
                  <c:v>41333</c:v>
                </c:pt>
                <c:pt idx="92">
                  <c:v>41362</c:v>
                </c:pt>
                <c:pt idx="93">
                  <c:v>41394</c:v>
                </c:pt>
                <c:pt idx="94">
                  <c:v>41425</c:v>
                </c:pt>
                <c:pt idx="95">
                  <c:v>41453</c:v>
                </c:pt>
                <c:pt idx="96">
                  <c:v>41486</c:v>
                </c:pt>
                <c:pt idx="97">
                  <c:v>41516</c:v>
                </c:pt>
                <c:pt idx="98">
                  <c:v>41547</c:v>
                </c:pt>
                <c:pt idx="99">
                  <c:v>41578</c:v>
                </c:pt>
                <c:pt idx="100">
                  <c:v>41607</c:v>
                </c:pt>
                <c:pt idx="101">
                  <c:v>41639</c:v>
                </c:pt>
                <c:pt idx="102">
                  <c:v>41670</c:v>
                </c:pt>
                <c:pt idx="103">
                  <c:v>41698</c:v>
                </c:pt>
                <c:pt idx="104">
                  <c:v>41729</c:v>
                </c:pt>
                <c:pt idx="105">
                  <c:v>41759</c:v>
                </c:pt>
                <c:pt idx="106">
                  <c:v>41789</c:v>
                </c:pt>
                <c:pt idx="107">
                  <c:v>41820</c:v>
                </c:pt>
                <c:pt idx="108">
                  <c:v>41851</c:v>
                </c:pt>
                <c:pt idx="109">
                  <c:v>41880</c:v>
                </c:pt>
                <c:pt idx="110">
                  <c:v>41912</c:v>
                </c:pt>
                <c:pt idx="111">
                  <c:v>41943</c:v>
                </c:pt>
                <c:pt idx="112">
                  <c:v>41971</c:v>
                </c:pt>
                <c:pt idx="113">
                  <c:v>42004</c:v>
                </c:pt>
                <c:pt idx="114">
                  <c:v>42034</c:v>
                </c:pt>
                <c:pt idx="115">
                  <c:v>42062</c:v>
                </c:pt>
                <c:pt idx="116">
                  <c:v>42094</c:v>
                </c:pt>
                <c:pt idx="117">
                  <c:v>42124</c:v>
                </c:pt>
                <c:pt idx="118">
                  <c:v>42153</c:v>
                </c:pt>
                <c:pt idx="119">
                  <c:v>42185</c:v>
                </c:pt>
                <c:pt idx="120">
                  <c:v>42216</c:v>
                </c:pt>
                <c:pt idx="121">
                  <c:v>42247</c:v>
                </c:pt>
                <c:pt idx="122">
                  <c:v>42277</c:v>
                </c:pt>
                <c:pt idx="123">
                  <c:v>42307</c:v>
                </c:pt>
                <c:pt idx="124">
                  <c:v>42338</c:v>
                </c:pt>
                <c:pt idx="125">
                  <c:v>42369</c:v>
                </c:pt>
                <c:pt idx="126">
                  <c:v>42398</c:v>
                </c:pt>
                <c:pt idx="127">
                  <c:v>42429</c:v>
                </c:pt>
                <c:pt idx="128">
                  <c:v>42460</c:v>
                </c:pt>
                <c:pt idx="129">
                  <c:v>42489</c:v>
                </c:pt>
                <c:pt idx="130">
                  <c:v>42521</c:v>
                </c:pt>
                <c:pt idx="131">
                  <c:v>42551</c:v>
                </c:pt>
                <c:pt idx="132">
                  <c:v>42580</c:v>
                </c:pt>
                <c:pt idx="133">
                  <c:v>42613</c:v>
                </c:pt>
                <c:pt idx="134">
                  <c:v>42643</c:v>
                </c:pt>
                <c:pt idx="135">
                  <c:v>42674</c:v>
                </c:pt>
                <c:pt idx="136">
                  <c:v>42704</c:v>
                </c:pt>
                <c:pt idx="137">
                  <c:v>42734</c:v>
                </c:pt>
                <c:pt idx="138">
                  <c:v>42766</c:v>
                </c:pt>
                <c:pt idx="139">
                  <c:v>42794</c:v>
                </c:pt>
                <c:pt idx="140">
                  <c:v>42825</c:v>
                </c:pt>
                <c:pt idx="141">
                  <c:v>42853</c:v>
                </c:pt>
                <c:pt idx="142">
                  <c:v>42886</c:v>
                </c:pt>
                <c:pt idx="143">
                  <c:v>42916</c:v>
                </c:pt>
                <c:pt idx="144">
                  <c:v>42947</c:v>
                </c:pt>
                <c:pt idx="145">
                  <c:v>42978</c:v>
                </c:pt>
                <c:pt idx="146">
                  <c:v>43007</c:v>
                </c:pt>
                <c:pt idx="147">
                  <c:v>43039</c:v>
                </c:pt>
                <c:pt idx="148">
                  <c:v>43069</c:v>
                </c:pt>
                <c:pt idx="149">
                  <c:v>43098</c:v>
                </c:pt>
                <c:pt idx="150">
                  <c:v>43131</c:v>
                </c:pt>
                <c:pt idx="151">
                  <c:v>43159</c:v>
                </c:pt>
                <c:pt idx="152">
                  <c:v>43189</c:v>
                </c:pt>
                <c:pt idx="153">
                  <c:v>43220</c:v>
                </c:pt>
                <c:pt idx="154">
                  <c:v>43251</c:v>
                </c:pt>
                <c:pt idx="155">
                  <c:v>43280</c:v>
                </c:pt>
                <c:pt idx="156">
                  <c:v>43312</c:v>
                </c:pt>
                <c:pt idx="157">
                  <c:v>43343</c:v>
                </c:pt>
                <c:pt idx="158">
                  <c:v>43371</c:v>
                </c:pt>
                <c:pt idx="159">
                  <c:v>43404</c:v>
                </c:pt>
                <c:pt idx="160">
                  <c:v>43434</c:v>
                </c:pt>
                <c:pt idx="161">
                  <c:v>43465</c:v>
                </c:pt>
                <c:pt idx="162">
                  <c:v>43496</c:v>
                </c:pt>
                <c:pt idx="163">
                  <c:v>43524</c:v>
                </c:pt>
                <c:pt idx="164">
                  <c:v>43553</c:v>
                </c:pt>
                <c:pt idx="165">
                  <c:v>43585</c:v>
                </c:pt>
                <c:pt idx="166">
                  <c:v>43616</c:v>
                </c:pt>
                <c:pt idx="167">
                  <c:v>43644</c:v>
                </c:pt>
                <c:pt idx="168">
                  <c:v>43677</c:v>
                </c:pt>
                <c:pt idx="169">
                  <c:v>43707</c:v>
                </c:pt>
                <c:pt idx="170">
                  <c:v>43738</c:v>
                </c:pt>
                <c:pt idx="171">
                  <c:v>43769</c:v>
                </c:pt>
                <c:pt idx="172">
                  <c:v>43798</c:v>
                </c:pt>
                <c:pt idx="173">
                  <c:v>43830</c:v>
                </c:pt>
                <c:pt idx="174">
                  <c:v>43861</c:v>
                </c:pt>
                <c:pt idx="175">
                  <c:v>43889</c:v>
                </c:pt>
                <c:pt idx="176">
                  <c:v>43921</c:v>
                </c:pt>
                <c:pt idx="177">
                  <c:v>43951</c:v>
                </c:pt>
                <c:pt idx="178">
                  <c:v>43980</c:v>
                </c:pt>
                <c:pt idx="179">
                  <c:v>44012</c:v>
                </c:pt>
                <c:pt idx="180">
                  <c:v>44043</c:v>
                </c:pt>
                <c:pt idx="181">
                  <c:v>44074</c:v>
                </c:pt>
                <c:pt idx="182">
                  <c:v>44104</c:v>
                </c:pt>
                <c:pt idx="183">
                  <c:v>44134</c:v>
                </c:pt>
                <c:pt idx="184">
                  <c:v>44165</c:v>
                </c:pt>
                <c:pt idx="185" formatCode="m/d/yyyy">
                  <c:v>44196</c:v>
                </c:pt>
                <c:pt idx="186" formatCode="m/d/yyyy">
                  <c:v>44225</c:v>
                </c:pt>
                <c:pt idx="187" formatCode="m/d/yyyy">
                  <c:v>44253</c:v>
                </c:pt>
                <c:pt idx="188" formatCode="m/d/yyyy">
                  <c:v>44286</c:v>
                </c:pt>
              </c:numCache>
            </c:numRef>
          </c:cat>
          <c:val>
            <c:numRef>
              <c:f>'Equity Performance'!$BE$7:$BE$195</c:f>
              <c:numCache>
                <c:formatCode>0.0</c:formatCode>
                <c:ptCount val="189"/>
                <c:pt idx="0">
                  <c:v>3.5731000000000002</c:v>
                </c:pt>
                <c:pt idx="1">
                  <c:v>3.5539000000000001</c:v>
                </c:pt>
                <c:pt idx="2">
                  <c:v>3.1674000000000002</c:v>
                </c:pt>
                <c:pt idx="3">
                  <c:v>3.0087000000000002</c:v>
                </c:pt>
                <c:pt idx="4">
                  <c:v>4.7074999999999996</c:v>
                </c:pt>
                <c:pt idx="5">
                  <c:v>4.91</c:v>
                </c:pt>
                <c:pt idx="6">
                  <c:v>4.3338999999999999</c:v>
                </c:pt>
                <c:pt idx="7">
                  <c:v>4.2862999999999998</c:v>
                </c:pt>
                <c:pt idx="8">
                  <c:v>4.5778999999999996</c:v>
                </c:pt>
                <c:pt idx="9">
                  <c:v>4.4257999999999997</c:v>
                </c:pt>
                <c:pt idx="10">
                  <c:v>3.98</c:v>
                </c:pt>
                <c:pt idx="11">
                  <c:v>5.1784999999999997</c:v>
                </c:pt>
                <c:pt idx="12">
                  <c:v>5.234</c:v>
                </c:pt>
                <c:pt idx="13">
                  <c:v>5.5937999999999999</c:v>
                </c:pt>
                <c:pt idx="14">
                  <c:v>8.0228000000000002</c:v>
                </c:pt>
                <c:pt idx="15">
                  <c:v>8.3386999999999993</c:v>
                </c:pt>
                <c:pt idx="16">
                  <c:v>9.2059999999999995</c:v>
                </c:pt>
                <c:pt idx="17">
                  <c:v>9.3595000000000006</c:v>
                </c:pt>
                <c:pt idx="18">
                  <c:v>7.8101000000000003</c:v>
                </c:pt>
                <c:pt idx="19">
                  <c:v>8.7081999999999997</c:v>
                </c:pt>
                <c:pt idx="20">
                  <c:v>9.5167999999999999</c:v>
                </c:pt>
                <c:pt idx="21">
                  <c:v>9.2081999999999997</c:v>
                </c:pt>
                <c:pt idx="22">
                  <c:v>9.3977000000000004</c:v>
                </c:pt>
                <c:pt idx="23">
                  <c:v>9.5701000000000001</c:v>
                </c:pt>
                <c:pt idx="24">
                  <c:v>9.8713999999999995</c:v>
                </c:pt>
                <c:pt idx="25">
                  <c:v>10.423400000000001</c:v>
                </c:pt>
                <c:pt idx="26">
                  <c:v>13.1998</c:v>
                </c:pt>
                <c:pt idx="27">
                  <c:v>14.500999999999999</c:v>
                </c:pt>
                <c:pt idx="28">
                  <c:v>13.2974</c:v>
                </c:pt>
                <c:pt idx="29">
                  <c:v>13.6234</c:v>
                </c:pt>
                <c:pt idx="30">
                  <c:v>10.795199999999999</c:v>
                </c:pt>
                <c:pt idx="31">
                  <c:v>11.3942</c:v>
                </c:pt>
                <c:pt idx="32">
                  <c:v>10.850899999999999</c:v>
                </c:pt>
                <c:pt idx="33">
                  <c:v>11.444800000000001</c:v>
                </c:pt>
                <c:pt idx="34">
                  <c:v>11.537000000000001</c:v>
                </c:pt>
                <c:pt idx="35">
                  <c:v>10.144</c:v>
                </c:pt>
                <c:pt idx="36">
                  <c:v>9.6991999999999994</c:v>
                </c:pt>
                <c:pt idx="37">
                  <c:v>9.2916000000000007</c:v>
                </c:pt>
                <c:pt idx="38">
                  <c:v>8.2284000000000006</c:v>
                </c:pt>
                <c:pt idx="39">
                  <c:v>7.5712999999999999</c:v>
                </c:pt>
                <c:pt idx="40">
                  <c:v>7.8014999999999999</c:v>
                </c:pt>
                <c:pt idx="41">
                  <c:v>8.9459</c:v>
                </c:pt>
                <c:pt idx="42">
                  <c:v>7.8117999999999999</c:v>
                </c:pt>
                <c:pt idx="43">
                  <c:v>7.8663999999999996</c:v>
                </c:pt>
                <c:pt idx="44">
                  <c:v>9.2873999999999999</c:v>
                </c:pt>
                <c:pt idx="45">
                  <c:v>10.626200000000001</c:v>
                </c:pt>
                <c:pt idx="46">
                  <c:v>11.8742</c:v>
                </c:pt>
                <c:pt idx="47">
                  <c:v>11.770300000000001</c:v>
                </c:pt>
                <c:pt idx="48">
                  <c:v>12.3658</c:v>
                </c:pt>
                <c:pt idx="49">
                  <c:v>12.036899999999999</c:v>
                </c:pt>
                <c:pt idx="50">
                  <c:v>12.590400000000001</c:v>
                </c:pt>
                <c:pt idx="51">
                  <c:v>12.2974</c:v>
                </c:pt>
                <c:pt idx="52">
                  <c:v>12.5672</c:v>
                </c:pt>
                <c:pt idx="53">
                  <c:v>13.117900000000001</c:v>
                </c:pt>
                <c:pt idx="54">
                  <c:v>10.3987</c:v>
                </c:pt>
                <c:pt idx="55">
                  <c:v>10.3856</c:v>
                </c:pt>
                <c:pt idx="56">
                  <c:v>10.9145</c:v>
                </c:pt>
                <c:pt idx="57">
                  <c:v>10.600300000000001</c:v>
                </c:pt>
                <c:pt idx="58">
                  <c:v>9.9170999999999996</c:v>
                </c:pt>
                <c:pt idx="59">
                  <c:v>9.6920000000000002</c:v>
                </c:pt>
                <c:pt idx="60">
                  <c:v>10.28</c:v>
                </c:pt>
                <c:pt idx="61">
                  <c:v>10.0321</c:v>
                </c:pt>
                <c:pt idx="62">
                  <c:v>10.8512</c:v>
                </c:pt>
                <c:pt idx="63">
                  <c:v>11.1366</c:v>
                </c:pt>
                <c:pt idx="64">
                  <c:v>10.9366</c:v>
                </c:pt>
                <c:pt idx="65">
                  <c:v>11.524900000000001</c:v>
                </c:pt>
                <c:pt idx="66">
                  <c:v>9.8141999999999996</c:v>
                </c:pt>
                <c:pt idx="67">
                  <c:v>9.7360000000000007</c:v>
                </c:pt>
                <c:pt idx="68">
                  <c:v>10.176</c:v>
                </c:pt>
                <c:pt idx="69">
                  <c:v>10.142300000000001</c:v>
                </c:pt>
                <c:pt idx="70">
                  <c:v>9.9591999999999992</c:v>
                </c:pt>
                <c:pt idx="71">
                  <c:v>9.7870000000000008</c:v>
                </c:pt>
                <c:pt idx="72">
                  <c:v>9.6704000000000008</c:v>
                </c:pt>
                <c:pt idx="73">
                  <c:v>9.1073000000000004</c:v>
                </c:pt>
                <c:pt idx="74">
                  <c:v>8.3619000000000003</c:v>
                </c:pt>
                <c:pt idx="75">
                  <c:v>9.4411000000000005</c:v>
                </c:pt>
                <c:pt idx="76">
                  <c:v>9.1788000000000007</c:v>
                </c:pt>
                <c:pt idx="77">
                  <c:v>9.1818000000000008</c:v>
                </c:pt>
                <c:pt idx="78">
                  <c:v>9.0908999999999995</c:v>
                </c:pt>
                <c:pt idx="79">
                  <c:v>9.6082999999999998</c:v>
                </c:pt>
                <c:pt idx="80">
                  <c:v>9.4207000000000001</c:v>
                </c:pt>
                <c:pt idx="81">
                  <c:v>9.3204999999999991</c:v>
                </c:pt>
                <c:pt idx="82">
                  <c:v>8.6181999999999999</c:v>
                </c:pt>
                <c:pt idx="83">
                  <c:v>9.0518999999999998</c:v>
                </c:pt>
                <c:pt idx="84">
                  <c:v>9.2714999999999996</c:v>
                </c:pt>
                <c:pt idx="85">
                  <c:v>9.4913000000000007</c:v>
                </c:pt>
                <c:pt idx="86">
                  <c:v>9.9617000000000004</c:v>
                </c:pt>
                <c:pt idx="87">
                  <c:v>9.9863</c:v>
                </c:pt>
                <c:pt idx="88">
                  <c:v>10.168200000000001</c:v>
                </c:pt>
                <c:pt idx="89">
                  <c:v>10.625999999999999</c:v>
                </c:pt>
                <c:pt idx="90">
                  <c:v>9.9030000000000005</c:v>
                </c:pt>
                <c:pt idx="91">
                  <c:v>9.7965999999999998</c:v>
                </c:pt>
                <c:pt idx="92">
                  <c:v>9.7561999999999998</c:v>
                </c:pt>
                <c:pt idx="93">
                  <c:v>9.6583000000000006</c:v>
                </c:pt>
                <c:pt idx="94">
                  <c:v>9.6282999999999994</c:v>
                </c:pt>
                <c:pt idx="95">
                  <c:v>9.298</c:v>
                </c:pt>
                <c:pt idx="96">
                  <c:v>9.5388999999999999</c:v>
                </c:pt>
                <c:pt idx="97">
                  <c:v>9.5643999999999991</c:v>
                </c:pt>
                <c:pt idx="98">
                  <c:v>10.0002</c:v>
                </c:pt>
                <c:pt idx="99">
                  <c:v>10.474600000000001</c:v>
                </c:pt>
                <c:pt idx="100">
                  <c:v>10.507300000000001</c:v>
                </c:pt>
                <c:pt idx="101">
                  <c:v>10.3614</c:v>
                </c:pt>
                <c:pt idx="102">
                  <c:v>9.1526999999999994</c:v>
                </c:pt>
                <c:pt idx="103">
                  <c:v>9.4739000000000004</c:v>
                </c:pt>
                <c:pt idx="104">
                  <c:v>9.7119999999999997</c:v>
                </c:pt>
                <c:pt idx="105">
                  <c:v>9.6870999999999992</c:v>
                </c:pt>
                <c:pt idx="106">
                  <c:v>9.9725000000000001</c:v>
                </c:pt>
                <c:pt idx="107">
                  <c:v>10.3573</c:v>
                </c:pt>
                <c:pt idx="108">
                  <c:v>10.590199999999999</c:v>
                </c:pt>
                <c:pt idx="109">
                  <c:v>10.9064</c:v>
                </c:pt>
                <c:pt idx="110">
                  <c:v>10.420400000000001</c:v>
                </c:pt>
                <c:pt idx="111">
                  <c:v>10.7699</c:v>
                </c:pt>
                <c:pt idx="112">
                  <c:v>11.109500000000001</c:v>
                </c:pt>
                <c:pt idx="113">
                  <c:v>11.0626</c:v>
                </c:pt>
                <c:pt idx="114">
                  <c:v>10.301399999999999</c:v>
                </c:pt>
                <c:pt idx="115">
                  <c:v>10.7971</c:v>
                </c:pt>
                <c:pt idx="116">
                  <c:v>10.9186</c:v>
                </c:pt>
                <c:pt idx="117">
                  <c:v>11.5093</c:v>
                </c:pt>
                <c:pt idx="118">
                  <c:v>11.196099999999999</c:v>
                </c:pt>
                <c:pt idx="119">
                  <c:v>11.0985</c:v>
                </c:pt>
                <c:pt idx="120">
                  <c:v>10.6958</c:v>
                </c:pt>
                <c:pt idx="121">
                  <c:v>10.178699999999999</c:v>
                </c:pt>
                <c:pt idx="122">
                  <c:v>10.2094</c:v>
                </c:pt>
                <c:pt idx="123">
                  <c:v>10.927300000000001</c:v>
                </c:pt>
                <c:pt idx="124">
                  <c:v>10.761799999999999</c:v>
                </c:pt>
                <c:pt idx="125">
                  <c:v>11.077</c:v>
                </c:pt>
                <c:pt idx="126">
                  <c:v>9.8119999999999994</c:v>
                </c:pt>
                <c:pt idx="127">
                  <c:v>9.9034999999999993</c:v>
                </c:pt>
                <c:pt idx="128">
                  <c:v>11.003399999999999</c:v>
                </c:pt>
                <c:pt idx="129">
                  <c:v>10.781599999999999</c:v>
                </c:pt>
                <c:pt idx="130">
                  <c:v>10.670299999999999</c:v>
                </c:pt>
                <c:pt idx="131">
                  <c:v>11.214499999999999</c:v>
                </c:pt>
                <c:pt idx="132">
                  <c:v>11.5702</c:v>
                </c:pt>
                <c:pt idx="133">
                  <c:v>11.760400000000001</c:v>
                </c:pt>
                <c:pt idx="134">
                  <c:v>11.832599999999999</c:v>
                </c:pt>
                <c:pt idx="135">
                  <c:v>12.008699999999999</c:v>
                </c:pt>
                <c:pt idx="136">
                  <c:v>11.764799999999999</c:v>
                </c:pt>
                <c:pt idx="137">
                  <c:v>11.7294</c:v>
                </c:pt>
                <c:pt idx="138">
                  <c:v>10.9132</c:v>
                </c:pt>
                <c:pt idx="139">
                  <c:v>11.076599999999999</c:v>
                </c:pt>
                <c:pt idx="140">
                  <c:v>11.170999999999999</c:v>
                </c:pt>
                <c:pt idx="141">
                  <c:v>11.120200000000001</c:v>
                </c:pt>
                <c:pt idx="142">
                  <c:v>11.3514</c:v>
                </c:pt>
                <c:pt idx="143">
                  <c:v>11.4711</c:v>
                </c:pt>
                <c:pt idx="144">
                  <c:v>11.9916</c:v>
                </c:pt>
                <c:pt idx="145">
                  <c:v>12.037599999999999</c:v>
                </c:pt>
                <c:pt idx="146">
                  <c:v>11.4755</c:v>
                </c:pt>
                <c:pt idx="147">
                  <c:v>11.789099999999999</c:v>
                </c:pt>
                <c:pt idx="148">
                  <c:v>12.065200000000001</c:v>
                </c:pt>
                <c:pt idx="149">
                  <c:v>12.413399999999999</c:v>
                </c:pt>
                <c:pt idx="150">
                  <c:v>12.0093</c:v>
                </c:pt>
                <c:pt idx="151">
                  <c:v>11.408799999999999</c:v>
                </c:pt>
                <c:pt idx="152">
                  <c:v>11.157999999999999</c:v>
                </c:pt>
                <c:pt idx="153">
                  <c:v>11.078900000000001</c:v>
                </c:pt>
                <c:pt idx="154">
                  <c:v>10.870200000000001</c:v>
                </c:pt>
                <c:pt idx="155">
                  <c:v>10.621600000000001</c:v>
                </c:pt>
                <c:pt idx="156">
                  <c:v>10.938700000000001</c:v>
                </c:pt>
                <c:pt idx="157">
                  <c:v>10.9213</c:v>
                </c:pt>
                <c:pt idx="158">
                  <c:v>10.8369</c:v>
                </c:pt>
                <c:pt idx="159">
                  <c:v>10.0686</c:v>
                </c:pt>
                <c:pt idx="160">
                  <c:v>10.568</c:v>
                </c:pt>
                <c:pt idx="161">
                  <c:v>10.5283</c:v>
                </c:pt>
                <c:pt idx="162">
                  <c:v>10.5741</c:v>
                </c:pt>
                <c:pt idx="163">
                  <c:v>10.7219</c:v>
                </c:pt>
                <c:pt idx="164">
                  <c:v>11.0314</c:v>
                </c:pt>
                <c:pt idx="165">
                  <c:v>11.214</c:v>
                </c:pt>
                <c:pt idx="166">
                  <c:v>10.8527</c:v>
                </c:pt>
                <c:pt idx="167">
                  <c:v>11.4504</c:v>
                </c:pt>
                <c:pt idx="168">
                  <c:v>11.346</c:v>
                </c:pt>
                <c:pt idx="169">
                  <c:v>11.345599999999999</c:v>
                </c:pt>
                <c:pt idx="170">
                  <c:v>11.4643</c:v>
                </c:pt>
                <c:pt idx="171">
                  <c:v>11.88</c:v>
                </c:pt>
                <c:pt idx="172">
                  <c:v>12.0686</c:v>
                </c:pt>
                <c:pt idx="173">
                  <c:v>12.7445</c:v>
                </c:pt>
                <c:pt idx="174">
                  <c:v>10.9719</c:v>
                </c:pt>
                <c:pt idx="175">
                  <c:v>10.673400000000001</c:v>
                </c:pt>
                <c:pt idx="176">
                  <c:v>10.038399999999999</c:v>
                </c:pt>
                <c:pt idx="177">
                  <c:v>11.2256</c:v>
                </c:pt>
                <c:pt idx="178">
                  <c:v>11.401300000000001</c:v>
                </c:pt>
                <c:pt idx="179">
                  <c:v>12.3698</c:v>
                </c:pt>
                <c:pt idx="180">
                  <c:v>13.327299999999999</c:v>
                </c:pt>
                <c:pt idx="181">
                  <c:v>13.5015</c:v>
                </c:pt>
                <c:pt idx="182">
                  <c:v>13.260400000000001</c:v>
                </c:pt>
                <c:pt idx="183">
                  <c:v>13.2422</c:v>
                </c:pt>
                <c:pt idx="184">
                  <c:v>13.9244</c:v>
                </c:pt>
                <c:pt idx="185">
                  <c:v>15.023199999999999</c:v>
                </c:pt>
                <c:pt idx="186">
                  <c:v>13.66</c:v>
                </c:pt>
                <c:pt idx="187">
                  <c:v>13.615600000000001</c:v>
                </c:pt>
                <c:pt idx="188">
                  <c:v>13.3969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AD-4CAB-AC8C-7C2BE99846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1395759"/>
        <c:axId val="429827071"/>
      </c:lineChart>
      <c:dateAx>
        <c:axId val="451395759"/>
        <c:scaling>
          <c:orientation val="minMax"/>
        </c:scaling>
        <c:delete val="0"/>
        <c:axPos val="b"/>
        <c:numFmt formatCode="dd\-mm\-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9827071"/>
        <c:crosses val="autoZero"/>
        <c:auto val="1"/>
        <c:lblOffset val="100"/>
        <c:baseTimeUnit val="months"/>
      </c:dateAx>
      <c:valAx>
        <c:axId val="429827071"/>
        <c:scaling>
          <c:orientation val="minMax"/>
        </c:scaling>
        <c:delete val="0"/>
        <c:axPos val="l"/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1395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IN" b="1"/>
              <a:t>Valuation Discount/Premium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'Equity Performance'!$BK$6</c:f>
              <c:strCache>
                <c:ptCount val="1"/>
                <c:pt idx="0">
                  <c:v>India to EM Premium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'Equity Performance'!$BJ$7:$BJ$169</c:f>
              <c:numCache>
                <c:formatCode>dd\-mm\-yyyy</c:formatCode>
                <c:ptCount val="163"/>
                <c:pt idx="0">
                  <c:v>39113</c:v>
                </c:pt>
                <c:pt idx="1">
                  <c:v>39141</c:v>
                </c:pt>
                <c:pt idx="2">
                  <c:v>39171</c:v>
                </c:pt>
                <c:pt idx="3">
                  <c:v>39202</c:v>
                </c:pt>
                <c:pt idx="4">
                  <c:v>39233</c:v>
                </c:pt>
                <c:pt idx="5">
                  <c:v>39262</c:v>
                </c:pt>
                <c:pt idx="6">
                  <c:v>39294</c:v>
                </c:pt>
                <c:pt idx="7">
                  <c:v>39325</c:v>
                </c:pt>
                <c:pt idx="8">
                  <c:v>39353</c:v>
                </c:pt>
                <c:pt idx="9">
                  <c:v>39386</c:v>
                </c:pt>
                <c:pt idx="10">
                  <c:v>39416</c:v>
                </c:pt>
                <c:pt idx="11">
                  <c:v>39447</c:v>
                </c:pt>
                <c:pt idx="12">
                  <c:v>39478</c:v>
                </c:pt>
                <c:pt idx="13">
                  <c:v>39507</c:v>
                </c:pt>
                <c:pt idx="14">
                  <c:v>39538</c:v>
                </c:pt>
                <c:pt idx="15">
                  <c:v>39568</c:v>
                </c:pt>
                <c:pt idx="16">
                  <c:v>39598</c:v>
                </c:pt>
                <c:pt idx="17">
                  <c:v>39629</c:v>
                </c:pt>
                <c:pt idx="18">
                  <c:v>39660</c:v>
                </c:pt>
                <c:pt idx="19">
                  <c:v>39689</c:v>
                </c:pt>
                <c:pt idx="20">
                  <c:v>39721</c:v>
                </c:pt>
                <c:pt idx="21">
                  <c:v>39752</c:v>
                </c:pt>
                <c:pt idx="22">
                  <c:v>39780</c:v>
                </c:pt>
                <c:pt idx="23">
                  <c:v>39813</c:v>
                </c:pt>
                <c:pt idx="24">
                  <c:v>39843</c:v>
                </c:pt>
                <c:pt idx="25">
                  <c:v>39871</c:v>
                </c:pt>
                <c:pt idx="26">
                  <c:v>39903</c:v>
                </c:pt>
                <c:pt idx="27">
                  <c:v>39933</c:v>
                </c:pt>
                <c:pt idx="28">
                  <c:v>39962</c:v>
                </c:pt>
                <c:pt idx="29">
                  <c:v>39994</c:v>
                </c:pt>
                <c:pt idx="30">
                  <c:v>40025</c:v>
                </c:pt>
                <c:pt idx="31">
                  <c:v>40056</c:v>
                </c:pt>
                <c:pt idx="32">
                  <c:v>40086</c:v>
                </c:pt>
                <c:pt idx="33">
                  <c:v>40116</c:v>
                </c:pt>
                <c:pt idx="34">
                  <c:v>40147</c:v>
                </c:pt>
                <c:pt idx="35">
                  <c:v>40178</c:v>
                </c:pt>
                <c:pt idx="36">
                  <c:v>40207</c:v>
                </c:pt>
                <c:pt idx="37">
                  <c:v>40235</c:v>
                </c:pt>
                <c:pt idx="38">
                  <c:v>40268</c:v>
                </c:pt>
                <c:pt idx="39">
                  <c:v>40298</c:v>
                </c:pt>
                <c:pt idx="40">
                  <c:v>40329</c:v>
                </c:pt>
                <c:pt idx="41">
                  <c:v>40359</c:v>
                </c:pt>
                <c:pt idx="42">
                  <c:v>40389</c:v>
                </c:pt>
                <c:pt idx="43">
                  <c:v>40421</c:v>
                </c:pt>
                <c:pt idx="44">
                  <c:v>40451</c:v>
                </c:pt>
                <c:pt idx="45">
                  <c:v>40480</c:v>
                </c:pt>
                <c:pt idx="46">
                  <c:v>40512</c:v>
                </c:pt>
                <c:pt idx="47">
                  <c:v>40543</c:v>
                </c:pt>
                <c:pt idx="48">
                  <c:v>40574</c:v>
                </c:pt>
                <c:pt idx="49">
                  <c:v>40602</c:v>
                </c:pt>
                <c:pt idx="50">
                  <c:v>40633</c:v>
                </c:pt>
                <c:pt idx="51">
                  <c:v>40662</c:v>
                </c:pt>
                <c:pt idx="52">
                  <c:v>40694</c:v>
                </c:pt>
                <c:pt idx="53">
                  <c:v>40724</c:v>
                </c:pt>
                <c:pt idx="54">
                  <c:v>40753</c:v>
                </c:pt>
                <c:pt idx="55">
                  <c:v>40786</c:v>
                </c:pt>
                <c:pt idx="56">
                  <c:v>40816</c:v>
                </c:pt>
                <c:pt idx="57">
                  <c:v>40847</c:v>
                </c:pt>
                <c:pt idx="58">
                  <c:v>40877</c:v>
                </c:pt>
                <c:pt idx="59">
                  <c:v>40907</c:v>
                </c:pt>
                <c:pt idx="60">
                  <c:v>40939</c:v>
                </c:pt>
                <c:pt idx="61">
                  <c:v>40968</c:v>
                </c:pt>
                <c:pt idx="62">
                  <c:v>40998</c:v>
                </c:pt>
                <c:pt idx="63">
                  <c:v>41029</c:v>
                </c:pt>
                <c:pt idx="64">
                  <c:v>41060</c:v>
                </c:pt>
                <c:pt idx="65">
                  <c:v>41089</c:v>
                </c:pt>
                <c:pt idx="66">
                  <c:v>41121</c:v>
                </c:pt>
                <c:pt idx="67">
                  <c:v>41152</c:v>
                </c:pt>
                <c:pt idx="68">
                  <c:v>41180</c:v>
                </c:pt>
                <c:pt idx="69">
                  <c:v>41213</c:v>
                </c:pt>
                <c:pt idx="70">
                  <c:v>41243</c:v>
                </c:pt>
                <c:pt idx="71">
                  <c:v>41274</c:v>
                </c:pt>
                <c:pt idx="72">
                  <c:v>41305</c:v>
                </c:pt>
                <c:pt idx="73">
                  <c:v>41333</c:v>
                </c:pt>
                <c:pt idx="74">
                  <c:v>41362</c:v>
                </c:pt>
                <c:pt idx="75">
                  <c:v>41394</c:v>
                </c:pt>
                <c:pt idx="76">
                  <c:v>41425</c:v>
                </c:pt>
                <c:pt idx="77">
                  <c:v>41453</c:v>
                </c:pt>
                <c:pt idx="78">
                  <c:v>41486</c:v>
                </c:pt>
                <c:pt idx="79">
                  <c:v>41516</c:v>
                </c:pt>
                <c:pt idx="80">
                  <c:v>41547</c:v>
                </c:pt>
                <c:pt idx="81">
                  <c:v>41578</c:v>
                </c:pt>
                <c:pt idx="82">
                  <c:v>41607</c:v>
                </c:pt>
                <c:pt idx="83">
                  <c:v>41639</c:v>
                </c:pt>
                <c:pt idx="84">
                  <c:v>41670</c:v>
                </c:pt>
                <c:pt idx="85">
                  <c:v>41698</c:v>
                </c:pt>
                <c:pt idx="86">
                  <c:v>41729</c:v>
                </c:pt>
                <c:pt idx="87">
                  <c:v>41759</c:v>
                </c:pt>
                <c:pt idx="88">
                  <c:v>41789</c:v>
                </c:pt>
                <c:pt idx="89">
                  <c:v>41820</c:v>
                </c:pt>
                <c:pt idx="90">
                  <c:v>41851</c:v>
                </c:pt>
                <c:pt idx="91">
                  <c:v>41880</c:v>
                </c:pt>
                <c:pt idx="92">
                  <c:v>41912</c:v>
                </c:pt>
                <c:pt idx="93">
                  <c:v>41943</c:v>
                </c:pt>
                <c:pt idx="94">
                  <c:v>41971</c:v>
                </c:pt>
                <c:pt idx="95">
                  <c:v>42004</c:v>
                </c:pt>
                <c:pt idx="96">
                  <c:v>42034</c:v>
                </c:pt>
                <c:pt idx="97">
                  <c:v>42062</c:v>
                </c:pt>
                <c:pt idx="98">
                  <c:v>42094</c:v>
                </c:pt>
                <c:pt idx="99">
                  <c:v>42124</c:v>
                </c:pt>
                <c:pt idx="100">
                  <c:v>42153</c:v>
                </c:pt>
                <c:pt idx="101">
                  <c:v>42185</c:v>
                </c:pt>
                <c:pt idx="102">
                  <c:v>42216</c:v>
                </c:pt>
                <c:pt idx="103">
                  <c:v>42247</c:v>
                </c:pt>
                <c:pt idx="104">
                  <c:v>42277</c:v>
                </c:pt>
                <c:pt idx="105">
                  <c:v>42307</c:v>
                </c:pt>
                <c:pt idx="106">
                  <c:v>42338</c:v>
                </c:pt>
                <c:pt idx="107">
                  <c:v>42369</c:v>
                </c:pt>
                <c:pt idx="108">
                  <c:v>42398</c:v>
                </c:pt>
                <c:pt idx="109">
                  <c:v>42429</c:v>
                </c:pt>
                <c:pt idx="110">
                  <c:v>42460</c:v>
                </c:pt>
                <c:pt idx="111">
                  <c:v>42489</c:v>
                </c:pt>
                <c:pt idx="112">
                  <c:v>42521</c:v>
                </c:pt>
                <c:pt idx="113">
                  <c:v>42551</c:v>
                </c:pt>
                <c:pt idx="114">
                  <c:v>42580</c:v>
                </c:pt>
                <c:pt idx="115">
                  <c:v>42613</c:v>
                </c:pt>
                <c:pt idx="116">
                  <c:v>42643</c:v>
                </c:pt>
                <c:pt idx="117">
                  <c:v>42674</c:v>
                </c:pt>
                <c:pt idx="118">
                  <c:v>42704</c:v>
                </c:pt>
                <c:pt idx="119">
                  <c:v>42734</c:v>
                </c:pt>
                <c:pt idx="120">
                  <c:v>42766</c:v>
                </c:pt>
                <c:pt idx="121">
                  <c:v>42794</c:v>
                </c:pt>
                <c:pt idx="122">
                  <c:v>42825</c:v>
                </c:pt>
                <c:pt idx="123">
                  <c:v>42853</c:v>
                </c:pt>
                <c:pt idx="124">
                  <c:v>42886</c:v>
                </c:pt>
                <c:pt idx="125">
                  <c:v>42916</c:v>
                </c:pt>
                <c:pt idx="126">
                  <c:v>42947</c:v>
                </c:pt>
                <c:pt idx="127">
                  <c:v>42978</c:v>
                </c:pt>
                <c:pt idx="128">
                  <c:v>43007</c:v>
                </c:pt>
                <c:pt idx="129">
                  <c:v>43039</c:v>
                </c:pt>
                <c:pt idx="130">
                  <c:v>43069</c:v>
                </c:pt>
                <c:pt idx="131">
                  <c:v>43098</c:v>
                </c:pt>
                <c:pt idx="132">
                  <c:v>43131</c:v>
                </c:pt>
                <c:pt idx="133">
                  <c:v>43159</c:v>
                </c:pt>
                <c:pt idx="134">
                  <c:v>43189</c:v>
                </c:pt>
                <c:pt idx="135">
                  <c:v>43220</c:v>
                </c:pt>
                <c:pt idx="136">
                  <c:v>43251</c:v>
                </c:pt>
                <c:pt idx="137">
                  <c:v>43280</c:v>
                </c:pt>
                <c:pt idx="138">
                  <c:v>43312</c:v>
                </c:pt>
                <c:pt idx="139">
                  <c:v>43343</c:v>
                </c:pt>
                <c:pt idx="140">
                  <c:v>43371</c:v>
                </c:pt>
                <c:pt idx="141">
                  <c:v>43404</c:v>
                </c:pt>
                <c:pt idx="142">
                  <c:v>43434</c:v>
                </c:pt>
                <c:pt idx="143">
                  <c:v>43465</c:v>
                </c:pt>
                <c:pt idx="144">
                  <c:v>43496</c:v>
                </c:pt>
                <c:pt idx="145">
                  <c:v>43524</c:v>
                </c:pt>
                <c:pt idx="146">
                  <c:v>43553</c:v>
                </c:pt>
                <c:pt idx="147">
                  <c:v>43585</c:v>
                </c:pt>
                <c:pt idx="148">
                  <c:v>43616</c:v>
                </c:pt>
                <c:pt idx="149">
                  <c:v>43644</c:v>
                </c:pt>
                <c:pt idx="150">
                  <c:v>43677</c:v>
                </c:pt>
                <c:pt idx="151">
                  <c:v>43707</c:v>
                </c:pt>
                <c:pt idx="152">
                  <c:v>43738</c:v>
                </c:pt>
                <c:pt idx="153">
                  <c:v>43769</c:v>
                </c:pt>
                <c:pt idx="154">
                  <c:v>43798</c:v>
                </c:pt>
                <c:pt idx="155">
                  <c:v>43830</c:v>
                </c:pt>
                <c:pt idx="156">
                  <c:v>43861</c:v>
                </c:pt>
                <c:pt idx="157">
                  <c:v>43889</c:v>
                </c:pt>
                <c:pt idx="158">
                  <c:v>43921</c:v>
                </c:pt>
                <c:pt idx="159">
                  <c:v>43951</c:v>
                </c:pt>
                <c:pt idx="160">
                  <c:v>43980</c:v>
                </c:pt>
                <c:pt idx="161">
                  <c:v>44012</c:v>
                </c:pt>
                <c:pt idx="162">
                  <c:v>44043</c:v>
                </c:pt>
              </c:numCache>
            </c:numRef>
          </c:cat>
          <c:val>
            <c:numRef>
              <c:f>'Equity Performance'!$BK$7:$BK$169</c:f>
              <c:numCache>
                <c:formatCode>0.0%</c:formatCode>
                <c:ptCount val="163"/>
                <c:pt idx="0">
                  <c:v>0.95520190820490858</c:v>
                </c:pt>
                <c:pt idx="1">
                  <c:v>0.81575822066829451</c:v>
                </c:pt>
                <c:pt idx="2">
                  <c:v>0.75057170256712902</c:v>
                </c:pt>
                <c:pt idx="3">
                  <c:v>0.66226526095604488</c:v>
                </c:pt>
                <c:pt idx="4">
                  <c:v>0.61188621917999586</c:v>
                </c:pt>
                <c:pt idx="5">
                  <c:v>0.54712670035296918</c:v>
                </c:pt>
                <c:pt idx="6">
                  <c:v>0.6196724459343772</c:v>
                </c:pt>
                <c:pt idx="7">
                  <c:v>0.50720585403427698</c:v>
                </c:pt>
                <c:pt idx="8">
                  <c:v>0.45363257387063793</c:v>
                </c:pt>
                <c:pt idx="9">
                  <c:v>0.51708499304122491</c:v>
                </c:pt>
                <c:pt idx="10">
                  <c:v>0.58085300270814888</c:v>
                </c:pt>
                <c:pt idx="11">
                  <c:v>0.65532829639932988</c:v>
                </c:pt>
                <c:pt idx="12">
                  <c:v>0.82907270646544973</c:v>
                </c:pt>
                <c:pt idx="13">
                  <c:v>0.68759431370576451</c:v>
                </c:pt>
                <c:pt idx="14">
                  <c:v>0.58167747163695305</c:v>
                </c:pt>
                <c:pt idx="15">
                  <c:v>0.3970355700885797</c:v>
                </c:pt>
                <c:pt idx="16">
                  <c:v>0.28348764504298685</c:v>
                </c:pt>
                <c:pt idx="17">
                  <c:v>0.15518920246229917</c:v>
                </c:pt>
                <c:pt idx="18">
                  <c:v>0.32143587918686878</c:v>
                </c:pt>
                <c:pt idx="19">
                  <c:v>0.40948084602869383</c:v>
                </c:pt>
                <c:pt idx="20">
                  <c:v>0.39913339068762199</c:v>
                </c:pt>
                <c:pt idx="21">
                  <c:v>0.27463982972650447</c:v>
                </c:pt>
                <c:pt idx="22">
                  <c:v>0.22465206202066512</c:v>
                </c:pt>
                <c:pt idx="23">
                  <c:v>0.23723656168600527</c:v>
                </c:pt>
                <c:pt idx="24">
                  <c:v>0.12590111101687729</c:v>
                </c:pt>
                <c:pt idx="25">
                  <c:v>3.6705819540843621E-2</c:v>
                </c:pt>
                <c:pt idx="26">
                  <c:v>1.4505775527659415E-2</c:v>
                </c:pt>
                <c:pt idx="27">
                  <c:v>1.8058437132520977E-2</c:v>
                </c:pt>
                <c:pt idx="28">
                  <c:v>0.14715774530160619</c:v>
                </c:pt>
                <c:pt idx="29">
                  <c:v>0.18638009783519371</c:v>
                </c:pt>
                <c:pt idx="30">
                  <c:v>0.20477079496430117</c:v>
                </c:pt>
                <c:pt idx="31">
                  <c:v>0.22821422146840376</c:v>
                </c:pt>
                <c:pt idx="32">
                  <c:v>0.27507059545733581</c:v>
                </c:pt>
                <c:pt idx="33">
                  <c:v>0.19247768220461015</c:v>
                </c:pt>
                <c:pt idx="34">
                  <c:v>0.25835339607499819</c:v>
                </c:pt>
                <c:pt idx="35">
                  <c:v>0.25239508759676377</c:v>
                </c:pt>
                <c:pt idx="36">
                  <c:v>0.63981873063659322</c:v>
                </c:pt>
                <c:pt idx="37">
                  <c:v>0.68285981338533186</c:v>
                </c:pt>
                <c:pt idx="38">
                  <c:v>0.69573724881717647</c:v>
                </c:pt>
                <c:pt idx="39">
                  <c:v>0.36338828335700479</c:v>
                </c:pt>
                <c:pt idx="40">
                  <c:v>0.40070822373741266</c:v>
                </c:pt>
                <c:pt idx="41">
                  <c:v>0.48734276455625647</c:v>
                </c:pt>
                <c:pt idx="42">
                  <c:v>0.44114683142800493</c:v>
                </c:pt>
                <c:pt idx="43">
                  <c:v>0.46638170839269955</c:v>
                </c:pt>
                <c:pt idx="44">
                  <c:v>0.50427296818402767</c:v>
                </c:pt>
                <c:pt idx="45">
                  <c:v>0.48776656475330071</c:v>
                </c:pt>
                <c:pt idx="46">
                  <c:v>0.46133739076154812</c:v>
                </c:pt>
                <c:pt idx="47">
                  <c:v>0.45718102872411492</c:v>
                </c:pt>
                <c:pt idx="48">
                  <c:v>0.56859369175881747</c:v>
                </c:pt>
                <c:pt idx="49">
                  <c:v>0.53931143336292786</c:v>
                </c:pt>
                <c:pt idx="50">
                  <c:v>0.61554192229038862</c:v>
                </c:pt>
                <c:pt idx="51">
                  <c:v>0.32362900705032471</c:v>
                </c:pt>
                <c:pt idx="52">
                  <c:v>0.3400955921402018</c:v>
                </c:pt>
                <c:pt idx="53">
                  <c:v>0.37575828593576777</c:v>
                </c:pt>
                <c:pt idx="54">
                  <c:v>0.34392671444311906</c:v>
                </c:pt>
                <c:pt idx="55">
                  <c:v>0.33714619200466878</c:v>
                </c:pt>
                <c:pt idx="56">
                  <c:v>0.47253816222687806</c:v>
                </c:pt>
                <c:pt idx="57">
                  <c:v>0.43052725784031853</c:v>
                </c:pt>
                <c:pt idx="58">
                  <c:v>0.32824577428130874</c:v>
                </c:pt>
                <c:pt idx="59">
                  <c:v>0.31054077558603788</c:v>
                </c:pt>
                <c:pt idx="60">
                  <c:v>0.48608708400527778</c:v>
                </c:pt>
                <c:pt idx="61">
                  <c:v>0.45683632274595842</c:v>
                </c:pt>
                <c:pt idx="62">
                  <c:v>0.45379008337154114</c:v>
                </c:pt>
                <c:pt idx="63">
                  <c:v>0.23595048746583958</c:v>
                </c:pt>
                <c:pt idx="64">
                  <c:v>0.26208666951897808</c:v>
                </c:pt>
                <c:pt idx="65">
                  <c:v>0.28434009305247465</c:v>
                </c:pt>
                <c:pt idx="66">
                  <c:v>0.25397173535750395</c:v>
                </c:pt>
                <c:pt idx="67">
                  <c:v>0.25859512686379271</c:v>
                </c:pt>
                <c:pt idx="68">
                  <c:v>0.30666938175636793</c:v>
                </c:pt>
                <c:pt idx="69">
                  <c:v>0.27063877638873035</c:v>
                </c:pt>
                <c:pt idx="70">
                  <c:v>0.3080236246872825</c:v>
                </c:pt>
                <c:pt idx="71">
                  <c:v>0.27536983527203573</c:v>
                </c:pt>
                <c:pt idx="72">
                  <c:v>0.43170578431104678</c:v>
                </c:pt>
                <c:pt idx="73">
                  <c:v>0.35457965103104461</c:v>
                </c:pt>
                <c:pt idx="74">
                  <c:v>0.35285786083063009</c:v>
                </c:pt>
                <c:pt idx="75">
                  <c:v>0.24769236415686424</c:v>
                </c:pt>
                <c:pt idx="76">
                  <c:v>0.28751877205428467</c:v>
                </c:pt>
                <c:pt idx="77">
                  <c:v>0.31666123497498222</c:v>
                </c:pt>
                <c:pt idx="78">
                  <c:v>0.30253093363329597</c:v>
                </c:pt>
                <c:pt idx="79">
                  <c:v>0.32102312478428363</c:v>
                </c:pt>
                <c:pt idx="80">
                  <c:v>0.31686398972969143</c:v>
                </c:pt>
                <c:pt idx="81">
                  <c:v>0.35298214619396262</c:v>
                </c:pt>
                <c:pt idx="82">
                  <c:v>0.32284311747696859</c:v>
                </c:pt>
                <c:pt idx="83">
                  <c:v>0.3792669337620469</c:v>
                </c:pt>
                <c:pt idx="84">
                  <c:v>0.52615426851388847</c:v>
                </c:pt>
                <c:pt idx="85">
                  <c:v>0.51949995264703097</c:v>
                </c:pt>
                <c:pt idx="86">
                  <c:v>0.55210336147722949</c:v>
                </c:pt>
                <c:pt idx="87">
                  <c:v>0.33803012875217986</c:v>
                </c:pt>
                <c:pt idx="88">
                  <c:v>0.41136375882321241</c:v>
                </c:pt>
                <c:pt idx="89">
                  <c:v>0.4150956461525146</c:v>
                </c:pt>
                <c:pt idx="90">
                  <c:v>0.38638776989330692</c:v>
                </c:pt>
                <c:pt idx="91">
                  <c:v>0.38138307895232715</c:v>
                </c:pt>
                <c:pt idx="92">
                  <c:v>0.47663615423477723</c:v>
                </c:pt>
                <c:pt idx="93">
                  <c:v>0.48798562580730653</c:v>
                </c:pt>
                <c:pt idx="94">
                  <c:v>0.50529823071932589</c:v>
                </c:pt>
                <c:pt idx="95">
                  <c:v>0.44473232503157689</c:v>
                </c:pt>
                <c:pt idx="96">
                  <c:v>0.60695889476377296</c:v>
                </c:pt>
                <c:pt idx="97">
                  <c:v>0.58262081709066438</c:v>
                </c:pt>
                <c:pt idx="98">
                  <c:v>0.55096065139785799</c:v>
                </c:pt>
                <c:pt idx="99">
                  <c:v>0.20663084486109518</c:v>
                </c:pt>
                <c:pt idx="100">
                  <c:v>0.31674151501400472</c:v>
                </c:pt>
                <c:pt idx="101">
                  <c:v>0.40098085745926304</c:v>
                </c:pt>
                <c:pt idx="102">
                  <c:v>0.51535673876326182</c:v>
                </c:pt>
                <c:pt idx="103">
                  <c:v>0.56850478303063912</c:v>
                </c:pt>
                <c:pt idx="104">
                  <c:v>0.56856571279464196</c:v>
                </c:pt>
                <c:pt idx="105">
                  <c:v>0.5169982433922955</c:v>
                </c:pt>
                <c:pt idx="106">
                  <c:v>0.54574082294118131</c:v>
                </c:pt>
                <c:pt idx="107">
                  <c:v>0.54716795190815248</c:v>
                </c:pt>
                <c:pt idx="108">
                  <c:v>0.66147026950203425</c:v>
                </c:pt>
                <c:pt idx="109">
                  <c:v>0.57628788012030197</c:v>
                </c:pt>
                <c:pt idx="110">
                  <c:v>0.55200980431166902</c:v>
                </c:pt>
                <c:pt idx="111">
                  <c:v>0.38888122611581233</c:v>
                </c:pt>
                <c:pt idx="112">
                  <c:v>0.46611223187451101</c:v>
                </c:pt>
                <c:pt idx="113">
                  <c:v>0.40518254005544319</c:v>
                </c:pt>
                <c:pt idx="114">
                  <c:v>0.4269044524010428</c:v>
                </c:pt>
                <c:pt idx="115">
                  <c:v>0.40244165223917183</c:v>
                </c:pt>
                <c:pt idx="116">
                  <c:v>0.36048759610985681</c:v>
                </c:pt>
                <c:pt idx="117">
                  <c:v>0.33492301996907736</c:v>
                </c:pt>
                <c:pt idx="118">
                  <c:v>0.34409180298890019</c:v>
                </c:pt>
                <c:pt idx="119">
                  <c:v>0.33620702381128131</c:v>
                </c:pt>
                <c:pt idx="120">
                  <c:v>0.53625560958128715</c:v>
                </c:pt>
                <c:pt idx="121">
                  <c:v>0.61402071789930135</c:v>
                </c:pt>
                <c:pt idx="122">
                  <c:v>0.64291803775028078</c:v>
                </c:pt>
                <c:pt idx="123">
                  <c:v>0.38820358076845696</c:v>
                </c:pt>
                <c:pt idx="124">
                  <c:v>0.42352282847707712</c:v>
                </c:pt>
                <c:pt idx="125">
                  <c:v>0.37310397292387965</c:v>
                </c:pt>
                <c:pt idx="126">
                  <c:v>0.40822934882480211</c:v>
                </c:pt>
                <c:pt idx="127">
                  <c:v>0.43425605536332168</c:v>
                </c:pt>
                <c:pt idx="128">
                  <c:v>0.40521151394776611</c:v>
                </c:pt>
                <c:pt idx="129">
                  <c:v>0.48160824296573823</c:v>
                </c:pt>
                <c:pt idx="130">
                  <c:v>0.48808237972909851</c:v>
                </c:pt>
                <c:pt idx="131">
                  <c:v>0.51909958106884058</c:v>
                </c:pt>
                <c:pt idx="132">
                  <c:v>0.6222407486687247</c:v>
                </c:pt>
                <c:pt idx="133">
                  <c:v>0.65160072366868582</c:v>
                </c:pt>
                <c:pt idx="134">
                  <c:v>0.64405021351197034</c:v>
                </c:pt>
                <c:pt idx="135">
                  <c:v>0.44675638649367388</c:v>
                </c:pt>
                <c:pt idx="136">
                  <c:v>0.46081336069915246</c:v>
                </c:pt>
                <c:pt idx="137">
                  <c:v>0.51835882234049713</c:v>
                </c:pt>
                <c:pt idx="138">
                  <c:v>0.58982809079953769</c:v>
                </c:pt>
                <c:pt idx="139">
                  <c:v>0.69054166085250634</c:v>
                </c:pt>
                <c:pt idx="140">
                  <c:v>0.61161341839747796</c:v>
                </c:pt>
                <c:pt idx="141">
                  <c:v>0.6997274813539871</c:v>
                </c:pt>
                <c:pt idx="142">
                  <c:v>0.74866811279826462</c:v>
                </c:pt>
                <c:pt idx="143">
                  <c:v>0.76817893847669971</c:v>
                </c:pt>
                <c:pt idx="144">
                  <c:v>0.70006564569605212</c:v>
                </c:pt>
                <c:pt idx="145">
                  <c:v>0.66692067549961886</c:v>
                </c:pt>
                <c:pt idx="146">
                  <c:v>0.76310573385766833</c:v>
                </c:pt>
                <c:pt idx="147">
                  <c:v>0.47010693643872781</c:v>
                </c:pt>
                <c:pt idx="148">
                  <c:v>0.54844564370668425</c:v>
                </c:pt>
                <c:pt idx="149">
                  <c:v>0.38843127754320395</c:v>
                </c:pt>
                <c:pt idx="150">
                  <c:v>0.34876657701938241</c:v>
                </c:pt>
                <c:pt idx="151">
                  <c:v>0.42838923408325624</c:v>
                </c:pt>
                <c:pt idx="152">
                  <c:v>0.47191806646711654</c:v>
                </c:pt>
                <c:pt idx="153">
                  <c:v>0.49654523776021797</c:v>
                </c:pt>
                <c:pt idx="154">
                  <c:v>0.51884454071656494</c:v>
                </c:pt>
                <c:pt idx="155">
                  <c:v>0.47026681072748411</c:v>
                </c:pt>
                <c:pt idx="156">
                  <c:v>0.70878870491921231</c:v>
                </c:pt>
                <c:pt idx="157">
                  <c:v>0.58364124273048357</c:v>
                </c:pt>
                <c:pt idx="158">
                  <c:v>0.3371243166513167</c:v>
                </c:pt>
                <c:pt idx="159">
                  <c:v>0.32283131536878917</c:v>
                </c:pt>
                <c:pt idx="160">
                  <c:v>0.31629755820556493</c:v>
                </c:pt>
                <c:pt idx="161">
                  <c:v>0.37793301752898456</c:v>
                </c:pt>
                <c:pt idx="162">
                  <c:v>0.4402524607578342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BA-45FB-AB6F-EF12D8630959}"/>
            </c:ext>
          </c:extLst>
        </c:ser>
        <c:ser>
          <c:idx val="1"/>
          <c:order val="1"/>
          <c:tx>
            <c:strRef>
              <c:f>'Equity Performance'!$BL$6</c:f>
              <c:strCache>
                <c:ptCount val="1"/>
                <c:pt idx="0">
                  <c:v>EM to World Discount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'Equity Performance'!$BJ$7:$BJ$169</c:f>
              <c:numCache>
                <c:formatCode>dd\-mm\-yyyy</c:formatCode>
                <c:ptCount val="163"/>
                <c:pt idx="0">
                  <c:v>39113</c:v>
                </c:pt>
                <c:pt idx="1">
                  <c:v>39141</c:v>
                </c:pt>
                <c:pt idx="2">
                  <c:v>39171</c:v>
                </c:pt>
                <c:pt idx="3">
                  <c:v>39202</c:v>
                </c:pt>
                <c:pt idx="4">
                  <c:v>39233</c:v>
                </c:pt>
                <c:pt idx="5">
                  <c:v>39262</c:v>
                </c:pt>
                <c:pt idx="6">
                  <c:v>39294</c:v>
                </c:pt>
                <c:pt idx="7">
                  <c:v>39325</c:v>
                </c:pt>
                <c:pt idx="8">
                  <c:v>39353</c:v>
                </c:pt>
                <c:pt idx="9">
                  <c:v>39386</c:v>
                </c:pt>
                <c:pt idx="10">
                  <c:v>39416</c:v>
                </c:pt>
                <c:pt idx="11">
                  <c:v>39447</c:v>
                </c:pt>
                <c:pt idx="12">
                  <c:v>39478</c:v>
                </c:pt>
                <c:pt idx="13">
                  <c:v>39507</c:v>
                </c:pt>
                <c:pt idx="14">
                  <c:v>39538</c:v>
                </c:pt>
                <c:pt idx="15">
                  <c:v>39568</c:v>
                </c:pt>
                <c:pt idx="16">
                  <c:v>39598</c:v>
                </c:pt>
                <c:pt idx="17">
                  <c:v>39629</c:v>
                </c:pt>
                <c:pt idx="18">
                  <c:v>39660</c:v>
                </c:pt>
                <c:pt idx="19">
                  <c:v>39689</c:v>
                </c:pt>
                <c:pt idx="20">
                  <c:v>39721</c:v>
                </c:pt>
                <c:pt idx="21">
                  <c:v>39752</c:v>
                </c:pt>
                <c:pt idx="22">
                  <c:v>39780</c:v>
                </c:pt>
                <c:pt idx="23">
                  <c:v>39813</c:v>
                </c:pt>
                <c:pt idx="24">
                  <c:v>39843</c:v>
                </c:pt>
                <c:pt idx="25">
                  <c:v>39871</c:v>
                </c:pt>
                <c:pt idx="26">
                  <c:v>39903</c:v>
                </c:pt>
                <c:pt idx="27">
                  <c:v>39933</c:v>
                </c:pt>
                <c:pt idx="28">
                  <c:v>39962</c:v>
                </c:pt>
                <c:pt idx="29">
                  <c:v>39994</c:v>
                </c:pt>
                <c:pt idx="30">
                  <c:v>40025</c:v>
                </c:pt>
                <c:pt idx="31">
                  <c:v>40056</c:v>
                </c:pt>
                <c:pt idx="32">
                  <c:v>40086</c:v>
                </c:pt>
                <c:pt idx="33">
                  <c:v>40116</c:v>
                </c:pt>
                <c:pt idx="34">
                  <c:v>40147</c:v>
                </c:pt>
                <c:pt idx="35">
                  <c:v>40178</c:v>
                </c:pt>
                <c:pt idx="36">
                  <c:v>40207</c:v>
                </c:pt>
                <c:pt idx="37">
                  <c:v>40235</c:v>
                </c:pt>
                <c:pt idx="38">
                  <c:v>40268</c:v>
                </c:pt>
                <c:pt idx="39">
                  <c:v>40298</c:v>
                </c:pt>
                <c:pt idx="40">
                  <c:v>40329</c:v>
                </c:pt>
                <c:pt idx="41">
                  <c:v>40359</c:v>
                </c:pt>
                <c:pt idx="42">
                  <c:v>40389</c:v>
                </c:pt>
                <c:pt idx="43">
                  <c:v>40421</c:v>
                </c:pt>
                <c:pt idx="44">
                  <c:v>40451</c:v>
                </c:pt>
                <c:pt idx="45">
                  <c:v>40480</c:v>
                </c:pt>
                <c:pt idx="46">
                  <c:v>40512</c:v>
                </c:pt>
                <c:pt idx="47">
                  <c:v>40543</c:v>
                </c:pt>
                <c:pt idx="48">
                  <c:v>40574</c:v>
                </c:pt>
                <c:pt idx="49">
                  <c:v>40602</c:v>
                </c:pt>
                <c:pt idx="50">
                  <c:v>40633</c:v>
                </c:pt>
                <c:pt idx="51">
                  <c:v>40662</c:v>
                </c:pt>
                <c:pt idx="52">
                  <c:v>40694</c:v>
                </c:pt>
                <c:pt idx="53">
                  <c:v>40724</c:v>
                </c:pt>
                <c:pt idx="54">
                  <c:v>40753</c:v>
                </c:pt>
                <c:pt idx="55">
                  <c:v>40786</c:v>
                </c:pt>
                <c:pt idx="56">
                  <c:v>40816</c:v>
                </c:pt>
                <c:pt idx="57">
                  <c:v>40847</c:v>
                </c:pt>
                <c:pt idx="58">
                  <c:v>40877</c:v>
                </c:pt>
                <c:pt idx="59">
                  <c:v>40907</c:v>
                </c:pt>
                <c:pt idx="60">
                  <c:v>40939</c:v>
                </c:pt>
                <c:pt idx="61">
                  <c:v>40968</c:v>
                </c:pt>
                <c:pt idx="62">
                  <c:v>40998</c:v>
                </c:pt>
                <c:pt idx="63">
                  <c:v>41029</c:v>
                </c:pt>
                <c:pt idx="64">
                  <c:v>41060</c:v>
                </c:pt>
                <c:pt idx="65">
                  <c:v>41089</c:v>
                </c:pt>
                <c:pt idx="66">
                  <c:v>41121</c:v>
                </c:pt>
                <c:pt idx="67">
                  <c:v>41152</c:v>
                </c:pt>
                <c:pt idx="68">
                  <c:v>41180</c:v>
                </c:pt>
                <c:pt idx="69">
                  <c:v>41213</c:v>
                </c:pt>
                <c:pt idx="70">
                  <c:v>41243</c:v>
                </c:pt>
                <c:pt idx="71">
                  <c:v>41274</c:v>
                </c:pt>
                <c:pt idx="72">
                  <c:v>41305</c:v>
                </c:pt>
                <c:pt idx="73">
                  <c:v>41333</c:v>
                </c:pt>
                <c:pt idx="74">
                  <c:v>41362</c:v>
                </c:pt>
                <c:pt idx="75">
                  <c:v>41394</c:v>
                </c:pt>
                <c:pt idx="76">
                  <c:v>41425</c:v>
                </c:pt>
                <c:pt idx="77">
                  <c:v>41453</c:v>
                </c:pt>
                <c:pt idx="78">
                  <c:v>41486</c:v>
                </c:pt>
                <c:pt idx="79">
                  <c:v>41516</c:v>
                </c:pt>
                <c:pt idx="80">
                  <c:v>41547</c:v>
                </c:pt>
                <c:pt idx="81">
                  <c:v>41578</c:v>
                </c:pt>
                <c:pt idx="82">
                  <c:v>41607</c:v>
                </c:pt>
                <c:pt idx="83">
                  <c:v>41639</c:v>
                </c:pt>
                <c:pt idx="84">
                  <c:v>41670</c:v>
                </c:pt>
                <c:pt idx="85">
                  <c:v>41698</c:v>
                </c:pt>
                <c:pt idx="86">
                  <c:v>41729</c:v>
                </c:pt>
                <c:pt idx="87">
                  <c:v>41759</c:v>
                </c:pt>
                <c:pt idx="88">
                  <c:v>41789</c:v>
                </c:pt>
                <c:pt idx="89">
                  <c:v>41820</c:v>
                </c:pt>
                <c:pt idx="90">
                  <c:v>41851</c:v>
                </c:pt>
                <c:pt idx="91">
                  <c:v>41880</c:v>
                </c:pt>
                <c:pt idx="92">
                  <c:v>41912</c:v>
                </c:pt>
                <c:pt idx="93">
                  <c:v>41943</c:v>
                </c:pt>
                <c:pt idx="94">
                  <c:v>41971</c:v>
                </c:pt>
                <c:pt idx="95">
                  <c:v>42004</c:v>
                </c:pt>
                <c:pt idx="96">
                  <c:v>42034</c:v>
                </c:pt>
                <c:pt idx="97">
                  <c:v>42062</c:v>
                </c:pt>
                <c:pt idx="98">
                  <c:v>42094</c:v>
                </c:pt>
                <c:pt idx="99">
                  <c:v>42124</c:v>
                </c:pt>
                <c:pt idx="100">
                  <c:v>42153</c:v>
                </c:pt>
                <c:pt idx="101">
                  <c:v>42185</c:v>
                </c:pt>
                <c:pt idx="102">
                  <c:v>42216</c:v>
                </c:pt>
                <c:pt idx="103">
                  <c:v>42247</c:v>
                </c:pt>
                <c:pt idx="104">
                  <c:v>42277</c:v>
                </c:pt>
                <c:pt idx="105">
                  <c:v>42307</c:v>
                </c:pt>
                <c:pt idx="106">
                  <c:v>42338</c:v>
                </c:pt>
                <c:pt idx="107">
                  <c:v>42369</c:v>
                </c:pt>
                <c:pt idx="108">
                  <c:v>42398</c:v>
                </c:pt>
                <c:pt idx="109">
                  <c:v>42429</c:v>
                </c:pt>
                <c:pt idx="110">
                  <c:v>42460</c:v>
                </c:pt>
                <c:pt idx="111">
                  <c:v>42489</c:v>
                </c:pt>
                <c:pt idx="112">
                  <c:v>42521</c:v>
                </c:pt>
                <c:pt idx="113">
                  <c:v>42551</c:v>
                </c:pt>
                <c:pt idx="114">
                  <c:v>42580</c:v>
                </c:pt>
                <c:pt idx="115">
                  <c:v>42613</c:v>
                </c:pt>
                <c:pt idx="116">
                  <c:v>42643</c:v>
                </c:pt>
                <c:pt idx="117">
                  <c:v>42674</c:v>
                </c:pt>
                <c:pt idx="118">
                  <c:v>42704</c:v>
                </c:pt>
                <c:pt idx="119">
                  <c:v>42734</c:v>
                </c:pt>
                <c:pt idx="120">
                  <c:v>42766</c:v>
                </c:pt>
                <c:pt idx="121">
                  <c:v>42794</c:v>
                </c:pt>
                <c:pt idx="122">
                  <c:v>42825</c:v>
                </c:pt>
                <c:pt idx="123">
                  <c:v>42853</c:v>
                </c:pt>
                <c:pt idx="124">
                  <c:v>42886</c:v>
                </c:pt>
                <c:pt idx="125">
                  <c:v>42916</c:v>
                </c:pt>
                <c:pt idx="126">
                  <c:v>42947</c:v>
                </c:pt>
                <c:pt idx="127">
                  <c:v>42978</c:v>
                </c:pt>
                <c:pt idx="128">
                  <c:v>43007</c:v>
                </c:pt>
                <c:pt idx="129">
                  <c:v>43039</c:v>
                </c:pt>
                <c:pt idx="130">
                  <c:v>43069</c:v>
                </c:pt>
                <c:pt idx="131">
                  <c:v>43098</c:v>
                </c:pt>
                <c:pt idx="132">
                  <c:v>43131</c:v>
                </c:pt>
                <c:pt idx="133">
                  <c:v>43159</c:v>
                </c:pt>
                <c:pt idx="134">
                  <c:v>43189</c:v>
                </c:pt>
                <c:pt idx="135">
                  <c:v>43220</c:v>
                </c:pt>
                <c:pt idx="136">
                  <c:v>43251</c:v>
                </c:pt>
                <c:pt idx="137">
                  <c:v>43280</c:v>
                </c:pt>
                <c:pt idx="138">
                  <c:v>43312</c:v>
                </c:pt>
                <c:pt idx="139">
                  <c:v>43343</c:v>
                </c:pt>
                <c:pt idx="140">
                  <c:v>43371</c:v>
                </c:pt>
                <c:pt idx="141">
                  <c:v>43404</c:v>
                </c:pt>
                <c:pt idx="142">
                  <c:v>43434</c:v>
                </c:pt>
                <c:pt idx="143">
                  <c:v>43465</c:v>
                </c:pt>
                <c:pt idx="144">
                  <c:v>43496</c:v>
                </c:pt>
                <c:pt idx="145">
                  <c:v>43524</c:v>
                </c:pt>
                <c:pt idx="146">
                  <c:v>43553</c:v>
                </c:pt>
                <c:pt idx="147">
                  <c:v>43585</c:v>
                </c:pt>
                <c:pt idx="148">
                  <c:v>43616</c:v>
                </c:pt>
                <c:pt idx="149">
                  <c:v>43644</c:v>
                </c:pt>
                <c:pt idx="150">
                  <c:v>43677</c:v>
                </c:pt>
                <c:pt idx="151">
                  <c:v>43707</c:v>
                </c:pt>
                <c:pt idx="152">
                  <c:v>43738</c:v>
                </c:pt>
                <c:pt idx="153">
                  <c:v>43769</c:v>
                </c:pt>
                <c:pt idx="154">
                  <c:v>43798</c:v>
                </c:pt>
                <c:pt idx="155">
                  <c:v>43830</c:v>
                </c:pt>
                <c:pt idx="156">
                  <c:v>43861</c:v>
                </c:pt>
                <c:pt idx="157">
                  <c:v>43889</c:v>
                </c:pt>
                <c:pt idx="158">
                  <c:v>43921</c:v>
                </c:pt>
                <c:pt idx="159">
                  <c:v>43951</c:v>
                </c:pt>
                <c:pt idx="160">
                  <c:v>43980</c:v>
                </c:pt>
                <c:pt idx="161">
                  <c:v>44012</c:v>
                </c:pt>
                <c:pt idx="162">
                  <c:v>44043</c:v>
                </c:pt>
              </c:numCache>
            </c:numRef>
          </c:cat>
          <c:val>
            <c:numRef>
              <c:f>'Equity Performance'!$BL$7:$BL$169</c:f>
              <c:numCache>
                <c:formatCode>0.0%</c:formatCode>
                <c:ptCount val="163"/>
                <c:pt idx="0">
                  <c:v>-0.29521545553643891</c:v>
                </c:pt>
                <c:pt idx="1">
                  <c:v>-0.29958342206132882</c:v>
                </c:pt>
                <c:pt idx="2">
                  <c:v>-0.28661548885336707</c:v>
                </c:pt>
                <c:pt idx="3">
                  <c:v>-0.30550925775803361</c:v>
                </c:pt>
                <c:pt idx="4">
                  <c:v>-0.27620179091650188</c:v>
                </c:pt>
                <c:pt idx="5">
                  <c:v>-0.21684614249889367</c:v>
                </c:pt>
                <c:pt idx="6">
                  <c:v>-0.16557401126926052</c:v>
                </c:pt>
                <c:pt idx="7">
                  <c:v>-0.1262224136654575</c:v>
                </c:pt>
                <c:pt idx="8">
                  <c:v>-7.5266229077354252E-3</c:v>
                </c:pt>
                <c:pt idx="9">
                  <c:v>5.5659343790965599E-2</c:v>
                </c:pt>
                <c:pt idx="10">
                  <c:v>2.8764961807366429E-2</c:v>
                </c:pt>
                <c:pt idx="11">
                  <c:v>3.526031234863658E-2</c:v>
                </c:pt>
                <c:pt idx="12">
                  <c:v>-7.2724774214234844E-2</c:v>
                </c:pt>
                <c:pt idx="13">
                  <c:v>-1.3060114715159665E-2</c:v>
                </c:pt>
                <c:pt idx="14">
                  <c:v>-3.6208566340716675E-2</c:v>
                </c:pt>
                <c:pt idx="15">
                  <c:v>-5.2950669516290905E-2</c:v>
                </c:pt>
                <c:pt idx="16">
                  <c:v>-4.9807553610065725E-2</c:v>
                </c:pt>
                <c:pt idx="17">
                  <c:v>-8.6817341818153704E-2</c:v>
                </c:pt>
                <c:pt idx="18">
                  <c:v>-0.12458528683353831</c:v>
                </c:pt>
                <c:pt idx="19">
                  <c:v>-0.18162561278218237</c:v>
                </c:pt>
                <c:pt idx="20">
                  <c:v>-0.19951961434774212</c:v>
                </c:pt>
                <c:pt idx="21">
                  <c:v>-0.23618850725931495</c:v>
                </c:pt>
                <c:pt idx="22">
                  <c:v>-0.25360282874617746</c:v>
                </c:pt>
                <c:pt idx="23">
                  <c:v>-0.23580134092163474</c:v>
                </c:pt>
                <c:pt idx="24">
                  <c:v>-0.17752511160714279</c:v>
                </c:pt>
                <c:pt idx="25">
                  <c:v>-0.16976950354609932</c:v>
                </c:pt>
                <c:pt idx="26">
                  <c:v>-0.13255242292069491</c:v>
                </c:pt>
                <c:pt idx="27">
                  <c:v>-8.1451668386652853E-2</c:v>
                </c:pt>
                <c:pt idx="28">
                  <c:v>-3.4806215944525265E-2</c:v>
                </c:pt>
                <c:pt idx="29">
                  <c:v>-3.702161437661855E-2</c:v>
                </c:pt>
                <c:pt idx="30">
                  <c:v>-3.7592341918526562E-2</c:v>
                </c:pt>
                <c:pt idx="31">
                  <c:v>-8.443231415361796E-2</c:v>
                </c:pt>
                <c:pt idx="32">
                  <c:v>-7.1525058564027133E-2</c:v>
                </c:pt>
                <c:pt idx="33">
                  <c:v>-3.8412222563342979E-2</c:v>
                </c:pt>
                <c:pt idx="34">
                  <c:v>-2.8825147904538051E-2</c:v>
                </c:pt>
                <c:pt idx="35">
                  <c:v>-2.7607986960065167E-2</c:v>
                </c:pt>
                <c:pt idx="36">
                  <c:v>-0.10567327896292611</c:v>
                </c:pt>
                <c:pt idx="37">
                  <c:v>-0.12760528332126608</c:v>
                </c:pt>
                <c:pt idx="38">
                  <c:v>-0.13307004698071079</c:v>
                </c:pt>
                <c:pt idx="39">
                  <c:v>-0.11828562182089364</c:v>
                </c:pt>
                <c:pt idx="40">
                  <c:v>-9.4554703456780631E-2</c:v>
                </c:pt>
                <c:pt idx="41">
                  <c:v>-7.9297097439105513E-2</c:v>
                </c:pt>
                <c:pt idx="42">
                  <c:v>-6.7095113700287423E-2</c:v>
                </c:pt>
                <c:pt idx="43">
                  <c:v>-4.9526020506867829E-2</c:v>
                </c:pt>
                <c:pt idx="44">
                  <c:v>-4.3732521611348107E-2</c:v>
                </c:pt>
                <c:pt idx="45">
                  <c:v>-3.5361860341348472E-2</c:v>
                </c:pt>
                <c:pt idx="46">
                  <c:v>-3.4248897931502209E-2</c:v>
                </c:pt>
                <c:pt idx="47">
                  <c:v>-4.4698441510557685E-2</c:v>
                </c:pt>
                <c:pt idx="48">
                  <c:v>-0.12470189775578544</c:v>
                </c:pt>
                <c:pt idx="49">
                  <c:v>-0.15570412883979068</c:v>
                </c:pt>
                <c:pt idx="50">
                  <c:v>-0.10151931569033146</c:v>
                </c:pt>
                <c:pt idx="51">
                  <c:v>-0.12549070228323678</c:v>
                </c:pt>
                <c:pt idx="52">
                  <c:v>-0.12565007429420505</c:v>
                </c:pt>
                <c:pt idx="53">
                  <c:v>-0.13218867334167717</c:v>
                </c:pt>
                <c:pt idx="54">
                  <c:v>-0.11673677522098269</c:v>
                </c:pt>
                <c:pt idx="55">
                  <c:v>-0.1136304853866712</c:v>
                </c:pt>
                <c:pt idx="56">
                  <c:v>-0.14000202248637117</c:v>
                </c:pt>
                <c:pt idx="57">
                  <c:v>-0.12617304492512482</c:v>
                </c:pt>
                <c:pt idx="58">
                  <c:v>-0.15221735582607543</c:v>
                </c:pt>
                <c:pt idx="59">
                  <c:v>-0.16437779227535854</c:v>
                </c:pt>
                <c:pt idx="60">
                  <c:v>-0.15631107189682614</c:v>
                </c:pt>
                <c:pt idx="61">
                  <c:v>-0.15855682576121866</c:v>
                </c:pt>
                <c:pt idx="62">
                  <c:v>-0.18396658623743922</c:v>
                </c:pt>
                <c:pt idx="63">
                  <c:v>-0.14668076075817615</c:v>
                </c:pt>
                <c:pt idx="64">
                  <c:v>-0.14774621475204897</c:v>
                </c:pt>
                <c:pt idx="65">
                  <c:v>-0.1674117175943709</c:v>
                </c:pt>
                <c:pt idx="66">
                  <c:v>-0.16826484561512056</c:v>
                </c:pt>
                <c:pt idx="67">
                  <c:v>-0.17121858480942231</c:v>
                </c:pt>
                <c:pt idx="68">
                  <c:v>-0.14814619283214669</c:v>
                </c:pt>
                <c:pt idx="69">
                  <c:v>-0.13807908406657488</c:v>
                </c:pt>
                <c:pt idx="70">
                  <c:v>-0.13768792812027397</c:v>
                </c:pt>
                <c:pt idx="71">
                  <c:v>-0.11550503873711193</c:v>
                </c:pt>
                <c:pt idx="72">
                  <c:v>-0.19294802531478095</c:v>
                </c:pt>
                <c:pt idx="73">
                  <c:v>-0.20097194258151418</c:v>
                </c:pt>
                <c:pt idx="74">
                  <c:v>-0.2285758594680708</c:v>
                </c:pt>
                <c:pt idx="75">
                  <c:v>-0.23607586951340898</c:v>
                </c:pt>
                <c:pt idx="76">
                  <c:v>-0.24142630501177642</c:v>
                </c:pt>
                <c:pt idx="77">
                  <c:v>-0.2520790318880477</c:v>
                </c:pt>
                <c:pt idx="78">
                  <c:v>-0.27070871416949804</c:v>
                </c:pt>
                <c:pt idx="79">
                  <c:v>-0.25247545464688159</c:v>
                </c:pt>
                <c:pt idx="80">
                  <c:v>-0.24886326348849208</c:v>
                </c:pt>
                <c:pt idx="81">
                  <c:v>-0.23901184135684361</c:v>
                </c:pt>
                <c:pt idx="82">
                  <c:v>-0.25040167854374984</c:v>
                </c:pt>
                <c:pt idx="83">
                  <c:v>-0.27347168318789705</c:v>
                </c:pt>
                <c:pt idx="84">
                  <c:v>-0.30534725485789016</c:v>
                </c:pt>
                <c:pt idx="85">
                  <c:v>-0.31377582520422953</c:v>
                </c:pt>
                <c:pt idx="86">
                  <c:v>-0.30302069036952639</c:v>
                </c:pt>
                <c:pt idx="87">
                  <c:v>-0.30145276881406891</c:v>
                </c:pt>
                <c:pt idx="88">
                  <c:v>-0.29361837097183452</c:v>
                </c:pt>
                <c:pt idx="89">
                  <c:v>-0.27869937378643805</c:v>
                </c:pt>
                <c:pt idx="90">
                  <c:v>-0.24735179570451749</c:v>
                </c:pt>
                <c:pt idx="91">
                  <c:v>-0.24434470377019746</c:v>
                </c:pt>
                <c:pt idx="92">
                  <c:v>-0.26863437668307466</c:v>
                </c:pt>
                <c:pt idx="93">
                  <c:v>-0.24855649576903927</c:v>
                </c:pt>
                <c:pt idx="94">
                  <c:v>-0.24608863151919902</c:v>
                </c:pt>
                <c:pt idx="95">
                  <c:v>-0.24937401239820112</c:v>
                </c:pt>
                <c:pt idx="96">
                  <c:v>-0.27963238275442626</c:v>
                </c:pt>
                <c:pt idx="97">
                  <c:v>-0.2931144122415541</c:v>
                </c:pt>
                <c:pt idx="98">
                  <c:v>-0.28341074754535633</c:v>
                </c:pt>
                <c:pt idx="99">
                  <c:v>-0.24874174763952428</c:v>
                </c:pt>
                <c:pt idx="100">
                  <c:v>-0.27037641713000493</c:v>
                </c:pt>
                <c:pt idx="101">
                  <c:v>-0.25996171610206698</c:v>
                </c:pt>
                <c:pt idx="102">
                  <c:v>-0.30168672491383164</c:v>
                </c:pt>
                <c:pt idx="103">
                  <c:v>-0.28913636671614851</c:v>
                </c:pt>
                <c:pt idx="104">
                  <c:v>-0.27061062648691514</c:v>
                </c:pt>
                <c:pt idx="105">
                  <c:v>-0.27961413049875816</c:v>
                </c:pt>
                <c:pt idx="106">
                  <c:v>-0.3023645786469259</c:v>
                </c:pt>
                <c:pt idx="107">
                  <c:v>-0.27521368538844315</c:v>
                </c:pt>
                <c:pt idx="108">
                  <c:v>-0.27497665432297536</c:v>
                </c:pt>
                <c:pt idx="109">
                  <c:v>-0.27231888602345955</c:v>
                </c:pt>
                <c:pt idx="110">
                  <c:v>-0.24768604442315756</c:v>
                </c:pt>
                <c:pt idx="111">
                  <c:v>-0.26476571121782444</c:v>
                </c:pt>
                <c:pt idx="112">
                  <c:v>-0.28704355993894559</c:v>
                </c:pt>
                <c:pt idx="113">
                  <c:v>-0.24098619845222957</c:v>
                </c:pt>
                <c:pt idx="114">
                  <c:v>-0.24914810185105907</c:v>
                </c:pt>
                <c:pt idx="115">
                  <c:v>-0.2302751611445697</c:v>
                </c:pt>
                <c:pt idx="116">
                  <c:v>-0.22596011057549537</c:v>
                </c:pt>
                <c:pt idx="117">
                  <c:v>-0.19682959819034074</c:v>
                </c:pt>
                <c:pt idx="118">
                  <c:v>-0.22526619723132046</c:v>
                </c:pt>
                <c:pt idx="119">
                  <c:v>-0.2507023870097117</c:v>
                </c:pt>
                <c:pt idx="120">
                  <c:v>-0.26367774319486181</c:v>
                </c:pt>
                <c:pt idx="121">
                  <c:v>-0.27274957076281581</c:v>
                </c:pt>
                <c:pt idx="122">
                  <c:v>-0.27298056593390685</c:v>
                </c:pt>
                <c:pt idx="123">
                  <c:v>-0.27429385624273717</c:v>
                </c:pt>
                <c:pt idx="124">
                  <c:v>-0.26739687745392393</c:v>
                </c:pt>
                <c:pt idx="125">
                  <c:v>-0.25497657741021351</c:v>
                </c:pt>
                <c:pt idx="126">
                  <c:v>-0.2269852907482931</c:v>
                </c:pt>
                <c:pt idx="127">
                  <c:v>-0.21880613394172188</c:v>
                </c:pt>
                <c:pt idx="128">
                  <c:v>-0.23758185999468862</c:v>
                </c:pt>
                <c:pt idx="129">
                  <c:v>-0.2269364883081002</c:v>
                </c:pt>
                <c:pt idx="130">
                  <c:v>-0.24399300402213553</c:v>
                </c:pt>
                <c:pt idx="131">
                  <c:v>-0.22911336471897481</c:v>
                </c:pt>
                <c:pt idx="132">
                  <c:v>-0.22219560924885207</c:v>
                </c:pt>
                <c:pt idx="133">
                  <c:v>-0.21490767615636397</c:v>
                </c:pt>
                <c:pt idx="134">
                  <c:v>-0.21068801137481663</c:v>
                </c:pt>
                <c:pt idx="135">
                  <c:v>-0.21997183877699833</c:v>
                </c:pt>
                <c:pt idx="136">
                  <c:v>-0.24156241957857605</c:v>
                </c:pt>
                <c:pt idx="137">
                  <c:v>-0.25300386255834728</c:v>
                </c:pt>
                <c:pt idx="138">
                  <c:v>-0.25006916309580163</c:v>
                </c:pt>
                <c:pt idx="139">
                  <c:v>-0.25753411300102991</c:v>
                </c:pt>
                <c:pt idx="140">
                  <c:v>-0.27066852705653976</c:v>
                </c:pt>
                <c:pt idx="141">
                  <c:v>-0.26827636420882772</c:v>
                </c:pt>
                <c:pt idx="142">
                  <c:v>-0.25128305073734813</c:v>
                </c:pt>
                <c:pt idx="143">
                  <c:v>-0.2053087567915306</c:v>
                </c:pt>
                <c:pt idx="144">
                  <c:v>-0.18771683518501026</c:v>
                </c:pt>
                <c:pt idx="145">
                  <c:v>-0.20816599297981531</c:v>
                </c:pt>
                <c:pt idx="146">
                  <c:v>-0.19698474546056477</c:v>
                </c:pt>
                <c:pt idx="147">
                  <c:v>-0.2086231906422642</c:v>
                </c:pt>
                <c:pt idx="148">
                  <c:v>-0.18784649300165668</c:v>
                </c:pt>
                <c:pt idx="149">
                  <c:v>-0.20349054465483551</c:v>
                </c:pt>
                <c:pt idx="150">
                  <c:v>-0.2160241379937109</c:v>
                </c:pt>
                <c:pt idx="151">
                  <c:v>-0.20883143730811593</c:v>
                </c:pt>
                <c:pt idx="152">
                  <c:v>-0.22237513687523547</c:v>
                </c:pt>
                <c:pt idx="153">
                  <c:v>-0.21076041849319083</c:v>
                </c:pt>
                <c:pt idx="154">
                  <c:v>-0.22435528793568094</c:v>
                </c:pt>
                <c:pt idx="155">
                  <c:v>-0.20301333347959383</c:v>
                </c:pt>
                <c:pt idx="156">
                  <c:v>-0.26902802777063506</c:v>
                </c:pt>
                <c:pt idx="157">
                  <c:v>-0.23227066934680929</c:v>
                </c:pt>
                <c:pt idx="158">
                  <c:v>-0.25677593569454904</c:v>
                </c:pt>
                <c:pt idx="159">
                  <c:v>-0.31208052036433387</c:v>
                </c:pt>
                <c:pt idx="160">
                  <c:v>-0.34072610654794933</c:v>
                </c:pt>
                <c:pt idx="161">
                  <c:v>-0.2921490514669427</c:v>
                </c:pt>
                <c:pt idx="162">
                  <c:v>-0.25146975477300215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BA-45FB-AB6F-EF12D86309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1388559"/>
        <c:axId val="429844959"/>
      </c:lineChart>
      <c:dateAx>
        <c:axId val="451388559"/>
        <c:scaling>
          <c:orientation val="minMax"/>
        </c:scaling>
        <c:delete val="0"/>
        <c:axPos val="b"/>
        <c:numFmt formatCode="dd\-mm\-yyyy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9844959"/>
        <c:crosses val="autoZero"/>
        <c:auto val="1"/>
        <c:lblOffset val="100"/>
        <c:baseTimeUnit val="months"/>
      </c:dateAx>
      <c:valAx>
        <c:axId val="429844959"/>
        <c:scaling>
          <c:orientation val="minMax"/>
        </c:scaling>
        <c:delete val="0"/>
        <c:axPos val="l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1388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b="1"/>
              <a:t>12M Blended Forward</a:t>
            </a:r>
            <a:r>
              <a:rPr lang="en-IN" b="1" baseline="0"/>
              <a:t> PE</a:t>
            </a:r>
            <a:endParaRPr lang="en-IN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'Equity Performance'!$AK$6</c:f>
              <c:strCache>
                <c:ptCount val="1"/>
                <c:pt idx="0">
                  <c:v>MSCI World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'Equity Performance'!$AJ$7:$AJ$191</c:f>
              <c:numCache>
                <c:formatCode>dd\-mm\-yyyy</c:formatCode>
                <c:ptCount val="185"/>
                <c:pt idx="0">
                  <c:v>38562</c:v>
                </c:pt>
                <c:pt idx="1">
                  <c:v>38595</c:v>
                </c:pt>
                <c:pt idx="2">
                  <c:v>38625</c:v>
                </c:pt>
                <c:pt idx="3">
                  <c:v>38656</c:v>
                </c:pt>
                <c:pt idx="4">
                  <c:v>38686</c:v>
                </c:pt>
                <c:pt idx="5">
                  <c:v>38716</c:v>
                </c:pt>
                <c:pt idx="6">
                  <c:v>38748</c:v>
                </c:pt>
                <c:pt idx="7">
                  <c:v>38776</c:v>
                </c:pt>
                <c:pt idx="8">
                  <c:v>38807</c:v>
                </c:pt>
                <c:pt idx="9">
                  <c:v>38835</c:v>
                </c:pt>
                <c:pt idx="10">
                  <c:v>38868</c:v>
                </c:pt>
                <c:pt idx="11">
                  <c:v>38898</c:v>
                </c:pt>
                <c:pt idx="12">
                  <c:v>38929</c:v>
                </c:pt>
                <c:pt idx="13">
                  <c:v>38960</c:v>
                </c:pt>
                <c:pt idx="14">
                  <c:v>38989</c:v>
                </c:pt>
                <c:pt idx="15">
                  <c:v>39021</c:v>
                </c:pt>
                <c:pt idx="16">
                  <c:v>39051</c:v>
                </c:pt>
                <c:pt idx="17">
                  <c:v>39080</c:v>
                </c:pt>
                <c:pt idx="18">
                  <c:v>39113</c:v>
                </c:pt>
                <c:pt idx="19">
                  <c:v>39141</c:v>
                </c:pt>
                <c:pt idx="20">
                  <c:v>39171</c:v>
                </c:pt>
                <c:pt idx="21">
                  <c:v>39202</c:v>
                </c:pt>
                <c:pt idx="22">
                  <c:v>39233</c:v>
                </c:pt>
                <c:pt idx="23">
                  <c:v>39262</c:v>
                </c:pt>
                <c:pt idx="24">
                  <c:v>39294</c:v>
                </c:pt>
                <c:pt idx="25">
                  <c:v>39325</c:v>
                </c:pt>
                <c:pt idx="26">
                  <c:v>39353</c:v>
                </c:pt>
                <c:pt idx="27">
                  <c:v>39386</c:v>
                </c:pt>
                <c:pt idx="28">
                  <c:v>39416</c:v>
                </c:pt>
                <c:pt idx="29">
                  <c:v>39447</c:v>
                </c:pt>
                <c:pt idx="30">
                  <c:v>39478</c:v>
                </c:pt>
                <c:pt idx="31">
                  <c:v>39507</c:v>
                </c:pt>
                <c:pt idx="32">
                  <c:v>39538</c:v>
                </c:pt>
                <c:pt idx="33">
                  <c:v>39568</c:v>
                </c:pt>
                <c:pt idx="34">
                  <c:v>39598</c:v>
                </c:pt>
                <c:pt idx="35">
                  <c:v>39629</c:v>
                </c:pt>
                <c:pt idx="36">
                  <c:v>39660</c:v>
                </c:pt>
                <c:pt idx="37">
                  <c:v>39689</c:v>
                </c:pt>
                <c:pt idx="38">
                  <c:v>39721</c:v>
                </c:pt>
                <c:pt idx="39">
                  <c:v>39752</c:v>
                </c:pt>
                <c:pt idx="40">
                  <c:v>39780</c:v>
                </c:pt>
                <c:pt idx="41">
                  <c:v>39813</c:v>
                </c:pt>
                <c:pt idx="42">
                  <c:v>39843</c:v>
                </c:pt>
                <c:pt idx="43">
                  <c:v>39871</c:v>
                </c:pt>
                <c:pt idx="44">
                  <c:v>39903</c:v>
                </c:pt>
                <c:pt idx="45">
                  <c:v>39933</c:v>
                </c:pt>
                <c:pt idx="46">
                  <c:v>39962</c:v>
                </c:pt>
                <c:pt idx="47">
                  <c:v>39994</c:v>
                </c:pt>
                <c:pt idx="48">
                  <c:v>40025</c:v>
                </c:pt>
                <c:pt idx="49">
                  <c:v>40056</c:v>
                </c:pt>
                <c:pt idx="50">
                  <c:v>40086</c:v>
                </c:pt>
                <c:pt idx="51">
                  <c:v>40116</c:v>
                </c:pt>
                <c:pt idx="52">
                  <c:v>40147</c:v>
                </c:pt>
                <c:pt idx="53">
                  <c:v>40178</c:v>
                </c:pt>
                <c:pt idx="54">
                  <c:v>40207</c:v>
                </c:pt>
                <c:pt idx="55">
                  <c:v>40235</c:v>
                </c:pt>
                <c:pt idx="56">
                  <c:v>40268</c:v>
                </c:pt>
                <c:pt idx="57">
                  <c:v>40298</c:v>
                </c:pt>
                <c:pt idx="58">
                  <c:v>40329</c:v>
                </c:pt>
                <c:pt idx="59">
                  <c:v>40359</c:v>
                </c:pt>
                <c:pt idx="60">
                  <c:v>40389</c:v>
                </c:pt>
                <c:pt idx="61">
                  <c:v>40421</c:v>
                </c:pt>
                <c:pt idx="62">
                  <c:v>40451</c:v>
                </c:pt>
                <c:pt idx="63">
                  <c:v>40480</c:v>
                </c:pt>
                <c:pt idx="64">
                  <c:v>40512</c:v>
                </c:pt>
                <c:pt idx="65">
                  <c:v>40543</c:v>
                </c:pt>
                <c:pt idx="66">
                  <c:v>40574</c:v>
                </c:pt>
                <c:pt idx="67">
                  <c:v>40602</c:v>
                </c:pt>
                <c:pt idx="68">
                  <c:v>40633</c:v>
                </c:pt>
                <c:pt idx="69">
                  <c:v>40662</c:v>
                </c:pt>
                <c:pt idx="70">
                  <c:v>40694</c:v>
                </c:pt>
                <c:pt idx="71">
                  <c:v>40724</c:v>
                </c:pt>
                <c:pt idx="72">
                  <c:v>40753</c:v>
                </c:pt>
                <c:pt idx="73">
                  <c:v>40786</c:v>
                </c:pt>
                <c:pt idx="74">
                  <c:v>40816</c:v>
                </c:pt>
                <c:pt idx="75">
                  <c:v>40847</c:v>
                </c:pt>
                <c:pt idx="76">
                  <c:v>40877</c:v>
                </c:pt>
                <c:pt idx="77">
                  <c:v>40907</c:v>
                </c:pt>
                <c:pt idx="78">
                  <c:v>40939</c:v>
                </c:pt>
                <c:pt idx="79">
                  <c:v>40968</c:v>
                </c:pt>
                <c:pt idx="80">
                  <c:v>40998</c:v>
                </c:pt>
                <c:pt idx="81">
                  <c:v>41029</c:v>
                </c:pt>
                <c:pt idx="82">
                  <c:v>41060</c:v>
                </c:pt>
                <c:pt idx="83">
                  <c:v>41089</c:v>
                </c:pt>
                <c:pt idx="84">
                  <c:v>41121</c:v>
                </c:pt>
                <c:pt idx="85">
                  <c:v>41152</c:v>
                </c:pt>
                <c:pt idx="86">
                  <c:v>41180</c:v>
                </c:pt>
                <c:pt idx="87">
                  <c:v>41213</c:v>
                </c:pt>
                <c:pt idx="88">
                  <c:v>41243</c:v>
                </c:pt>
                <c:pt idx="89">
                  <c:v>41274</c:v>
                </c:pt>
                <c:pt idx="90">
                  <c:v>41305</c:v>
                </c:pt>
                <c:pt idx="91">
                  <c:v>41333</c:v>
                </c:pt>
                <c:pt idx="92">
                  <c:v>41362</c:v>
                </c:pt>
                <c:pt idx="93">
                  <c:v>41394</c:v>
                </c:pt>
                <c:pt idx="94">
                  <c:v>41425</c:v>
                </c:pt>
                <c:pt idx="95">
                  <c:v>41453</c:v>
                </c:pt>
                <c:pt idx="96">
                  <c:v>41486</c:v>
                </c:pt>
                <c:pt idx="97">
                  <c:v>41516</c:v>
                </c:pt>
                <c:pt idx="98">
                  <c:v>41547</c:v>
                </c:pt>
                <c:pt idx="99">
                  <c:v>41578</c:v>
                </c:pt>
                <c:pt idx="100">
                  <c:v>41607</c:v>
                </c:pt>
                <c:pt idx="101">
                  <c:v>41639</c:v>
                </c:pt>
                <c:pt idx="102">
                  <c:v>41670</c:v>
                </c:pt>
                <c:pt idx="103">
                  <c:v>41698</c:v>
                </c:pt>
                <c:pt idx="104">
                  <c:v>41729</c:v>
                </c:pt>
                <c:pt idx="105">
                  <c:v>41759</c:v>
                </c:pt>
                <c:pt idx="106">
                  <c:v>41789</c:v>
                </c:pt>
                <c:pt idx="107">
                  <c:v>41820</c:v>
                </c:pt>
                <c:pt idx="108">
                  <c:v>41851</c:v>
                </c:pt>
                <c:pt idx="109">
                  <c:v>41880</c:v>
                </c:pt>
                <c:pt idx="110">
                  <c:v>41912</c:v>
                </c:pt>
                <c:pt idx="111">
                  <c:v>41943</c:v>
                </c:pt>
                <c:pt idx="112">
                  <c:v>41971</c:v>
                </c:pt>
                <c:pt idx="113">
                  <c:v>42004</c:v>
                </c:pt>
                <c:pt idx="114">
                  <c:v>42034</c:v>
                </c:pt>
                <c:pt idx="115">
                  <c:v>42062</c:v>
                </c:pt>
                <c:pt idx="116">
                  <c:v>42094</c:v>
                </c:pt>
                <c:pt idx="117">
                  <c:v>42124</c:v>
                </c:pt>
                <c:pt idx="118">
                  <c:v>42153</c:v>
                </c:pt>
                <c:pt idx="119">
                  <c:v>42185</c:v>
                </c:pt>
                <c:pt idx="120">
                  <c:v>42216</c:v>
                </c:pt>
                <c:pt idx="121">
                  <c:v>42247</c:v>
                </c:pt>
                <c:pt idx="122">
                  <c:v>42277</c:v>
                </c:pt>
                <c:pt idx="123">
                  <c:v>42307</c:v>
                </c:pt>
                <c:pt idx="124">
                  <c:v>42338</c:v>
                </c:pt>
                <c:pt idx="125">
                  <c:v>42369</c:v>
                </c:pt>
                <c:pt idx="126">
                  <c:v>42398</c:v>
                </c:pt>
                <c:pt idx="127">
                  <c:v>42429</c:v>
                </c:pt>
                <c:pt idx="128">
                  <c:v>42460</c:v>
                </c:pt>
                <c:pt idx="129">
                  <c:v>42489</c:v>
                </c:pt>
                <c:pt idx="130">
                  <c:v>42521</c:v>
                </c:pt>
                <c:pt idx="131">
                  <c:v>42551</c:v>
                </c:pt>
                <c:pt idx="132">
                  <c:v>42580</c:v>
                </c:pt>
                <c:pt idx="133">
                  <c:v>42613</c:v>
                </c:pt>
                <c:pt idx="134">
                  <c:v>42643</c:v>
                </c:pt>
                <c:pt idx="135">
                  <c:v>42674</c:v>
                </c:pt>
                <c:pt idx="136">
                  <c:v>42704</c:v>
                </c:pt>
                <c:pt idx="137">
                  <c:v>42734</c:v>
                </c:pt>
                <c:pt idx="138">
                  <c:v>42766</c:v>
                </c:pt>
                <c:pt idx="139">
                  <c:v>42794</c:v>
                </c:pt>
                <c:pt idx="140">
                  <c:v>42825</c:v>
                </c:pt>
                <c:pt idx="141">
                  <c:v>42853</c:v>
                </c:pt>
                <c:pt idx="142">
                  <c:v>42886</c:v>
                </c:pt>
                <c:pt idx="143">
                  <c:v>42916</c:v>
                </c:pt>
                <c:pt idx="144">
                  <c:v>42947</c:v>
                </c:pt>
                <c:pt idx="145">
                  <c:v>42978</c:v>
                </c:pt>
                <c:pt idx="146">
                  <c:v>43007</c:v>
                </c:pt>
                <c:pt idx="147">
                  <c:v>43039</c:v>
                </c:pt>
                <c:pt idx="148">
                  <c:v>43069</c:v>
                </c:pt>
                <c:pt idx="149">
                  <c:v>43098</c:v>
                </c:pt>
                <c:pt idx="150">
                  <c:v>43131</c:v>
                </c:pt>
                <c:pt idx="151">
                  <c:v>43159</c:v>
                </c:pt>
                <c:pt idx="152">
                  <c:v>43189</c:v>
                </c:pt>
                <c:pt idx="153">
                  <c:v>43220</c:v>
                </c:pt>
                <c:pt idx="154">
                  <c:v>43251</c:v>
                </c:pt>
                <c:pt idx="155">
                  <c:v>43280</c:v>
                </c:pt>
                <c:pt idx="156">
                  <c:v>43312</c:v>
                </c:pt>
                <c:pt idx="157">
                  <c:v>43343</c:v>
                </c:pt>
                <c:pt idx="158">
                  <c:v>43371</c:v>
                </c:pt>
                <c:pt idx="159">
                  <c:v>43404</c:v>
                </c:pt>
                <c:pt idx="160">
                  <c:v>43434</c:v>
                </c:pt>
                <c:pt idx="161">
                  <c:v>43465</c:v>
                </c:pt>
                <c:pt idx="162">
                  <c:v>43496</c:v>
                </c:pt>
                <c:pt idx="163">
                  <c:v>43524</c:v>
                </c:pt>
                <c:pt idx="164">
                  <c:v>43553</c:v>
                </c:pt>
                <c:pt idx="165">
                  <c:v>43585</c:v>
                </c:pt>
                <c:pt idx="166">
                  <c:v>43616</c:v>
                </c:pt>
                <c:pt idx="167">
                  <c:v>43644</c:v>
                </c:pt>
                <c:pt idx="168">
                  <c:v>43677</c:v>
                </c:pt>
                <c:pt idx="169">
                  <c:v>43707</c:v>
                </c:pt>
                <c:pt idx="170">
                  <c:v>43738</c:v>
                </c:pt>
                <c:pt idx="171">
                  <c:v>43769</c:v>
                </c:pt>
                <c:pt idx="172">
                  <c:v>43798</c:v>
                </c:pt>
                <c:pt idx="173">
                  <c:v>43830</c:v>
                </c:pt>
                <c:pt idx="174">
                  <c:v>43861</c:v>
                </c:pt>
                <c:pt idx="175">
                  <c:v>43889</c:v>
                </c:pt>
                <c:pt idx="176">
                  <c:v>43921</c:v>
                </c:pt>
                <c:pt idx="177">
                  <c:v>43951</c:v>
                </c:pt>
                <c:pt idx="178">
                  <c:v>43980</c:v>
                </c:pt>
                <c:pt idx="179">
                  <c:v>44012</c:v>
                </c:pt>
                <c:pt idx="180">
                  <c:v>44043</c:v>
                </c:pt>
                <c:pt idx="181">
                  <c:v>44074</c:v>
                </c:pt>
                <c:pt idx="182">
                  <c:v>44104</c:v>
                </c:pt>
                <c:pt idx="183">
                  <c:v>44134</c:v>
                </c:pt>
                <c:pt idx="184">
                  <c:v>44165</c:v>
                </c:pt>
              </c:numCache>
            </c:numRef>
          </c:cat>
          <c:val>
            <c:numRef>
              <c:f>'Equity Performance'!$AK$7:$AK$191</c:f>
              <c:numCache>
                <c:formatCode>0.0</c:formatCode>
                <c:ptCount val="185"/>
                <c:pt idx="0">
                  <c:v>14.2225</c:v>
                </c:pt>
                <c:pt idx="1">
                  <c:v>13.8613</c:v>
                </c:pt>
                <c:pt idx="2">
                  <c:v>14.3474</c:v>
                </c:pt>
                <c:pt idx="3">
                  <c:v>13.7094</c:v>
                </c:pt>
                <c:pt idx="4">
                  <c:v>14.149699999999999</c:v>
                </c:pt>
                <c:pt idx="5">
                  <c:v>14.318300000000001</c:v>
                </c:pt>
                <c:pt idx="6">
                  <c:v>14.7033</c:v>
                </c:pt>
                <c:pt idx="7">
                  <c:v>14.6523</c:v>
                </c:pt>
                <c:pt idx="8">
                  <c:v>14.833600000000001</c:v>
                </c:pt>
                <c:pt idx="9">
                  <c:v>14.8085</c:v>
                </c:pt>
                <c:pt idx="10">
                  <c:v>13.8649</c:v>
                </c:pt>
                <c:pt idx="11">
                  <c:v>13.8209</c:v>
                </c:pt>
                <c:pt idx="12">
                  <c:v>13.634</c:v>
                </c:pt>
                <c:pt idx="13">
                  <c:v>13.8819</c:v>
                </c:pt>
                <c:pt idx="14">
                  <c:v>13.966699999999999</c:v>
                </c:pt>
                <c:pt idx="15">
                  <c:v>14.421900000000001</c:v>
                </c:pt>
                <c:pt idx="16">
                  <c:v>14.4633</c:v>
                </c:pt>
                <c:pt idx="17">
                  <c:v>14.685</c:v>
                </c:pt>
                <c:pt idx="18">
                  <c:v>14.888400000000001</c:v>
                </c:pt>
                <c:pt idx="19">
                  <c:v>14.584300000000001</c:v>
                </c:pt>
                <c:pt idx="20">
                  <c:v>14.654400000000001</c:v>
                </c:pt>
                <c:pt idx="21">
                  <c:v>14.9459</c:v>
                </c:pt>
                <c:pt idx="22">
                  <c:v>15.1913</c:v>
                </c:pt>
                <c:pt idx="23">
                  <c:v>14.824400000000001</c:v>
                </c:pt>
                <c:pt idx="24">
                  <c:v>14.2034</c:v>
                </c:pt>
                <c:pt idx="25">
                  <c:v>14.054500000000001</c:v>
                </c:pt>
                <c:pt idx="26">
                  <c:v>14.4421</c:v>
                </c:pt>
                <c:pt idx="27">
                  <c:v>14.6761</c:v>
                </c:pt>
                <c:pt idx="28">
                  <c:v>13.9474</c:v>
                </c:pt>
                <c:pt idx="29">
                  <c:v>13.8827</c:v>
                </c:pt>
                <c:pt idx="30">
                  <c:v>12.763500000000001</c:v>
                </c:pt>
                <c:pt idx="31">
                  <c:v>12.659000000000001</c:v>
                </c:pt>
                <c:pt idx="32">
                  <c:v>12.244</c:v>
                </c:pt>
                <c:pt idx="33">
                  <c:v>13.0846</c:v>
                </c:pt>
                <c:pt idx="34">
                  <c:v>13.151</c:v>
                </c:pt>
                <c:pt idx="35">
                  <c:v>11.9367</c:v>
                </c:pt>
                <c:pt idx="36">
                  <c:v>11.7186</c:v>
                </c:pt>
                <c:pt idx="37">
                  <c:v>11.8643</c:v>
                </c:pt>
                <c:pt idx="38">
                  <c:v>10.634399999999999</c:v>
                </c:pt>
                <c:pt idx="39">
                  <c:v>9.8549000000000007</c:v>
                </c:pt>
                <c:pt idx="40">
                  <c:v>9.9838000000000005</c:v>
                </c:pt>
                <c:pt idx="41">
                  <c:v>10.845000000000001</c:v>
                </c:pt>
                <c:pt idx="42">
                  <c:v>11.105</c:v>
                </c:pt>
                <c:pt idx="43">
                  <c:v>10.944100000000001</c:v>
                </c:pt>
                <c:pt idx="44">
                  <c:v>12.092599999999999</c:v>
                </c:pt>
                <c:pt idx="45">
                  <c:v>13.5459</c:v>
                </c:pt>
                <c:pt idx="46">
                  <c:v>14.244</c:v>
                </c:pt>
                <c:pt idx="47">
                  <c:v>13.7888</c:v>
                </c:pt>
                <c:pt idx="48">
                  <c:v>14.5655</c:v>
                </c:pt>
                <c:pt idx="49">
                  <c:v>14.6922</c:v>
                </c:pt>
                <c:pt idx="50">
                  <c:v>14.8262</c:v>
                </c:pt>
                <c:pt idx="51">
                  <c:v>13.976000000000001</c:v>
                </c:pt>
                <c:pt idx="52">
                  <c:v>14.0122</c:v>
                </c:pt>
                <c:pt idx="53">
                  <c:v>14.1432</c:v>
                </c:pt>
                <c:pt idx="54">
                  <c:v>13.2394</c:v>
                </c:pt>
                <c:pt idx="55">
                  <c:v>13.241899999999999</c:v>
                </c:pt>
                <c:pt idx="56">
                  <c:v>13.7966</c:v>
                </c:pt>
                <c:pt idx="57">
                  <c:v>13.2981</c:v>
                </c:pt>
                <c:pt idx="58">
                  <c:v>11.9801</c:v>
                </c:pt>
                <c:pt idx="59">
                  <c:v>11.367599999999999</c:v>
                </c:pt>
                <c:pt idx="60">
                  <c:v>11.8903</c:v>
                </c:pt>
                <c:pt idx="61">
                  <c:v>11.2875</c:v>
                </c:pt>
                <c:pt idx="62">
                  <c:v>12.028499999999999</c:v>
                </c:pt>
                <c:pt idx="63">
                  <c:v>12.201499999999999</c:v>
                </c:pt>
                <c:pt idx="64">
                  <c:v>11.928900000000001</c:v>
                </c:pt>
                <c:pt idx="65">
                  <c:v>12.530799999999999</c:v>
                </c:pt>
                <c:pt idx="66">
                  <c:v>12.491099999999999</c:v>
                </c:pt>
                <c:pt idx="67">
                  <c:v>12.711499999999999</c:v>
                </c:pt>
                <c:pt idx="68">
                  <c:v>12.37</c:v>
                </c:pt>
                <c:pt idx="69">
                  <c:v>12.5594</c:v>
                </c:pt>
                <c:pt idx="70">
                  <c:v>12.177099999999999</c:v>
                </c:pt>
                <c:pt idx="71">
                  <c:v>11.917</c:v>
                </c:pt>
                <c:pt idx="72">
                  <c:v>11.527699999999999</c:v>
                </c:pt>
                <c:pt idx="73">
                  <c:v>10.7258</c:v>
                </c:pt>
                <c:pt idx="74">
                  <c:v>10.023400000000001</c:v>
                </c:pt>
                <c:pt idx="75">
                  <c:v>11.1264</c:v>
                </c:pt>
                <c:pt idx="76">
                  <c:v>11.04</c:v>
                </c:pt>
                <c:pt idx="77">
                  <c:v>11.068099999999999</c:v>
                </c:pt>
                <c:pt idx="78">
                  <c:v>11.630100000000001</c:v>
                </c:pt>
                <c:pt idx="79">
                  <c:v>12.1523</c:v>
                </c:pt>
                <c:pt idx="80">
                  <c:v>12.176399999999999</c:v>
                </c:pt>
                <c:pt idx="81">
                  <c:v>11.835800000000001</c:v>
                </c:pt>
                <c:pt idx="82">
                  <c:v>10.894299999999999</c:v>
                </c:pt>
                <c:pt idx="83">
                  <c:v>11.4763</c:v>
                </c:pt>
                <c:pt idx="84">
                  <c:v>11.7957</c:v>
                </c:pt>
                <c:pt idx="85">
                  <c:v>11.985799999999999</c:v>
                </c:pt>
                <c:pt idx="86">
                  <c:v>12.180099999999999</c:v>
                </c:pt>
                <c:pt idx="87">
                  <c:v>12.1584</c:v>
                </c:pt>
                <c:pt idx="88">
                  <c:v>12.3383</c:v>
                </c:pt>
                <c:pt idx="89">
                  <c:v>12.4634</c:v>
                </c:pt>
                <c:pt idx="90">
                  <c:v>13.0802</c:v>
                </c:pt>
                <c:pt idx="91">
                  <c:v>13.106199999999999</c:v>
                </c:pt>
                <c:pt idx="92">
                  <c:v>13.3392</c:v>
                </c:pt>
                <c:pt idx="93">
                  <c:v>13.681699999999999</c:v>
                </c:pt>
                <c:pt idx="94">
                  <c:v>13.610799999999999</c:v>
                </c:pt>
                <c:pt idx="95">
                  <c:v>13.1774</c:v>
                </c:pt>
                <c:pt idx="96">
                  <c:v>13.787599999999999</c:v>
                </c:pt>
                <c:pt idx="97">
                  <c:v>13.397500000000001</c:v>
                </c:pt>
                <c:pt idx="98">
                  <c:v>13.845000000000001</c:v>
                </c:pt>
                <c:pt idx="99">
                  <c:v>14.349</c:v>
                </c:pt>
                <c:pt idx="100">
                  <c:v>14.6381</c:v>
                </c:pt>
                <c:pt idx="101">
                  <c:v>14.8569</c:v>
                </c:pt>
                <c:pt idx="102">
                  <c:v>14.312799999999999</c:v>
                </c:pt>
                <c:pt idx="103">
                  <c:v>14.9268</c:v>
                </c:pt>
                <c:pt idx="104">
                  <c:v>14.843299999999999</c:v>
                </c:pt>
                <c:pt idx="105">
                  <c:v>14.8338</c:v>
                </c:pt>
                <c:pt idx="106">
                  <c:v>15.026300000000001</c:v>
                </c:pt>
                <c:pt idx="107">
                  <c:v>15.138400000000001</c:v>
                </c:pt>
                <c:pt idx="108">
                  <c:v>14.8026</c:v>
                </c:pt>
                <c:pt idx="109">
                  <c:v>15.071</c:v>
                </c:pt>
                <c:pt idx="110">
                  <c:v>14.770899999999999</c:v>
                </c:pt>
                <c:pt idx="111">
                  <c:v>15.0161</c:v>
                </c:pt>
                <c:pt idx="112">
                  <c:v>15.4626</c:v>
                </c:pt>
                <c:pt idx="113">
                  <c:v>15.527799999999999</c:v>
                </c:pt>
                <c:pt idx="114">
                  <c:v>15.8096</c:v>
                </c:pt>
                <c:pt idx="115">
                  <c:v>16.816199999999998</c:v>
                </c:pt>
                <c:pt idx="116">
                  <c:v>16.591699999999999</c:v>
                </c:pt>
                <c:pt idx="117">
                  <c:v>16.744399999999999</c:v>
                </c:pt>
                <c:pt idx="118">
                  <c:v>16.6739</c:v>
                </c:pt>
                <c:pt idx="119">
                  <c:v>16.128799999999998</c:v>
                </c:pt>
                <c:pt idx="120">
                  <c:v>16.45</c:v>
                </c:pt>
                <c:pt idx="121">
                  <c:v>15.230399999999999</c:v>
                </c:pt>
                <c:pt idx="122">
                  <c:v>14.7615</c:v>
                </c:pt>
                <c:pt idx="123">
                  <c:v>16.0351</c:v>
                </c:pt>
                <c:pt idx="124">
                  <c:v>16.088799999999999</c:v>
                </c:pt>
                <c:pt idx="125">
                  <c:v>15.7559</c:v>
                </c:pt>
                <c:pt idx="126">
                  <c:v>15.1401</c:v>
                </c:pt>
                <c:pt idx="127">
                  <c:v>15.0725</c:v>
                </c:pt>
                <c:pt idx="128">
                  <c:v>15.903499999999999</c:v>
                </c:pt>
                <c:pt idx="129">
                  <c:v>16.039000000000001</c:v>
                </c:pt>
                <c:pt idx="130">
                  <c:v>16.112100000000002</c:v>
                </c:pt>
                <c:pt idx="131">
                  <c:v>15.780799999999999</c:v>
                </c:pt>
                <c:pt idx="132">
                  <c:v>16.371500000000001</c:v>
                </c:pt>
                <c:pt idx="133">
                  <c:v>16.170500000000001</c:v>
                </c:pt>
                <c:pt idx="134">
                  <c:v>16.0563</c:v>
                </c:pt>
                <c:pt idx="135">
                  <c:v>15.7326</c:v>
                </c:pt>
                <c:pt idx="136">
                  <c:v>15.972300000000001</c:v>
                </c:pt>
                <c:pt idx="137">
                  <c:v>16.228400000000001</c:v>
                </c:pt>
                <c:pt idx="138">
                  <c:v>16.259699999999999</c:v>
                </c:pt>
                <c:pt idx="139">
                  <c:v>16.588999999999999</c:v>
                </c:pt>
                <c:pt idx="140">
                  <c:v>16.529699999999998</c:v>
                </c:pt>
                <c:pt idx="141">
                  <c:v>16.514399999999998</c:v>
                </c:pt>
                <c:pt idx="142">
                  <c:v>16.569800000000001</c:v>
                </c:pt>
                <c:pt idx="143">
                  <c:v>16.4239</c:v>
                </c:pt>
                <c:pt idx="144">
                  <c:v>16.537400000000002</c:v>
                </c:pt>
                <c:pt idx="145">
                  <c:v>16.3247</c:v>
                </c:pt>
                <c:pt idx="146">
                  <c:v>16.5749</c:v>
                </c:pt>
                <c:pt idx="147">
                  <c:v>16.805</c:v>
                </c:pt>
                <c:pt idx="148">
                  <c:v>16.889199999999999</c:v>
                </c:pt>
                <c:pt idx="149">
                  <c:v>16.893899999999999</c:v>
                </c:pt>
                <c:pt idx="150">
                  <c:v>16.752400000000002</c:v>
                </c:pt>
                <c:pt idx="151">
                  <c:v>15.864000000000001</c:v>
                </c:pt>
                <c:pt idx="152">
                  <c:v>15.3363</c:v>
                </c:pt>
                <c:pt idx="153">
                  <c:v>15.4038</c:v>
                </c:pt>
                <c:pt idx="154">
                  <c:v>15.3247</c:v>
                </c:pt>
                <c:pt idx="155">
                  <c:v>15.1738</c:v>
                </c:pt>
                <c:pt idx="156">
                  <c:v>15.4358</c:v>
                </c:pt>
                <c:pt idx="157">
                  <c:v>15.4711</c:v>
                </c:pt>
                <c:pt idx="158">
                  <c:v>15.432</c:v>
                </c:pt>
                <c:pt idx="159">
                  <c:v>14.303800000000001</c:v>
                </c:pt>
                <c:pt idx="160">
                  <c:v>14.447699999999999</c:v>
                </c:pt>
                <c:pt idx="161">
                  <c:v>13.419600000000001</c:v>
                </c:pt>
                <c:pt idx="162">
                  <c:v>14.552899999999999</c:v>
                </c:pt>
                <c:pt idx="163">
                  <c:v>15.044499999999999</c:v>
                </c:pt>
                <c:pt idx="164">
                  <c:v>15.218</c:v>
                </c:pt>
                <c:pt idx="165">
                  <c:v>15.6389</c:v>
                </c:pt>
                <c:pt idx="166">
                  <c:v>14.692299999999999</c:v>
                </c:pt>
                <c:pt idx="167">
                  <c:v>15.5558</c:v>
                </c:pt>
                <c:pt idx="168">
                  <c:v>15.694699999999999</c:v>
                </c:pt>
                <c:pt idx="169">
                  <c:v>15.3565</c:v>
                </c:pt>
                <c:pt idx="170">
                  <c:v>15.6694</c:v>
                </c:pt>
                <c:pt idx="171">
                  <c:v>16.0562</c:v>
                </c:pt>
                <c:pt idx="172">
                  <c:v>16.5837</c:v>
                </c:pt>
                <c:pt idx="173">
                  <c:v>16.945499999999999</c:v>
                </c:pt>
                <c:pt idx="174">
                  <c:v>16.720500000000001</c:v>
                </c:pt>
                <c:pt idx="175">
                  <c:v>15.464</c:v>
                </c:pt>
                <c:pt idx="176">
                  <c:v>15.083399999999999</c:v>
                </c:pt>
                <c:pt idx="177">
                  <c:v>18.665400000000002</c:v>
                </c:pt>
                <c:pt idx="178">
                  <c:v>19.819500000000001</c:v>
                </c:pt>
                <c:pt idx="179">
                  <c:v>20.130500000000001</c:v>
                </c:pt>
                <c:pt idx="180">
                  <c:v>20.2346</c:v>
                </c:pt>
                <c:pt idx="181">
                  <c:v>21.018699999999999</c:v>
                </c:pt>
                <c:pt idx="182">
                  <c:v>19.985099999999999</c:v>
                </c:pt>
                <c:pt idx="183">
                  <c:v>18.8597</c:v>
                </c:pt>
                <c:pt idx="184">
                  <c:v>20.565100000000001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6B-4DDA-8C15-BE7F55FF18D3}"/>
            </c:ext>
          </c:extLst>
        </c:ser>
        <c:ser>
          <c:idx val="1"/>
          <c:order val="1"/>
          <c:tx>
            <c:strRef>
              <c:f>'Equity Performance'!$AL$6</c:f>
              <c:strCache>
                <c:ptCount val="1"/>
                <c:pt idx="0">
                  <c:v>MSCI India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'Equity Performance'!$AJ$7:$AJ$191</c:f>
              <c:numCache>
                <c:formatCode>dd\-mm\-yyyy</c:formatCode>
                <c:ptCount val="185"/>
                <c:pt idx="0">
                  <c:v>38562</c:v>
                </c:pt>
                <c:pt idx="1">
                  <c:v>38595</c:v>
                </c:pt>
                <c:pt idx="2">
                  <c:v>38625</c:v>
                </c:pt>
                <c:pt idx="3">
                  <c:v>38656</c:v>
                </c:pt>
                <c:pt idx="4">
                  <c:v>38686</c:v>
                </c:pt>
                <c:pt idx="5">
                  <c:v>38716</c:v>
                </c:pt>
                <c:pt idx="6">
                  <c:v>38748</c:v>
                </c:pt>
                <c:pt idx="7">
                  <c:v>38776</c:v>
                </c:pt>
                <c:pt idx="8">
                  <c:v>38807</c:v>
                </c:pt>
                <c:pt idx="9">
                  <c:v>38835</c:v>
                </c:pt>
                <c:pt idx="10">
                  <c:v>38868</c:v>
                </c:pt>
                <c:pt idx="11">
                  <c:v>38898</c:v>
                </c:pt>
                <c:pt idx="12">
                  <c:v>38929</c:v>
                </c:pt>
                <c:pt idx="13">
                  <c:v>38960</c:v>
                </c:pt>
                <c:pt idx="14">
                  <c:v>38989</c:v>
                </c:pt>
                <c:pt idx="15">
                  <c:v>39021</c:v>
                </c:pt>
                <c:pt idx="16">
                  <c:v>39051</c:v>
                </c:pt>
                <c:pt idx="17">
                  <c:v>39080</c:v>
                </c:pt>
                <c:pt idx="18">
                  <c:v>39113</c:v>
                </c:pt>
                <c:pt idx="19">
                  <c:v>39141</c:v>
                </c:pt>
                <c:pt idx="20">
                  <c:v>39171</c:v>
                </c:pt>
                <c:pt idx="21">
                  <c:v>39202</c:v>
                </c:pt>
                <c:pt idx="22">
                  <c:v>39233</c:v>
                </c:pt>
                <c:pt idx="23">
                  <c:v>39262</c:v>
                </c:pt>
                <c:pt idx="24">
                  <c:v>39294</c:v>
                </c:pt>
                <c:pt idx="25">
                  <c:v>39325</c:v>
                </c:pt>
                <c:pt idx="26">
                  <c:v>39353</c:v>
                </c:pt>
                <c:pt idx="27">
                  <c:v>39386</c:v>
                </c:pt>
                <c:pt idx="28">
                  <c:v>39416</c:v>
                </c:pt>
                <c:pt idx="29">
                  <c:v>39447</c:v>
                </c:pt>
                <c:pt idx="30">
                  <c:v>39478</c:v>
                </c:pt>
                <c:pt idx="31">
                  <c:v>39507</c:v>
                </c:pt>
                <c:pt idx="32">
                  <c:v>39538</c:v>
                </c:pt>
                <c:pt idx="33">
                  <c:v>39568</c:v>
                </c:pt>
                <c:pt idx="34">
                  <c:v>39598</c:v>
                </c:pt>
                <c:pt idx="35">
                  <c:v>39629</c:v>
                </c:pt>
                <c:pt idx="36">
                  <c:v>39660</c:v>
                </c:pt>
                <c:pt idx="37">
                  <c:v>39689</c:v>
                </c:pt>
                <c:pt idx="38">
                  <c:v>39721</c:v>
                </c:pt>
                <c:pt idx="39">
                  <c:v>39752</c:v>
                </c:pt>
                <c:pt idx="40">
                  <c:v>39780</c:v>
                </c:pt>
                <c:pt idx="41">
                  <c:v>39813</c:v>
                </c:pt>
                <c:pt idx="42">
                  <c:v>39843</c:v>
                </c:pt>
                <c:pt idx="43">
                  <c:v>39871</c:v>
                </c:pt>
                <c:pt idx="44">
                  <c:v>39903</c:v>
                </c:pt>
                <c:pt idx="45">
                  <c:v>39933</c:v>
                </c:pt>
                <c:pt idx="46">
                  <c:v>39962</c:v>
                </c:pt>
                <c:pt idx="47">
                  <c:v>39994</c:v>
                </c:pt>
                <c:pt idx="48">
                  <c:v>40025</c:v>
                </c:pt>
                <c:pt idx="49">
                  <c:v>40056</c:v>
                </c:pt>
                <c:pt idx="50">
                  <c:v>40086</c:v>
                </c:pt>
                <c:pt idx="51">
                  <c:v>40116</c:v>
                </c:pt>
                <c:pt idx="52">
                  <c:v>40147</c:v>
                </c:pt>
                <c:pt idx="53">
                  <c:v>40178</c:v>
                </c:pt>
                <c:pt idx="54">
                  <c:v>40207</c:v>
                </c:pt>
                <c:pt idx="55">
                  <c:v>40235</c:v>
                </c:pt>
                <c:pt idx="56">
                  <c:v>40268</c:v>
                </c:pt>
                <c:pt idx="57">
                  <c:v>40298</c:v>
                </c:pt>
                <c:pt idx="58">
                  <c:v>40329</c:v>
                </c:pt>
                <c:pt idx="59">
                  <c:v>40359</c:v>
                </c:pt>
                <c:pt idx="60">
                  <c:v>40389</c:v>
                </c:pt>
                <c:pt idx="61">
                  <c:v>40421</c:v>
                </c:pt>
                <c:pt idx="62">
                  <c:v>40451</c:v>
                </c:pt>
                <c:pt idx="63">
                  <c:v>40480</c:v>
                </c:pt>
                <c:pt idx="64">
                  <c:v>40512</c:v>
                </c:pt>
                <c:pt idx="65">
                  <c:v>40543</c:v>
                </c:pt>
                <c:pt idx="66">
                  <c:v>40574</c:v>
                </c:pt>
                <c:pt idx="67">
                  <c:v>40602</c:v>
                </c:pt>
                <c:pt idx="68">
                  <c:v>40633</c:v>
                </c:pt>
                <c:pt idx="69">
                  <c:v>40662</c:v>
                </c:pt>
                <c:pt idx="70">
                  <c:v>40694</c:v>
                </c:pt>
                <c:pt idx="71">
                  <c:v>40724</c:v>
                </c:pt>
                <c:pt idx="72">
                  <c:v>40753</c:v>
                </c:pt>
                <c:pt idx="73">
                  <c:v>40786</c:v>
                </c:pt>
                <c:pt idx="74">
                  <c:v>40816</c:v>
                </c:pt>
                <c:pt idx="75">
                  <c:v>40847</c:v>
                </c:pt>
                <c:pt idx="76">
                  <c:v>40877</c:v>
                </c:pt>
                <c:pt idx="77">
                  <c:v>40907</c:v>
                </c:pt>
                <c:pt idx="78">
                  <c:v>40939</c:v>
                </c:pt>
                <c:pt idx="79">
                  <c:v>40968</c:v>
                </c:pt>
                <c:pt idx="80">
                  <c:v>40998</c:v>
                </c:pt>
                <c:pt idx="81">
                  <c:v>41029</c:v>
                </c:pt>
                <c:pt idx="82">
                  <c:v>41060</c:v>
                </c:pt>
                <c:pt idx="83">
                  <c:v>41089</c:v>
                </c:pt>
                <c:pt idx="84">
                  <c:v>41121</c:v>
                </c:pt>
                <c:pt idx="85">
                  <c:v>41152</c:v>
                </c:pt>
                <c:pt idx="86">
                  <c:v>41180</c:v>
                </c:pt>
                <c:pt idx="87">
                  <c:v>41213</c:v>
                </c:pt>
                <c:pt idx="88">
                  <c:v>41243</c:v>
                </c:pt>
                <c:pt idx="89">
                  <c:v>41274</c:v>
                </c:pt>
                <c:pt idx="90">
                  <c:v>41305</c:v>
                </c:pt>
                <c:pt idx="91">
                  <c:v>41333</c:v>
                </c:pt>
                <c:pt idx="92">
                  <c:v>41362</c:v>
                </c:pt>
                <c:pt idx="93">
                  <c:v>41394</c:v>
                </c:pt>
                <c:pt idx="94">
                  <c:v>41425</c:v>
                </c:pt>
                <c:pt idx="95">
                  <c:v>41453</c:v>
                </c:pt>
                <c:pt idx="96">
                  <c:v>41486</c:v>
                </c:pt>
                <c:pt idx="97">
                  <c:v>41516</c:v>
                </c:pt>
                <c:pt idx="98">
                  <c:v>41547</c:v>
                </c:pt>
                <c:pt idx="99">
                  <c:v>41578</c:v>
                </c:pt>
                <c:pt idx="100">
                  <c:v>41607</c:v>
                </c:pt>
                <c:pt idx="101">
                  <c:v>41639</c:v>
                </c:pt>
                <c:pt idx="102">
                  <c:v>41670</c:v>
                </c:pt>
                <c:pt idx="103">
                  <c:v>41698</c:v>
                </c:pt>
                <c:pt idx="104">
                  <c:v>41729</c:v>
                </c:pt>
                <c:pt idx="105">
                  <c:v>41759</c:v>
                </c:pt>
                <c:pt idx="106">
                  <c:v>41789</c:v>
                </c:pt>
                <c:pt idx="107">
                  <c:v>41820</c:v>
                </c:pt>
                <c:pt idx="108">
                  <c:v>41851</c:v>
                </c:pt>
                <c:pt idx="109">
                  <c:v>41880</c:v>
                </c:pt>
                <c:pt idx="110">
                  <c:v>41912</c:v>
                </c:pt>
                <c:pt idx="111">
                  <c:v>41943</c:v>
                </c:pt>
                <c:pt idx="112">
                  <c:v>41971</c:v>
                </c:pt>
                <c:pt idx="113">
                  <c:v>42004</c:v>
                </c:pt>
                <c:pt idx="114">
                  <c:v>42034</c:v>
                </c:pt>
                <c:pt idx="115">
                  <c:v>42062</c:v>
                </c:pt>
                <c:pt idx="116">
                  <c:v>42094</c:v>
                </c:pt>
                <c:pt idx="117">
                  <c:v>42124</c:v>
                </c:pt>
                <c:pt idx="118">
                  <c:v>42153</c:v>
                </c:pt>
                <c:pt idx="119">
                  <c:v>42185</c:v>
                </c:pt>
                <c:pt idx="120">
                  <c:v>42216</c:v>
                </c:pt>
                <c:pt idx="121">
                  <c:v>42247</c:v>
                </c:pt>
                <c:pt idx="122">
                  <c:v>42277</c:v>
                </c:pt>
                <c:pt idx="123">
                  <c:v>42307</c:v>
                </c:pt>
                <c:pt idx="124">
                  <c:v>42338</c:v>
                </c:pt>
                <c:pt idx="125">
                  <c:v>42369</c:v>
                </c:pt>
                <c:pt idx="126">
                  <c:v>42398</c:v>
                </c:pt>
                <c:pt idx="127">
                  <c:v>42429</c:v>
                </c:pt>
                <c:pt idx="128">
                  <c:v>42460</c:v>
                </c:pt>
                <c:pt idx="129">
                  <c:v>42489</c:v>
                </c:pt>
                <c:pt idx="130">
                  <c:v>42521</c:v>
                </c:pt>
                <c:pt idx="131">
                  <c:v>42551</c:v>
                </c:pt>
                <c:pt idx="132">
                  <c:v>42580</c:v>
                </c:pt>
                <c:pt idx="133">
                  <c:v>42613</c:v>
                </c:pt>
                <c:pt idx="134">
                  <c:v>42643</c:v>
                </c:pt>
                <c:pt idx="135">
                  <c:v>42674</c:v>
                </c:pt>
                <c:pt idx="136">
                  <c:v>42704</c:v>
                </c:pt>
                <c:pt idx="137">
                  <c:v>42734</c:v>
                </c:pt>
                <c:pt idx="138">
                  <c:v>42766</c:v>
                </c:pt>
                <c:pt idx="139">
                  <c:v>42794</c:v>
                </c:pt>
                <c:pt idx="140">
                  <c:v>42825</c:v>
                </c:pt>
                <c:pt idx="141">
                  <c:v>42853</c:v>
                </c:pt>
                <c:pt idx="142">
                  <c:v>42886</c:v>
                </c:pt>
                <c:pt idx="143">
                  <c:v>42916</c:v>
                </c:pt>
                <c:pt idx="144">
                  <c:v>42947</c:v>
                </c:pt>
                <c:pt idx="145">
                  <c:v>42978</c:v>
                </c:pt>
                <c:pt idx="146">
                  <c:v>43007</c:v>
                </c:pt>
                <c:pt idx="147">
                  <c:v>43039</c:v>
                </c:pt>
                <c:pt idx="148">
                  <c:v>43069</c:v>
                </c:pt>
                <c:pt idx="149">
                  <c:v>43098</c:v>
                </c:pt>
                <c:pt idx="150">
                  <c:v>43131</c:v>
                </c:pt>
                <c:pt idx="151">
                  <c:v>43159</c:v>
                </c:pt>
                <c:pt idx="152">
                  <c:v>43189</c:v>
                </c:pt>
                <c:pt idx="153">
                  <c:v>43220</c:v>
                </c:pt>
                <c:pt idx="154">
                  <c:v>43251</c:v>
                </c:pt>
                <c:pt idx="155">
                  <c:v>43280</c:v>
                </c:pt>
                <c:pt idx="156">
                  <c:v>43312</c:v>
                </c:pt>
                <c:pt idx="157">
                  <c:v>43343</c:v>
                </c:pt>
                <c:pt idx="158">
                  <c:v>43371</c:v>
                </c:pt>
                <c:pt idx="159">
                  <c:v>43404</c:v>
                </c:pt>
                <c:pt idx="160">
                  <c:v>43434</c:v>
                </c:pt>
                <c:pt idx="161">
                  <c:v>43465</c:v>
                </c:pt>
                <c:pt idx="162">
                  <c:v>43496</c:v>
                </c:pt>
                <c:pt idx="163">
                  <c:v>43524</c:v>
                </c:pt>
                <c:pt idx="164">
                  <c:v>43553</c:v>
                </c:pt>
                <c:pt idx="165">
                  <c:v>43585</c:v>
                </c:pt>
                <c:pt idx="166">
                  <c:v>43616</c:v>
                </c:pt>
                <c:pt idx="167">
                  <c:v>43644</c:v>
                </c:pt>
                <c:pt idx="168">
                  <c:v>43677</c:v>
                </c:pt>
                <c:pt idx="169">
                  <c:v>43707</c:v>
                </c:pt>
                <c:pt idx="170">
                  <c:v>43738</c:v>
                </c:pt>
                <c:pt idx="171">
                  <c:v>43769</c:v>
                </c:pt>
                <c:pt idx="172">
                  <c:v>43798</c:v>
                </c:pt>
                <c:pt idx="173">
                  <c:v>43830</c:v>
                </c:pt>
                <c:pt idx="174">
                  <c:v>43861</c:v>
                </c:pt>
                <c:pt idx="175">
                  <c:v>43889</c:v>
                </c:pt>
                <c:pt idx="176">
                  <c:v>43921</c:v>
                </c:pt>
                <c:pt idx="177">
                  <c:v>43951</c:v>
                </c:pt>
                <c:pt idx="178">
                  <c:v>43980</c:v>
                </c:pt>
                <c:pt idx="179">
                  <c:v>44012</c:v>
                </c:pt>
                <c:pt idx="180">
                  <c:v>44043</c:v>
                </c:pt>
                <c:pt idx="181">
                  <c:v>44074</c:v>
                </c:pt>
                <c:pt idx="182">
                  <c:v>44104</c:v>
                </c:pt>
                <c:pt idx="183">
                  <c:v>44134</c:v>
                </c:pt>
                <c:pt idx="184">
                  <c:v>44165</c:v>
                </c:pt>
              </c:numCache>
            </c:numRef>
          </c:cat>
          <c:val>
            <c:numRef>
              <c:f>'Equity Performance'!$AL$7:$AL$191</c:f>
              <c:numCache>
                <c:formatCode>0.0</c:formatCode>
                <c:ptCount val="185"/>
                <c:pt idx="0">
                  <c:v>12.6286</c:v>
                </c:pt>
                <c:pt idx="1">
                  <c:v>14.1891</c:v>
                </c:pt>
                <c:pt idx="2">
                  <c:v>14.767099999999999</c:v>
                </c:pt>
                <c:pt idx="3">
                  <c:v>12.268800000000001</c:v>
                </c:pt>
                <c:pt idx="4">
                  <c:v>14.0939</c:v>
                </c:pt>
                <c:pt idx="5">
                  <c:v>14.741099999999999</c:v>
                </c:pt>
                <c:pt idx="6">
                  <c:v>16.2807</c:v>
                </c:pt>
                <c:pt idx="7">
                  <c:v>16.6097</c:v>
                </c:pt>
                <c:pt idx="8">
                  <c:v>17.160599999999999</c:v>
                </c:pt>
                <c:pt idx="9">
                  <c:v>17.601900000000001</c:v>
                </c:pt>
                <c:pt idx="10">
                  <c:v>15.6401</c:v>
                </c:pt>
                <c:pt idx="11">
                  <c:v>15.9658</c:v>
                </c:pt>
                <c:pt idx="12">
                  <c:v>15.575799999999999</c:v>
                </c:pt>
                <c:pt idx="13">
                  <c:v>16.841200000000001</c:v>
                </c:pt>
                <c:pt idx="14">
                  <c:v>17.393999999999998</c:v>
                </c:pt>
                <c:pt idx="15">
                  <c:v>17.872299999999999</c:v>
                </c:pt>
                <c:pt idx="16">
                  <c:v>18.533999999999999</c:v>
                </c:pt>
                <c:pt idx="17">
                  <c:v>18.566299999999998</c:v>
                </c:pt>
                <c:pt idx="18">
                  <c:v>18.469200000000001</c:v>
                </c:pt>
                <c:pt idx="19">
                  <c:v>16.6891</c:v>
                </c:pt>
                <c:pt idx="20">
                  <c:v>16.387699999999999</c:v>
                </c:pt>
                <c:pt idx="21">
                  <c:v>17.106000000000002</c:v>
                </c:pt>
                <c:pt idx="22">
                  <c:v>17.139600000000002</c:v>
                </c:pt>
                <c:pt idx="23">
                  <c:v>17.025099999999998</c:v>
                </c:pt>
                <c:pt idx="24">
                  <c:v>17.3796</c:v>
                </c:pt>
                <c:pt idx="25">
                  <c:v>15.911899999999999</c:v>
                </c:pt>
                <c:pt idx="26">
                  <c:v>17.4833</c:v>
                </c:pt>
                <c:pt idx="27">
                  <c:v>22.570900000000002</c:v>
                </c:pt>
                <c:pt idx="28">
                  <c:v>21.508900000000001</c:v>
                </c:pt>
                <c:pt idx="29">
                  <c:v>22.4528</c:v>
                </c:pt>
                <c:pt idx="30">
                  <c:v>18.818899999999999</c:v>
                </c:pt>
                <c:pt idx="31">
                  <c:v>18.2118</c:v>
                </c:pt>
                <c:pt idx="32">
                  <c:v>16.043500000000002</c:v>
                </c:pt>
                <c:pt idx="33">
                  <c:v>17.756799999999998</c:v>
                </c:pt>
                <c:pt idx="34">
                  <c:v>16.4177</c:v>
                </c:pt>
                <c:pt idx="35">
                  <c:v>12.7753</c:v>
                </c:pt>
                <c:pt idx="36">
                  <c:v>13.7136</c:v>
                </c:pt>
                <c:pt idx="37">
                  <c:v>13.8226</c:v>
                </c:pt>
                <c:pt idx="38">
                  <c:v>11.9207</c:v>
                </c:pt>
                <c:pt idx="39">
                  <c:v>9.4521999999999995</c:v>
                </c:pt>
                <c:pt idx="40">
                  <c:v>8.8993000000000002</c:v>
                </c:pt>
                <c:pt idx="41">
                  <c:v>9.7782</c:v>
                </c:pt>
                <c:pt idx="42">
                  <c:v>10.1936</c:v>
                </c:pt>
                <c:pt idx="43">
                  <c:v>9.7818000000000005</c:v>
                </c:pt>
                <c:pt idx="44">
                  <c:v>11.3222</c:v>
                </c:pt>
                <c:pt idx="45">
                  <c:v>13.2607</c:v>
                </c:pt>
                <c:pt idx="46">
                  <c:v>16.450900000000001</c:v>
                </c:pt>
                <c:pt idx="47">
                  <c:v>16.6938</c:v>
                </c:pt>
                <c:pt idx="48">
                  <c:v>17.754000000000001</c:v>
                </c:pt>
                <c:pt idx="49">
                  <c:v>17.410699999999999</c:v>
                </c:pt>
                <c:pt idx="50">
                  <c:v>18.579899999999999</c:v>
                </c:pt>
                <c:pt idx="51">
                  <c:v>16.590699999999998</c:v>
                </c:pt>
                <c:pt idx="52">
                  <c:v>17.521899999999999</c:v>
                </c:pt>
                <c:pt idx="53">
                  <c:v>17.738199999999999</c:v>
                </c:pt>
                <c:pt idx="54">
                  <c:v>16.286799999999999</c:v>
                </c:pt>
                <c:pt idx="55">
                  <c:v>16.357800000000001</c:v>
                </c:pt>
                <c:pt idx="56">
                  <c:v>16.9694</c:v>
                </c:pt>
                <c:pt idx="57">
                  <c:v>16.7715</c:v>
                </c:pt>
                <c:pt idx="58">
                  <c:v>15.856299999999999</c:v>
                </c:pt>
                <c:pt idx="59">
                  <c:v>16.184699999999999</c:v>
                </c:pt>
                <c:pt idx="60">
                  <c:v>16.2196</c:v>
                </c:pt>
                <c:pt idx="61">
                  <c:v>15.7652</c:v>
                </c:pt>
                <c:pt idx="62">
                  <c:v>17.191299999999998</c:v>
                </c:pt>
                <c:pt idx="63">
                  <c:v>17.0382</c:v>
                </c:pt>
                <c:pt idx="64">
                  <c:v>16.210999999999999</c:v>
                </c:pt>
                <c:pt idx="65">
                  <c:v>16.819400000000002</c:v>
                </c:pt>
                <c:pt idx="66">
                  <c:v>14.975199999999999</c:v>
                </c:pt>
                <c:pt idx="67">
                  <c:v>14.3932</c:v>
                </c:pt>
                <c:pt idx="68">
                  <c:v>15.5579</c:v>
                </c:pt>
                <c:pt idx="69">
                  <c:v>15.0861</c:v>
                </c:pt>
                <c:pt idx="70">
                  <c:v>14.7636</c:v>
                </c:pt>
                <c:pt idx="71">
                  <c:v>14.754200000000001</c:v>
                </c:pt>
                <c:pt idx="72">
                  <c:v>14.0297</c:v>
                </c:pt>
                <c:pt idx="73">
                  <c:v>12.845599999999999</c:v>
                </c:pt>
                <c:pt idx="74">
                  <c:v>12.7319</c:v>
                </c:pt>
                <c:pt idx="75">
                  <c:v>13.7425</c:v>
                </c:pt>
                <c:pt idx="76">
                  <c:v>12.2974</c:v>
                </c:pt>
                <c:pt idx="77">
                  <c:v>11.835100000000001</c:v>
                </c:pt>
                <c:pt idx="78">
                  <c:v>13.343299999999999</c:v>
                </c:pt>
                <c:pt idx="79">
                  <c:v>13.6853</c:v>
                </c:pt>
                <c:pt idx="80">
                  <c:v>13.259</c:v>
                </c:pt>
                <c:pt idx="81">
                  <c:v>12.918100000000001</c:v>
                </c:pt>
                <c:pt idx="82">
                  <c:v>12.0878</c:v>
                </c:pt>
                <c:pt idx="83">
                  <c:v>12.637</c:v>
                </c:pt>
                <c:pt idx="84">
                  <c:v>12.551500000000001</c:v>
                </c:pt>
                <c:pt idx="85">
                  <c:v>12.7294</c:v>
                </c:pt>
                <c:pt idx="86">
                  <c:v>13.774100000000001</c:v>
                </c:pt>
                <c:pt idx="87">
                  <c:v>13.4345</c:v>
                </c:pt>
                <c:pt idx="88">
                  <c:v>13.8851</c:v>
                </c:pt>
                <c:pt idx="89">
                  <c:v>14.0129</c:v>
                </c:pt>
                <c:pt idx="90">
                  <c:v>14.0783</c:v>
                </c:pt>
                <c:pt idx="91">
                  <c:v>13.369300000000001</c:v>
                </c:pt>
                <c:pt idx="92">
                  <c:v>13.1363</c:v>
                </c:pt>
                <c:pt idx="93">
                  <c:v>13.172800000000001</c:v>
                </c:pt>
                <c:pt idx="94">
                  <c:v>13.3283</c:v>
                </c:pt>
                <c:pt idx="95">
                  <c:v>12.994300000000001</c:v>
                </c:pt>
                <c:pt idx="96">
                  <c:v>13.164099999999999</c:v>
                </c:pt>
                <c:pt idx="97">
                  <c:v>13.2271</c:v>
                </c:pt>
                <c:pt idx="98">
                  <c:v>13.5916</c:v>
                </c:pt>
                <c:pt idx="99">
                  <c:v>14.425800000000001</c:v>
                </c:pt>
                <c:pt idx="100">
                  <c:v>13.9781</c:v>
                </c:pt>
                <c:pt idx="101">
                  <c:v>14.1501</c:v>
                </c:pt>
                <c:pt idx="102">
                  <c:v>13.4832</c:v>
                </c:pt>
                <c:pt idx="103">
                  <c:v>13.6699</c:v>
                </c:pt>
                <c:pt idx="104">
                  <c:v>14.136799999999999</c:v>
                </c:pt>
                <c:pt idx="105">
                  <c:v>13.922800000000001</c:v>
                </c:pt>
                <c:pt idx="106">
                  <c:v>15.056800000000001</c:v>
                </c:pt>
                <c:pt idx="107">
                  <c:v>15.632099999999999</c:v>
                </c:pt>
                <c:pt idx="108">
                  <c:v>15.5169</c:v>
                </c:pt>
                <c:pt idx="109">
                  <c:v>15.6883</c:v>
                </c:pt>
                <c:pt idx="110">
                  <c:v>15.7921</c:v>
                </c:pt>
                <c:pt idx="111">
                  <c:v>16.228899999999999</c:v>
                </c:pt>
                <c:pt idx="112">
                  <c:v>16.738099999999999</c:v>
                </c:pt>
                <c:pt idx="113">
                  <c:v>15.673999999999999</c:v>
                </c:pt>
                <c:pt idx="114">
                  <c:v>16.599299999999999</c:v>
                </c:pt>
                <c:pt idx="115">
                  <c:v>16.970400000000001</c:v>
                </c:pt>
                <c:pt idx="116">
                  <c:v>16.297899999999998</c:v>
                </c:pt>
                <c:pt idx="117">
                  <c:v>15.8591</c:v>
                </c:pt>
                <c:pt idx="118">
                  <c:v>16.555800000000001</c:v>
                </c:pt>
                <c:pt idx="119">
                  <c:v>17.401499999999999</c:v>
                </c:pt>
                <c:pt idx="120">
                  <c:v>17.8414</c:v>
                </c:pt>
                <c:pt idx="121">
                  <c:v>16.979099999999999</c:v>
                </c:pt>
                <c:pt idx="122">
                  <c:v>16.602</c:v>
                </c:pt>
                <c:pt idx="123">
                  <c:v>17.019500000000001</c:v>
                </c:pt>
                <c:pt idx="124">
                  <c:v>16.6554</c:v>
                </c:pt>
                <c:pt idx="125">
                  <c:v>16.726700000000001</c:v>
                </c:pt>
                <c:pt idx="126">
                  <c:v>16.375900000000001</c:v>
                </c:pt>
                <c:pt idx="127">
                  <c:v>15.5563</c:v>
                </c:pt>
                <c:pt idx="128">
                  <c:v>16.791799999999999</c:v>
                </c:pt>
                <c:pt idx="129">
                  <c:v>16.761199999999999</c:v>
                </c:pt>
                <c:pt idx="130">
                  <c:v>17.087199999999999</c:v>
                </c:pt>
                <c:pt idx="131">
                  <c:v>16.9922</c:v>
                </c:pt>
                <c:pt idx="132">
                  <c:v>17.494199999999999</c:v>
                </c:pt>
                <c:pt idx="133">
                  <c:v>17.272400000000001</c:v>
                </c:pt>
                <c:pt idx="134">
                  <c:v>16.601700000000001</c:v>
                </c:pt>
                <c:pt idx="135">
                  <c:v>16.559200000000001</c:v>
                </c:pt>
                <c:pt idx="136">
                  <c:v>15.7079</c:v>
                </c:pt>
                <c:pt idx="137">
                  <c:v>15.3758</c:v>
                </c:pt>
                <c:pt idx="138">
                  <c:v>15.8752</c:v>
                </c:pt>
                <c:pt idx="139">
                  <c:v>16.6602</c:v>
                </c:pt>
                <c:pt idx="140">
                  <c:v>16.778400000000001</c:v>
                </c:pt>
                <c:pt idx="141">
                  <c:v>16.982399999999998</c:v>
                </c:pt>
                <c:pt idx="142">
                  <c:v>17.438099999999999</c:v>
                </c:pt>
                <c:pt idx="143">
                  <c:v>16.766500000000001</c:v>
                </c:pt>
                <c:pt idx="144">
                  <c:v>17.613900000000001</c:v>
                </c:pt>
                <c:pt idx="145">
                  <c:v>17.5869</c:v>
                </c:pt>
                <c:pt idx="146">
                  <c:v>16.816199999999998</c:v>
                </c:pt>
                <c:pt idx="147">
                  <c:v>17.963699999999999</c:v>
                </c:pt>
                <c:pt idx="148">
                  <c:v>17.534700000000001</c:v>
                </c:pt>
                <c:pt idx="149">
                  <c:v>18.2502</c:v>
                </c:pt>
                <c:pt idx="150">
                  <c:v>18.325500000000002</c:v>
                </c:pt>
                <c:pt idx="151">
                  <c:v>17.540900000000001</c:v>
                </c:pt>
                <c:pt idx="152">
                  <c:v>16.849</c:v>
                </c:pt>
                <c:pt idx="153">
                  <c:v>17.422499999999999</c:v>
                </c:pt>
                <c:pt idx="154">
                  <c:v>17.065200000000001</c:v>
                </c:pt>
                <c:pt idx="155">
                  <c:v>17.217600000000001</c:v>
                </c:pt>
                <c:pt idx="156">
                  <c:v>18.1694</c:v>
                </c:pt>
                <c:pt idx="157">
                  <c:v>19.062999999999999</c:v>
                </c:pt>
                <c:pt idx="158">
                  <c:v>17.7119</c:v>
                </c:pt>
                <c:pt idx="159">
                  <c:v>17.0962</c:v>
                </c:pt>
                <c:pt idx="160">
                  <c:v>17.923500000000001</c:v>
                </c:pt>
                <c:pt idx="161">
                  <c:v>17.6279</c:v>
                </c:pt>
                <c:pt idx="162">
                  <c:v>17.884799999999998</c:v>
                </c:pt>
                <c:pt idx="163">
                  <c:v>17.6675</c:v>
                </c:pt>
                <c:pt idx="164">
                  <c:v>18.589300000000001</c:v>
                </c:pt>
                <c:pt idx="165">
                  <c:v>18.480799999999999</c:v>
                </c:pt>
                <c:pt idx="166">
                  <c:v>18.5931</c:v>
                </c:pt>
                <c:pt idx="167">
                  <c:v>17.209499999999998</c:v>
                </c:pt>
                <c:pt idx="168">
                  <c:v>16.7652</c:v>
                </c:pt>
                <c:pt idx="169">
                  <c:v>17.3934</c:v>
                </c:pt>
                <c:pt idx="170">
                  <c:v>17.559200000000001</c:v>
                </c:pt>
                <c:pt idx="171">
                  <c:v>18.113399999999999</c:v>
                </c:pt>
                <c:pt idx="172">
                  <c:v>18.5885</c:v>
                </c:pt>
                <c:pt idx="173">
                  <c:v>18.432400000000001</c:v>
                </c:pt>
                <c:pt idx="174">
                  <c:v>17.867999999999999</c:v>
                </c:pt>
                <c:pt idx="175">
                  <c:v>16.677800000000001</c:v>
                </c:pt>
                <c:pt idx="176">
                  <c:v>13.7315</c:v>
                </c:pt>
                <c:pt idx="177">
                  <c:v>18.110399999999998</c:v>
                </c:pt>
                <c:pt idx="178">
                  <c:v>18.4419</c:v>
                </c:pt>
                <c:pt idx="179">
                  <c:v>20.987100000000002</c:v>
                </c:pt>
                <c:pt idx="180">
                  <c:v>22.534199999999998</c:v>
                </c:pt>
                <c:pt idx="181">
                  <c:v>21.6692</c:v>
                </c:pt>
                <c:pt idx="182">
                  <c:v>21.104199999999999</c:v>
                </c:pt>
                <c:pt idx="183">
                  <c:v>21.305900000000001</c:v>
                </c:pt>
                <c:pt idx="184">
                  <c:v>21.788599999999999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6B-4DDA-8C15-BE7F55FF18D3}"/>
            </c:ext>
          </c:extLst>
        </c:ser>
        <c:ser>
          <c:idx val="2"/>
          <c:order val="2"/>
          <c:tx>
            <c:strRef>
              <c:f>'Equity Performance'!$AM$6</c:f>
              <c:strCache>
                <c:ptCount val="1"/>
                <c:pt idx="0">
                  <c:v>MSCI EM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'Equity Performance'!$AJ$7:$AJ$191</c:f>
              <c:numCache>
                <c:formatCode>dd\-mm\-yyyy</c:formatCode>
                <c:ptCount val="185"/>
                <c:pt idx="0">
                  <c:v>38562</c:v>
                </c:pt>
                <c:pt idx="1">
                  <c:v>38595</c:v>
                </c:pt>
                <c:pt idx="2">
                  <c:v>38625</c:v>
                </c:pt>
                <c:pt idx="3">
                  <c:v>38656</c:v>
                </c:pt>
                <c:pt idx="4">
                  <c:v>38686</c:v>
                </c:pt>
                <c:pt idx="5">
                  <c:v>38716</c:v>
                </c:pt>
                <c:pt idx="6">
                  <c:v>38748</c:v>
                </c:pt>
                <c:pt idx="7">
                  <c:v>38776</c:v>
                </c:pt>
                <c:pt idx="8">
                  <c:v>38807</c:v>
                </c:pt>
                <c:pt idx="9">
                  <c:v>38835</c:v>
                </c:pt>
                <c:pt idx="10">
                  <c:v>38868</c:v>
                </c:pt>
                <c:pt idx="11">
                  <c:v>38898</c:v>
                </c:pt>
                <c:pt idx="12">
                  <c:v>38929</c:v>
                </c:pt>
                <c:pt idx="13">
                  <c:v>38960</c:v>
                </c:pt>
                <c:pt idx="14">
                  <c:v>38989</c:v>
                </c:pt>
                <c:pt idx="15">
                  <c:v>39021</c:v>
                </c:pt>
                <c:pt idx="16">
                  <c:v>39051</c:v>
                </c:pt>
                <c:pt idx="17">
                  <c:v>39080</c:v>
                </c:pt>
                <c:pt idx="18">
                  <c:v>39113</c:v>
                </c:pt>
                <c:pt idx="19">
                  <c:v>39141</c:v>
                </c:pt>
                <c:pt idx="20">
                  <c:v>39171</c:v>
                </c:pt>
                <c:pt idx="21">
                  <c:v>39202</c:v>
                </c:pt>
                <c:pt idx="22">
                  <c:v>39233</c:v>
                </c:pt>
                <c:pt idx="23">
                  <c:v>39262</c:v>
                </c:pt>
                <c:pt idx="24">
                  <c:v>39294</c:v>
                </c:pt>
                <c:pt idx="25">
                  <c:v>39325</c:v>
                </c:pt>
                <c:pt idx="26">
                  <c:v>39353</c:v>
                </c:pt>
                <c:pt idx="27">
                  <c:v>39386</c:v>
                </c:pt>
                <c:pt idx="28">
                  <c:v>39416</c:v>
                </c:pt>
                <c:pt idx="29">
                  <c:v>39447</c:v>
                </c:pt>
                <c:pt idx="30">
                  <c:v>39478</c:v>
                </c:pt>
                <c:pt idx="31">
                  <c:v>39507</c:v>
                </c:pt>
                <c:pt idx="32">
                  <c:v>39538</c:v>
                </c:pt>
                <c:pt idx="33">
                  <c:v>39568</c:v>
                </c:pt>
                <c:pt idx="34">
                  <c:v>39598</c:v>
                </c:pt>
                <c:pt idx="35">
                  <c:v>39629</c:v>
                </c:pt>
                <c:pt idx="36">
                  <c:v>39660</c:v>
                </c:pt>
                <c:pt idx="37">
                  <c:v>39689</c:v>
                </c:pt>
                <c:pt idx="38">
                  <c:v>39721</c:v>
                </c:pt>
                <c:pt idx="39">
                  <c:v>39752</c:v>
                </c:pt>
                <c:pt idx="40">
                  <c:v>39780</c:v>
                </c:pt>
                <c:pt idx="41">
                  <c:v>39813</c:v>
                </c:pt>
                <c:pt idx="42">
                  <c:v>39843</c:v>
                </c:pt>
                <c:pt idx="43">
                  <c:v>39871</c:v>
                </c:pt>
                <c:pt idx="44">
                  <c:v>39903</c:v>
                </c:pt>
                <c:pt idx="45">
                  <c:v>39933</c:v>
                </c:pt>
                <c:pt idx="46">
                  <c:v>39962</c:v>
                </c:pt>
                <c:pt idx="47">
                  <c:v>39994</c:v>
                </c:pt>
                <c:pt idx="48">
                  <c:v>40025</c:v>
                </c:pt>
                <c:pt idx="49">
                  <c:v>40056</c:v>
                </c:pt>
                <c:pt idx="50">
                  <c:v>40086</c:v>
                </c:pt>
                <c:pt idx="51">
                  <c:v>40116</c:v>
                </c:pt>
                <c:pt idx="52">
                  <c:v>40147</c:v>
                </c:pt>
                <c:pt idx="53">
                  <c:v>40178</c:v>
                </c:pt>
                <c:pt idx="54">
                  <c:v>40207</c:v>
                </c:pt>
                <c:pt idx="55">
                  <c:v>40235</c:v>
                </c:pt>
                <c:pt idx="56">
                  <c:v>40268</c:v>
                </c:pt>
                <c:pt idx="57">
                  <c:v>40298</c:v>
                </c:pt>
                <c:pt idx="58">
                  <c:v>40329</c:v>
                </c:pt>
                <c:pt idx="59">
                  <c:v>40359</c:v>
                </c:pt>
                <c:pt idx="60">
                  <c:v>40389</c:v>
                </c:pt>
                <c:pt idx="61">
                  <c:v>40421</c:v>
                </c:pt>
                <c:pt idx="62">
                  <c:v>40451</c:v>
                </c:pt>
                <c:pt idx="63">
                  <c:v>40480</c:v>
                </c:pt>
                <c:pt idx="64">
                  <c:v>40512</c:v>
                </c:pt>
                <c:pt idx="65">
                  <c:v>40543</c:v>
                </c:pt>
                <c:pt idx="66">
                  <c:v>40574</c:v>
                </c:pt>
                <c:pt idx="67">
                  <c:v>40602</c:v>
                </c:pt>
                <c:pt idx="68">
                  <c:v>40633</c:v>
                </c:pt>
                <c:pt idx="69">
                  <c:v>40662</c:v>
                </c:pt>
                <c:pt idx="70">
                  <c:v>40694</c:v>
                </c:pt>
                <c:pt idx="71">
                  <c:v>40724</c:v>
                </c:pt>
                <c:pt idx="72">
                  <c:v>40753</c:v>
                </c:pt>
                <c:pt idx="73">
                  <c:v>40786</c:v>
                </c:pt>
                <c:pt idx="74">
                  <c:v>40816</c:v>
                </c:pt>
                <c:pt idx="75">
                  <c:v>40847</c:v>
                </c:pt>
                <c:pt idx="76">
                  <c:v>40877</c:v>
                </c:pt>
                <c:pt idx="77">
                  <c:v>40907</c:v>
                </c:pt>
                <c:pt idx="78">
                  <c:v>40939</c:v>
                </c:pt>
                <c:pt idx="79">
                  <c:v>40968</c:v>
                </c:pt>
                <c:pt idx="80">
                  <c:v>40998</c:v>
                </c:pt>
                <c:pt idx="81">
                  <c:v>41029</c:v>
                </c:pt>
                <c:pt idx="82">
                  <c:v>41060</c:v>
                </c:pt>
                <c:pt idx="83">
                  <c:v>41089</c:v>
                </c:pt>
                <c:pt idx="84">
                  <c:v>41121</c:v>
                </c:pt>
                <c:pt idx="85">
                  <c:v>41152</c:v>
                </c:pt>
                <c:pt idx="86">
                  <c:v>41180</c:v>
                </c:pt>
                <c:pt idx="87">
                  <c:v>41213</c:v>
                </c:pt>
                <c:pt idx="88">
                  <c:v>41243</c:v>
                </c:pt>
                <c:pt idx="89">
                  <c:v>41274</c:v>
                </c:pt>
                <c:pt idx="90">
                  <c:v>41305</c:v>
                </c:pt>
                <c:pt idx="91">
                  <c:v>41333</c:v>
                </c:pt>
                <c:pt idx="92">
                  <c:v>41362</c:v>
                </c:pt>
                <c:pt idx="93">
                  <c:v>41394</c:v>
                </c:pt>
                <c:pt idx="94">
                  <c:v>41425</c:v>
                </c:pt>
                <c:pt idx="95">
                  <c:v>41453</c:v>
                </c:pt>
                <c:pt idx="96">
                  <c:v>41486</c:v>
                </c:pt>
                <c:pt idx="97">
                  <c:v>41516</c:v>
                </c:pt>
                <c:pt idx="98">
                  <c:v>41547</c:v>
                </c:pt>
                <c:pt idx="99">
                  <c:v>41578</c:v>
                </c:pt>
                <c:pt idx="100">
                  <c:v>41607</c:v>
                </c:pt>
                <c:pt idx="101">
                  <c:v>41639</c:v>
                </c:pt>
                <c:pt idx="102">
                  <c:v>41670</c:v>
                </c:pt>
                <c:pt idx="103">
                  <c:v>41698</c:v>
                </c:pt>
                <c:pt idx="104">
                  <c:v>41729</c:v>
                </c:pt>
                <c:pt idx="105">
                  <c:v>41759</c:v>
                </c:pt>
                <c:pt idx="106">
                  <c:v>41789</c:v>
                </c:pt>
                <c:pt idx="107">
                  <c:v>41820</c:v>
                </c:pt>
                <c:pt idx="108">
                  <c:v>41851</c:v>
                </c:pt>
                <c:pt idx="109">
                  <c:v>41880</c:v>
                </c:pt>
                <c:pt idx="110">
                  <c:v>41912</c:v>
                </c:pt>
                <c:pt idx="111">
                  <c:v>41943</c:v>
                </c:pt>
                <c:pt idx="112">
                  <c:v>41971</c:v>
                </c:pt>
                <c:pt idx="113">
                  <c:v>42004</c:v>
                </c:pt>
                <c:pt idx="114">
                  <c:v>42034</c:v>
                </c:pt>
                <c:pt idx="115">
                  <c:v>42062</c:v>
                </c:pt>
                <c:pt idx="116">
                  <c:v>42094</c:v>
                </c:pt>
                <c:pt idx="117">
                  <c:v>42124</c:v>
                </c:pt>
                <c:pt idx="118">
                  <c:v>42153</c:v>
                </c:pt>
                <c:pt idx="119">
                  <c:v>42185</c:v>
                </c:pt>
                <c:pt idx="120">
                  <c:v>42216</c:v>
                </c:pt>
                <c:pt idx="121">
                  <c:v>42247</c:v>
                </c:pt>
                <c:pt idx="122">
                  <c:v>42277</c:v>
                </c:pt>
                <c:pt idx="123">
                  <c:v>42307</c:v>
                </c:pt>
                <c:pt idx="124">
                  <c:v>42338</c:v>
                </c:pt>
                <c:pt idx="125">
                  <c:v>42369</c:v>
                </c:pt>
                <c:pt idx="126">
                  <c:v>42398</c:v>
                </c:pt>
                <c:pt idx="127">
                  <c:v>42429</c:v>
                </c:pt>
                <c:pt idx="128">
                  <c:v>42460</c:v>
                </c:pt>
                <c:pt idx="129">
                  <c:v>42489</c:v>
                </c:pt>
                <c:pt idx="130">
                  <c:v>42521</c:v>
                </c:pt>
                <c:pt idx="131">
                  <c:v>42551</c:v>
                </c:pt>
                <c:pt idx="132">
                  <c:v>42580</c:v>
                </c:pt>
                <c:pt idx="133">
                  <c:v>42613</c:v>
                </c:pt>
                <c:pt idx="134">
                  <c:v>42643</c:v>
                </c:pt>
                <c:pt idx="135">
                  <c:v>42674</c:v>
                </c:pt>
                <c:pt idx="136">
                  <c:v>42704</c:v>
                </c:pt>
                <c:pt idx="137">
                  <c:v>42734</c:v>
                </c:pt>
                <c:pt idx="138">
                  <c:v>42766</c:v>
                </c:pt>
                <c:pt idx="139">
                  <c:v>42794</c:v>
                </c:pt>
                <c:pt idx="140">
                  <c:v>42825</c:v>
                </c:pt>
                <c:pt idx="141">
                  <c:v>42853</c:v>
                </c:pt>
                <c:pt idx="142">
                  <c:v>42886</c:v>
                </c:pt>
                <c:pt idx="143">
                  <c:v>42916</c:v>
                </c:pt>
                <c:pt idx="144">
                  <c:v>42947</c:v>
                </c:pt>
                <c:pt idx="145">
                  <c:v>42978</c:v>
                </c:pt>
                <c:pt idx="146">
                  <c:v>43007</c:v>
                </c:pt>
                <c:pt idx="147">
                  <c:v>43039</c:v>
                </c:pt>
                <c:pt idx="148">
                  <c:v>43069</c:v>
                </c:pt>
                <c:pt idx="149">
                  <c:v>43098</c:v>
                </c:pt>
                <c:pt idx="150">
                  <c:v>43131</c:v>
                </c:pt>
                <c:pt idx="151">
                  <c:v>43159</c:v>
                </c:pt>
                <c:pt idx="152">
                  <c:v>43189</c:v>
                </c:pt>
                <c:pt idx="153">
                  <c:v>43220</c:v>
                </c:pt>
                <c:pt idx="154">
                  <c:v>43251</c:v>
                </c:pt>
                <c:pt idx="155">
                  <c:v>43280</c:v>
                </c:pt>
                <c:pt idx="156">
                  <c:v>43312</c:v>
                </c:pt>
                <c:pt idx="157">
                  <c:v>43343</c:v>
                </c:pt>
                <c:pt idx="158">
                  <c:v>43371</c:v>
                </c:pt>
                <c:pt idx="159">
                  <c:v>43404</c:v>
                </c:pt>
                <c:pt idx="160">
                  <c:v>43434</c:v>
                </c:pt>
                <c:pt idx="161">
                  <c:v>43465</c:v>
                </c:pt>
                <c:pt idx="162">
                  <c:v>43496</c:v>
                </c:pt>
                <c:pt idx="163">
                  <c:v>43524</c:v>
                </c:pt>
                <c:pt idx="164">
                  <c:v>43553</c:v>
                </c:pt>
                <c:pt idx="165">
                  <c:v>43585</c:v>
                </c:pt>
                <c:pt idx="166">
                  <c:v>43616</c:v>
                </c:pt>
                <c:pt idx="167">
                  <c:v>43644</c:v>
                </c:pt>
                <c:pt idx="168">
                  <c:v>43677</c:v>
                </c:pt>
                <c:pt idx="169">
                  <c:v>43707</c:v>
                </c:pt>
                <c:pt idx="170">
                  <c:v>43738</c:v>
                </c:pt>
                <c:pt idx="171">
                  <c:v>43769</c:v>
                </c:pt>
                <c:pt idx="172">
                  <c:v>43798</c:v>
                </c:pt>
                <c:pt idx="173">
                  <c:v>43830</c:v>
                </c:pt>
                <c:pt idx="174">
                  <c:v>43861</c:v>
                </c:pt>
                <c:pt idx="175">
                  <c:v>43889</c:v>
                </c:pt>
                <c:pt idx="176">
                  <c:v>43921</c:v>
                </c:pt>
                <c:pt idx="177">
                  <c:v>43951</c:v>
                </c:pt>
                <c:pt idx="178">
                  <c:v>43980</c:v>
                </c:pt>
                <c:pt idx="179">
                  <c:v>44012</c:v>
                </c:pt>
                <c:pt idx="180">
                  <c:v>44043</c:v>
                </c:pt>
                <c:pt idx="181">
                  <c:v>44074</c:v>
                </c:pt>
                <c:pt idx="182">
                  <c:v>44104</c:v>
                </c:pt>
                <c:pt idx="183">
                  <c:v>44134</c:v>
                </c:pt>
                <c:pt idx="184">
                  <c:v>44165</c:v>
                </c:pt>
              </c:numCache>
            </c:numRef>
          </c:cat>
          <c:val>
            <c:numRef>
              <c:f>'Equity Performance'!$AM$7:$AM$191</c:f>
              <c:numCache>
                <c:formatCode>0.0</c:formatCode>
                <c:ptCount val="185"/>
                <c:pt idx="0">
                  <c:v>7.6885000000000003</c:v>
                </c:pt>
                <c:pt idx="1">
                  <c:v>7.7354000000000003</c:v>
                </c:pt>
                <c:pt idx="2">
                  <c:v>8.4382999999999999</c:v>
                </c:pt>
                <c:pt idx="3">
                  <c:v>7.8780000000000001</c:v>
                </c:pt>
                <c:pt idx="4">
                  <c:v>8.5234000000000005</c:v>
                </c:pt>
                <c:pt idx="5">
                  <c:v>9.0145</c:v>
                </c:pt>
                <c:pt idx="6">
                  <c:v>10.0008</c:v>
                </c:pt>
                <c:pt idx="7">
                  <c:v>9.9795999999999996</c:v>
                </c:pt>
                <c:pt idx="8">
                  <c:v>10.052199999999999</c:v>
                </c:pt>
                <c:pt idx="9">
                  <c:v>10.7384</c:v>
                </c:pt>
                <c:pt idx="10">
                  <c:v>9.5825999999999993</c:v>
                </c:pt>
                <c:pt idx="11">
                  <c:v>9.5385000000000009</c:v>
                </c:pt>
                <c:pt idx="12">
                  <c:v>9.6443999999999992</c:v>
                </c:pt>
                <c:pt idx="13">
                  <c:v>9.8649000000000004</c:v>
                </c:pt>
                <c:pt idx="14">
                  <c:v>8.3019999999999996</c:v>
                </c:pt>
                <c:pt idx="15">
                  <c:v>8.5911000000000008</c:v>
                </c:pt>
                <c:pt idx="16">
                  <c:v>9.3613999999999997</c:v>
                </c:pt>
                <c:pt idx="17">
                  <c:v>9.4014000000000006</c:v>
                </c:pt>
                <c:pt idx="18">
                  <c:v>9.1654</c:v>
                </c:pt>
                <c:pt idx="19">
                  <c:v>9.4113000000000007</c:v>
                </c:pt>
                <c:pt idx="20">
                  <c:v>9.9696999999999996</c:v>
                </c:pt>
                <c:pt idx="21">
                  <c:v>9.8719999999999999</c:v>
                </c:pt>
                <c:pt idx="22">
                  <c:v>10.1889</c:v>
                </c:pt>
                <c:pt idx="23">
                  <c:v>10.476699999999999</c:v>
                </c:pt>
                <c:pt idx="24">
                  <c:v>10.6982</c:v>
                </c:pt>
                <c:pt idx="25">
                  <c:v>11.078200000000001</c:v>
                </c:pt>
                <c:pt idx="26">
                  <c:v>13.7737</c:v>
                </c:pt>
                <c:pt idx="27">
                  <c:v>14.9125</c:v>
                </c:pt>
                <c:pt idx="28">
                  <c:v>13.556100000000001</c:v>
                </c:pt>
                <c:pt idx="29">
                  <c:v>13.772399999999999</c:v>
                </c:pt>
                <c:pt idx="30">
                  <c:v>11.891500000000001</c:v>
                </c:pt>
                <c:pt idx="31">
                  <c:v>12.4937</c:v>
                </c:pt>
                <c:pt idx="32">
                  <c:v>11.798</c:v>
                </c:pt>
                <c:pt idx="33">
                  <c:v>12.423</c:v>
                </c:pt>
                <c:pt idx="34">
                  <c:v>12.477499999999999</c:v>
                </c:pt>
                <c:pt idx="35">
                  <c:v>10.883800000000001</c:v>
                </c:pt>
                <c:pt idx="36">
                  <c:v>10.3125</c:v>
                </c:pt>
                <c:pt idx="37">
                  <c:v>9.7745999999999995</c:v>
                </c:pt>
                <c:pt idx="38">
                  <c:v>8.5382999999999996</c:v>
                </c:pt>
                <c:pt idx="39">
                  <c:v>7.6858000000000004</c:v>
                </c:pt>
                <c:pt idx="40">
                  <c:v>7.8238000000000003</c:v>
                </c:pt>
                <c:pt idx="41">
                  <c:v>8.9566999999999997</c:v>
                </c:pt>
                <c:pt idx="42">
                  <c:v>9.2174999999999994</c:v>
                </c:pt>
                <c:pt idx="43">
                  <c:v>9.3425999999999991</c:v>
                </c:pt>
                <c:pt idx="44">
                  <c:v>10.884399999999999</c:v>
                </c:pt>
                <c:pt idx="45">
                  <c:v>12.343999999999999</c:v>
                </c:pt>
                <c:pt idx="46">
                  <c:v>13.6015</c:v>
                </c:pt>
                <c:pt idx="47">
                  <c:v>13.1456</c:v>
                </c:pt>
                <c:pt idx="48">
                  <c:v>13.7418</c:v>
                </c:pt>
                <c:pt idx="49">
                  <c:v>13.135899999999999</c:v>
                </c:pt>
                <c:pt idx="50">
                  <c:v>13.4412</c:v>
                </c:pt>
                <c:pt idx="51">
                  <c:v>12.904400000000001</c:v>
                </c:pt>
                <c:pt idx="52">
                  <c:v>12.939299999999999</c:v>
                </c:pt>
                <c:pt idx="53">
                  <c:v>13.281499999999999</c:v>
                </c:pt>
                <c:pt idx="54">
                  <c:v>12.126200000000001</c:v>
                </c:pt>
                <c:pt idx="55">
                  <c:v>11.842700000000001</c:v>
                </c:pt>
                <c:pt idx="56">
                  <c:v>12.250999999999999</c:v>
                </c:pt>
                <c:pt idx="57">
                  <c:v>11.8009</c:v>
                </c:pt>
                <c:pt idx="58">
                  <c:v>10.8901</c:v>
                </c:pt>
                <c:pt idx="59">
                  <c:v>10.4985</c:v>
                </c:pt>
                <c:pt idx="60">
                  <c:v>11.045</c:v>
                </c:pt>
                <c:pt idx="61">
                  <c:v>10.6203</c:v>
                </c:pt>
                <c:pt idx="62">
                  <c:v>11.3416</c:v>
                </c:pt>
                <c:pt idx="63">
                  <c:v>11.5146</c:v>
                </c:pt>
                <c:pt idx="64">
                  <c:v>11.148899999999999</c:v>
                </c:pt>
                <c:pt idx="65">
                  <c:v>11.5808</c:v>
                </c:pt>
                <c:pt idx="66">
                  <c:v>10.963200000000001</c:v>
                </c:pt>
                <c:pt idx="67">
                  <c:v>10.743600000000001</c:v>
                </c:pt>
                <c:pt idx="68">
                  <c:v>11.0839</c:v>
                </c:pt>
                <c:pt idx="69">
                  <c:v>10.998100000000001</c:v>
                </c:pt>
                <c:pt idx="70">
                  <c:v>10.6769</c:v>
                </c:pt>
                <c:pt idx="71">
                  <c:v>10.3796</c:v>
                </c:pt>
                <c:pt idx="72">
                  <c:v>10.220000000000001</c:v>
                </c:pt>
                <c:pt idx="73">
                  <c:v>9.5009999999999994</c:v>
                </c:pt>
                <c:pt idx="74">
                  <c:v>8.6232000000000006</c:v>
                </c:pt>
                <c:pt idx="75">
                  <c:v>9.6440000000000001</c:v>
                </c:pt>
                <c:pt idx="76">
                  <c:v>9.2942999999999998</c:v>
                </c:pt>
                <c:pt idx="77">
                  <c:v>9.2245000000000008</c:v>
                </c:pt>
                <c:pt idx="78">
                  <c:v>9.9937000000000005</c:v>
                </c:pt>
                <c:pt idx="79">
                  <c:v>10.4808</c:v>
                </c:pt>
                <c:pt idx="80">
                  <c:v>10.2064</c:v>
                </c:pt>
                <c:pt idx="81">
                  <c:v>10.097799999999999</c:v>
                </c:pt>
                <c:pt idx="82">
                  <c:v>9.2605000000000004</c:v>
                </c:pt>
                <c:pt idx="83">
                  <c:v>9.5792999999999999</c:v>
                </c:pt>
                <c:pt idx="84">
                  <c:v>9.7591000000000001</c:v>
                </c:pt>
                <c:pt idx="85">
                  <c:v>9.8851999999999993</c:v>
                </c:pt>
                <c:pt idx="86">
                  <c:v>10.294600000000001</c:v>
                </c:pt>
                <c:pt idx="87">
                  <c:v>10.224500000000001</c:v>
                </c:pt>
                <c:pt idx="88">
                  <c:v>10.308999999999999</c:v>
                </c:pt>
                <c:pt idx="89">
                  <c:v>10.657500000000001</c:v>
                </c:pt>
                <c:pt idx="90">
                  <c:v>10.8308</c:v>
                </c:pt>
                <c:pt idx="91">
                  <c:v>10.693199999999999</c:v>
                </c:pt>
                <c:pt idx="92">
                  <c:v>10.5105</c:v>
                </c:pt>
                <c:pt idx="93">
                  <c:v>10.397500000000001</c:v>
                </c:pt>
                <c:pt idx="94">
                  <c:v>10.2713</c:v>
                </c:pt>
                <c:pt idx="95">
                  <c:v>9.8137000000000008</c:v>
                </c:pt>
                <c:pt idx="96">
                  <c:v>9.9970999999999997</c:v>
                </c:pt>
                <c:pt idx="97">
                  <c:v>9.9465000000000003</c:v>
                </c:pt>
                <c:pt idx="98">
                  <c:v>10.307600000000001</c:v>
                </c:pt>
                <c:pt idx="99">
                  <c:v>10.7134</c:v>
                </c:pt>
                <c:pt idx="100">
                  <c:v>10.660500000000001</c:v>
                </c:pt>
                <c:pt idx="101">
                  <c:v>10.3841</c:v>
                </c:pt>
                <c:pt idx="102">
                  <c:v>9.9527999999999999</c:v>
                </c:pt>
                <c:pt idx="103">
                  <c:v>10.2347</c:v>
                </c:pt>
                <c:pt idx="104">
                  <c:v>10.366</c:v>
                </c:pt>
                <c:pt idx="105">
                  <c:v>10.342599999999999</c:v>
                </c:pt>
                <c:pt idx="106">
                  <c:v>10.5793</c:v>
                </c:pt>
                <c:pt idx="107">
                  <c:v>10.8927</c:v>
                </c:pt>
                <c:pt idx="108">
                  <c:v>11.1092</c:v>
                </c:pt>
                <c:pt idx="109">
                  <c:v>11.3484</c:v>
                </c:pt>
                <c:pt idx="110">
                  <c:v>10.748900000000001</c:v>
                </c:pt>
                <c:pt idx="111">
                  <c:v>11.0129</c:v>
                </c:pt>
                <c:pt idx="112">
                  <c:v>11.274100000000001</c:v>
                </c:pt>
                <c:pt idx="113">
                  <c:v>11.111499999999999</c:v>
                </c:pt>
                <c:pt idx="114">
                  <c:v>11.455</c:v>
                </c:pt>
                <c:pt idx="115">
                  <c:v>11.9262</c:v>
                </c:pt>
                <c:pt idx="116">
                  <c:v>11.875500000000001</c:v>
                </c:pt>
                <c:pt idx="117">
                  <c:v>12.5549</c:v>
                </c:pt>
                <c:pt idx="118">
                  <c:v>12.091699999999999</c:v>
                </c:pt>
                <c:pt idx="119">
                  <c:v>11.837899999999999</c:v>
                </c:pt>
                <c:pt idx="120">
                  <c:v>11.3249</c:v>
                </c:pt>
                <c:pt idx="121">
                  <c:v>10.6456</c:v>
                </c:pt>
                <c:pt idx="122">
                  <c:v>10.5624</c:v>
                </c:pt>
                <c:pt idx="123">
                  <c:v>11.1999</c:v>
                </c:pt>
                <c:pt idx="124">
                  <c:v>10.9169</c:v>
                </c:pt>
                <c:pt idx="125">
                  <c:v>11.1403</c:v>
                </c:pt>
                <c:pt idx="126">
                  <c:v>10.96</c:v>
                </c:pt>
                <c:pt idx="127">
                  <c:v>10.9323</c:v>
                </c:pt>
                <c:pt idx="128">
                  <c:v>11.9582</c:v>
                </c:pt>
                <c:pt idx="129">
                  <c:v>11.773099999999999</c:v>
                </c:pt>
                <c:pt idx="130">
                  <c:v>11.481199999999999</c:v>
                </c:pt>
                <c:pt idx="131">
                  <c:v>11.952199999999999</c:v>
                </c:pt>
                <c:pt idx="132">
                  <c:v>12.253500000000001</c:v>
                </c:pt>
                <c:pt idx="133">
                  <c:v>12.3558</c:v>
                </c:pt>
                <c:pt idx="134">
                  <c:v>12.2987</c:v>
                </c:pt>
                <c:pt idx="135">
                  <c:v>12.3634</c:v>
                </c:pt>
                <c:pt idx="136">
                  <c:v>11.9899</c:v>
                </c:pt>
                <c:pt idx="137">
                  <c:v>11.819100000000001</c:v>
                </c:pt>
                <c:pt idx="138">
                  <c:v>11.917199999999999</c:v>
                </c:pt>
                <c:pt idx="139">
                  <c:v>11.987500000000001</c:v>
                </c:pt>
                <c:pt idx="140">
                  <c:v>11.948600000000001</c:v>
                </c:pt>
                <c:pt idx="141">
                  <c:v>11.9938</c:v>
                </c:pt>
                <c:pt idx="142">
                  <c:v>12.125999999999999</c:v>
                </c:pt>
                <c:pt idx="143">
                  <c:v>12.18</c:v>
                </c:pt>
                <c:pt idx="144">
                  <c:v>12.6677</c:v>
                </c:pt>
                <c:pt idx="145">
                  <c:v>12.587300000000001</c:v>
                </c:pt>
                <c:pt idx="146">
                  <c:v>12.4078</c:v>
                </c:pt>
                <c:pt idx="147">
                  <c:v>12.6136</c:v>
                </c:pt>
                <c:pt idx="148">
                  <c:v>12.2781</c:v>
                </c:pt>
                <c:pt idx="149">
                  <c:v>12.513999999999999</c:v>
                </c:pt>
                <c:pt idx="150">
                  <c:v>13.019</c:v>
                </c:pt>
                <c:pt idx="151">
                  <c:v>12.251799999999999</c:v>
                </c:pt>
                <c:pt idx="152">
                  <c:v>11.8886</c:v>
                </c:pt>
                <c:pt idx="153">
                  <c:v>11.934799999999999</c:v>
                </c:pt>
                <c:pt idx="154">
                  <c:v>11.573399999999999</c:v>
                </c:pt>
                <c:pt idx="155">
                  <c:v>11.249000000000001</c:v>
                </c:pt>
                <c:pt idx="156">
                  <c:v>11.440799999999999</c:v>
                </c:pt>
                <c:pt idx="157">
                  <c:v>11.326700000000001</c:v>
                </c:pt>
                <c:pt idx="158">
                  <c:v>11.138299999999999</c:v>
                </c:pt>
                <c:pt idx="159">
                  <c:v>10.2913</c:v>
                </c:pt>
                <c:pt idx="160">
                  <c:v>10.700699999999999</c:v>
                </c:pt>
                <c:pt idx="161">
                  <c:v>10.5839</c:v>
                </c:pt>
                <c:pt idx="162">
                  <c:v>11.7059</c:v>
                </c:pt>
                <c:pt idx="163">
                  <c:v>11.748100000000001</c:v>
                </c:pt>
                <c:pt idx="164">
                  <c:v>12.0017</c:v>
                </c:pt>
                <c:pt idx="165">
                  <c:v>12.2804</c:v>
                </c:pt>
                <c:pt idx="166">
                  <c:v>11.782299999999999</c:v>
                </c:pt>
                <c:pt idx="167">
                  <c:v>12.201700000000001</c:v>
                </c:pt>
                <c:pt idx="168">
                  <c:v>12.032400000000001</c:v>
                </c:pt>
                <c:pt idx="169">
                  <c:v>11.8819</c:v>
                </c:pt>
                <c:pt idx="170">
                  <c:v>11.867900000000001</c:v>
                </c:pt>
                <c:pt idx="171">
                  <c:v>12.187900000000001</c:v>
                </c:pt>
                <c:pt idx="172">
                  <c:v>12.287000000000001</c:v>
                </c:pt>
                <c:pt idx="173">
                  <c:v>12.8194</c:v>
                </c:pt>
                <c:pt idx="174">
                  <c:v>12.134</c:v>
                </c:pt>
                <c:pt idx="175">
                  <c:v>11.779400000000001</c:v>
                </c:pt>
                <c:pt idx="176">
                  <c:v>11.182499999999999</c:v>
                </c:pt>
                <c:pt idx="177">
                  <c:v>12.973800000000001</c:v>
                </c:pt>
                <c:pt idx="178">
                  <c:v>13.1685</c:v>
                </c:pt>
                <c:pt idx="179">
                  <c:v>14.2295</c:v>
                </c:pt>
                <c:pt idx="180">
                  <c:v>15.0861</c:v>
                </c:pt>
                <c:pt idx="181">
                  <c:v>14.892099999999999</c:v>
                </c:pt>
                <c:pt idx="182">
                  <c:v>14.2578</c:v>
                </c:pt>
                <c:pt idx="183">
                  <c:v>13.925700000000001</c:v>
                </c:pt>
                <c:pt idx="184">
                  <c:v>14.3231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6B-4DDA-8C15-BE7F55FF18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67123407"/>
        <c:axId val="1382958927"/>
      </c:lineChart>
      <c:dateAx>
        <c:axId val="1767123407"/>
        <c:scaling>
          <c:orientation val="minMax"/>
        </c:scaling>
        <c:delete val="0"/>
        <c:axPos val="b"/>
        <c:numFmt formatCode="dd\-mm\-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2958927"/>
        <c:crosses val="autoZero"/>
        <c:auto val="1"/>
        <c:lblOffset val="100"/>
        <c:baseTimeUnit val="months"/>
      </c:dateAx>
      <c:valAx>
        <c:axId val="1382958927"/>
        <c:scaling>
          <c:orientation val="minMax"/>
          <c:max val="23"/>
          <c:min val="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7123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200" b="1"/>
              <a:t>Correlation of Indian Market with EM and World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'Equity Performance'!$CG$6</c:f>
              <c:strCache>
                <c:ptCount val="1"/>
                <c:pt idx="0">
                  <c:v>MSCI India vs MSCI EM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'Equity Performance'!$CE$7:$CE$867</c:f>
              <c:numCache>
                <c:formatCode>dd\-mm\-yyyy</c:formatCode>
                <c:ptCount val="861"/>
                <c:pt idx="0">
                  <c:v>38926</c:v>
                </c:pt>
                <c:pt idx="1">
                  <c:v>38933</c:v>
                </c:pt>
                <c:pt idx="2">
                  <c:v>38940</c:v>
                </c:pt>
                <c:pt idx="3">
                  <c:v>38947</c:v>
                </c:pt>
                <c:pt idx="4">
                  <c:v>38954</c:v>
                </c:pt>
                <c:pt idx="5">
                  <c:v>38961</c:v>
                </c:pt>
                <c:pt idx="6">
                  <c:v>38968</c:v>
                </c:pt>
                <c:pt idx="7">
                  <c:v>38975</c:v>
                </c:pt>
                <c:pt idx="8">
                  <c:v>38982</c:v>
                </c:pt>
                <c:pt idx="9">
                  <c:v>38989</c:v>
                </c:pt>
                <c:pt idx="10">
                  <c:v>38996</c:v>
                </c:pt>
                <c:pt idx="11">
                  <c:v>39003</c:v>
                </c:pt>
                <c:pt idx="12">
                  <c:v>39010</c:v>
                </c:pt>
                <c:pt idx="13">
                  <c:v>39017</c:v>
                </c:pt>
                <c:pt idx="14">
                  <c:v>39024</c:v>
                </c:pt>
                <c:pt idx="15">
                  <c:v>39031</c:v>
                </c:pt>
                <c:pt idx="16">
                  <c:v>39038</c:v>
                </c:pt>
                <c:pt idx="17">
                  <c:v>39045</c:v>
                </c:pt>
                <c:pt idx="18">
                  <c:v>39052</c:v>
                </c:pt>
                <c:pt idx="19">
                  <c:v>39059</c:v>
                </c:pt>
                <c:pt idx="20">
                  <c:v>39066</c:v>
                </c:pt>
                <c:pt idx="21">
                  <c:v>39073</c:v>
                </c:pt>
                <c:pt idx="22">
                  <c:v>39080</c:v>
                </c:pt>
                <c:pt idx="23">
                  <c:v>39087</c:v>
                </c:pt>
                <c:pt idx="24">
                  <c:v>39094</c:v>
                </c:pt>
                <c:pt idx="25">
                  <c:v>39101</c:v>
                </c:pt>
                <c:pt idx="26">
                  <c:v>39108</c:v>
                </c:pt>
                <c:pt idx="27">
                  <c:v>39115</c:v>
                </c:pt>
                <c:pt idx="28">
                  <c:v>39122</c:v>
                </c:pt>
                <c:pt idx="29">
                  <c:v>39129</c:v>
                </c:pt>
                <c:pt idx="30">
                  <c:v>39136</c:v>
                </c:pt>
                <c:pt idx="31">
                  <c:v>39143</c:v>
                </c:pt>
                <c:pt idx="32">
                  <c:v>39150</c:v>
                </c:pt>
                <c:pt idx="33">
                  <c:v>39157</c:v>
                </c:pt>
                <c:pt idx="34">
                  <c:v>39164</c:v>
                </c:pt>
                <c:pt idx="35">
                  <c:v>39171</c:v>
                </c:pt>
                <c:pt idx="36">
                  <c:v>39178</c:v>
                </c:pt>
                <c:pt idx="37">
                  <c:v>39185</c:v>
                </c:pt>
                <c:pt idx="38">
                  <c:v>39192</c:v>
                </c:pt>
                <c:pt idx="39">
                  <c:v>39199</c:v>
                </c:pt>
                <c:pt idx="40">
                  <c:v>39206</c:v>
                </c:pt>
                <c:pt idx="41">
                  <c:v>39213</c:v>
                </c:pt>
                <c:pt idx="42">
                  <c:v>39220</c:v>
                </c:pt>
                <c:pt idx="43">
                  <c:v>39227</c:v>
                </c:pt>
                <c:pt idx="44">
                  <c:v>39234</c:v>
                </c:pt>
                <c:pt idx="45">
                  <c:v>39241</c:v>
                </c:pt>
                <c:pt idx="46">
                  <c:v>39248</c:v>
                </c:pt>
                <c:pt idx="47">
                  <c:v>39255</c:v>
                </c:pt>
                <c:pt idx="48">
                  <c:v>39262</c:v>
                </c:pt>
                <c:pt idx="49">
                  <c:v>39269</c:v>
                </c:pt>
                <c:pt idx="50">
                  <c:v>39276</c:v>
                </c:pt>
                <c:pt idx="51">
                  <c:v>39283</c:v>
                </c:pt>
                <c:pt idx="52">
                  <c:v>39290</c:v>
                </c:pt>
                <c:pt idx="53">
                  <c:v>39297</c:v>
                </c:pt>
                <c:pt idx="54">
                  <c:v>39304</c:v>
                </c:pt>
                <c:pt idx="55">
                  <c:v>39311</c:v>
                </c:pt>
                <c:pt idx="56">
                  <c:v>39318</c:v>
                </c:pt>
                <c:pt idx="57">
                  <c:v>39325</c:v>
                </c:pt>
                <c:pt idx="58">
                  <c:v>39332</c:v>
                </c:pt>
                <c:pt idx="59">
                  <c:v>39339</c:v>
                </c:pt>
                <c:pt idx="60">
                  <c:v>39346</c:v>
                </c:pt>
                <c:pt idx="61">
                  <c:v>39353</c:v>
                </c:pt>
                <c:pt idx="62">
                  <c:v>39360</c:v>
                </c:pt>
                <c:pt idx="63">
                  <c:v>39367</c:v>
                </c:pt>
                <c:pt idx="64">
                  <c:v>39374</c:v>
                </c:pt>
                <c:pt idx="65">
                  <c:v>39381</c:v>
                </c:pt>
                <c:pt idx="66">
                  <c:v>39388</c:v>
                </c:pt>
                <c:pt idx="67">
                  <c:v>39395</c:v>
                </c:pt>
                <c:pt idx="68">
                  <c:v>39402</c:v>
                </c:pt>
                <c:pt idx="69">
                  <c:v>39409</c:v>
                </c:pt>
                <c:pt idx="70">
                  <c:v>39416</c:v>
                </c:pt>
                <c:pt idx="71">
                  <c:v>39423</c:v>
                </c:pt>
                <c:pt idx="72">
                  <c:v>39430</c:v>
                </c:pt>
                <c:pt idx="73">
                  <c:v>39437</c:v>
                </c:pt>
                <c:pt idx="74">
                  <c:v>39444</c:v>
                </c:pt>
                <c:pt idx="75">
                  <c:v>39451</c:v>
                </c:pt>
                <c:pt idx="76">
                  <c:v>39458</c:v>
                </c:pt>
                <c:pt idx="77">
                  <c:v>39465</c:v>
                </c:pt>
                <c:pt idx="78">
                  <c:v>39472</c:v>
                </c:pt>
                <c:pt idx="79">
                  <c:v>39479</c:v>
                </c:pt>
                <c:pt idx="80">
                  <c:v>39486</c:v>
                </c:pt>
                <c:pt idx="81">
                  <c:v>39493</c:v>
                </c:pt>
                <c:pt idx="82">
                  <c:v>39500</c:v>
                </c:pt>
                <c:pt idx="83">
                  <c:v>39507</c:v>
                </c:pt>
                <c:pt idx="84">
                  <c:v>39514</c:v>
                </c:pt>
                <c:pt idx="85">
                  <c:v>39521</c:v>
                </c:pt>
                <c:pt idx="86">
                  <c:v>39528</c:v>
                </c:pt>
                <c:pt idx="87">
                  <c:v>39535</c:v>
                </c:pt>
                <c:pt idx="88">
                  <c:v>39542</c:v>
                </c:pt>
                <c:pt idx="89">
                  <c:v>39549</c:v>
                </c:pt>
                <c:pt idx="90">
                  <c:v>39556</c:v>
                </c:pt>
                <c:pt idx="91">
                  <c:v>39563</c:v>
                </c:pt>
                <c:pt idx="92">
                  <c:v>39570</c:v>
                </c:pt>
                <c:pt idx="93">
                  <c:v>39577</c:v>
                </c:pt>
                <c:pt idx="94">
                  <c:v>39584</c:v>
                </c:pt>
                <c:pt idx="95">
                  <c:v>39591</c:v>
                </c:pt>
                <c:pt idx="96">
                  <c:v>39598</c:v>
                </c:pt>
                <c:pt idx="97">
                  <c:v>39605</c:v>
                </c:pt>
                <c:pt idx="98">
                  <c:v>39612</c:v>
                </c:pt>
                <c:pt idx="99">
                  <c:v>39619</c:v>
                </c:pt>
                <c:pt idx="100">
                  <c:v>39626</c:v>
                </c:pt>
                <c:pt idx="101">
                  <c:v>39633</c:v>
                </c:pt>
                <c:pt idx="102">
                  <c:v>39640</c:v>
                </c:pt>
                <c:pt idx="103">
                  <c:v>39647</c:v>
                </c:pt>
                <c:pt idx="104">
                  <c:v>39654</c:v>
                </c:pt>
                <c:pt idx="105">
                  <c:v>39661</c:v>
                </c:pt>
                <c:pt idx="106">
                  <c:v>39668</c:v>
                </c:pt>
                <c:pt idx="107">
                  <c:v>39675</c:v>
                </c:pt>
                <c:pt idx="108">
                  <c:v>39682</c:v>
                </c:pt>
                <c:pt idx="109">
                  <c:v>39689</c:v>
                </c:pt>
                <c:pt idx="110">
                  <c:v>39696</c:v>
                </c:pt>
                <c:pt idx="111">
                  <c:v>39703</c:v>
                </c:pt>
                <c:pt idx="112">
                  <c:v>39710</c:v>
                </c:pt>
                <c:pt idx="113">
                  <c:v>39717</c:v>
                </c:pt>
                <c:pt idx="114">
                  <c:v>39724</c:v>
                </c:pt>
                <c:pt idx="115">
                  <c:v>39731</c:v>
                </c:pt>
                <c:pt idx="116">
                  <c:v>39738</c:v>
                </c:pt>
                <c:pt idx="117">
                  <c:v>39745</c:v>
                </c:pt>
                <c:pt idx="118">
                  <c:v>39752</c:v>
                </c:pt>
                <c:pt idx="119">
                  <c:v>39759</c:v>
                </c:pt>
                <c:pt idx="120">
                  <c:v>39766</c:v>
                </c:pt>
                <c:pt idx="121">
                  <c:v>39773</c:v>
                </c:pt>
                <c:pt idx="122">
                  <c:v>39780</c:v>
                </c:pt>
                <c:pt idx="123">
                  <c:v>39787</c:v>
                </c:pt>
                <c:pt idx="124">
                  <c:v>39794</c:v>
                </c:pt>
                <c:pt idx="125">
                  <c:v>39801</c:v>
                </c:pt>
                <c:pt idx="126">
                  <c:v>39808</c:v>
                </c:pt>
                <c:pt idx="127">
                  <c:v>39815</c:v>
                </c:pt>
                <c:pt idx="128">
                  <c:v>39822</c:v>
                </c:pt>
                <c:pt idx="129">
                  <c:v>39829</c:v>
                </c:pt>
                <c:pt idx="130">
                  <c:v>39836</c:v>
                </c:pt>
                <c:pt idx="131">
                  <c:v>39843</c:v>
                </c:pt>
                <c:pt idx="132">
                  <c:v>39850</c:v>
                </c:pt>
                <c:pt idx="133">
                  <c:v>39857</c:v>
                </c:pt>
                <c:pt idx="134">
                  <c:v>39864</c:v>
                </c:pt>
                <c:pt idx="135">
                  <c:v>39871</c:v>
                </c:pt>
                <c:pt idx="136">
                  <c:v>39878</c:v>
                </c:pt>
                <c:pt idx="137">
                  <c:v>39885</c:v>
                </c:pt>
                <c:pt idx="138">
                  <c:v>39892</c:v>
                </c:pt>
                <c:pt idx="139">
                  <c:v>39899</c:v>
                </c:pt>
                <c:pt idx="140">
                  <c:v>39906</c:v>
                </c:pt>
                <c:pt idx="141">
                  <c:v>39913</c:v>
                </c:pt>
                <c:pt idx="142">
                  <c:v>39920</c:v>
                </c:pt>
                <c:pt idx="143">
                  <c:v>39927</c:v>
                </c:pt>
                <c:pt idx="144">
                  <c:v>39934</c:v>
                </c:pt>
                <c:pt idx="145">
                  <c:v>39941</c:v>
                </c:pt>
                <c:pt idx="146">
                  <c:v>39948</c:v>
                </c:pt>
                <c:pt idx="147">
                  <c:v>39955</c:v>
                </c:pt>
                <c:pt idx="148">
                  <c:v>39962</c:v>
                </c:pt>
                <c:pt idx="149">
                  <c:v>39969</c:v>
                </c:pt>
                <c:pt idx="150">
                  <c:v>39976</c:v>
                </c:pt>
                <c:pt idx="151">
                  <c:v>39983</c:v>
                </c:pt>
                <c:pt idx="152">
                  <c:v>39990</c:v>
                </c:pt>
                <c:pt idx="153">
                  <c:v>39997</c:v>
                </c:pt>
                <c:pt idx="154">
                  <c:v>40004</c:v>
                </c:pt>
                <c:pt idx="155">
                  <c:v>40011</c:v>
                </c:pt>
                <c:pt idx="156">
                  <c:v>40018</c:v>
                </c:pt>
                <c:pt idx="157">
                  <c:v>40025</c:v>
                </c:pt>
                <c:pt idx="158">
                  <c:v>40032</c:v>
                </c:pt>
                <c:pt idx="159">
                  <c:v>40039</c:v>
                </c:pt>
                <c:pt idx="160">
                  <c:v>40046</c:v>
                </c:pt>
                <c:pt idx="161">
                  <c:v>40053</c:v>
                </c:pt>
                <c:pt idx="162">
                  <c:v>40060</c:v>
                </c:pt>
                <c:pt idx="163">
                  <c:v>40067</c:v>
                </c:pt>
                <c:pt idx="164">
                  <c:v>40074</c:v>
                </c:pt>
                <c:pt idx="165">
                  <c:v>40081</c:v>
                </c:pt>
                <c:pt idx="166">
                  <c:v>40088</c:v>
                </c:pt>
                <c:pt idx="167">
                  <c:v>40095</c:v>
                </c:pt>
                <c:pt idx="168">
                  <c:v>40102</c:v>
                </c:pt>
                <c:pt idx="169">
                  <c:v>40109</c:v>
                </c:pt>
                <c:pt idx="170">
                  <c:v>40116</c:v>
                </c:pt>
                <c:pt idx="171">
                  <c:v>40123</c:v>
                </c:pt>
                <c:pt idx="172">
                  <c:v>40130</c:v>
                </c:pt>
                <c:pt idx="173">
                  <c:v>40137</c:v>
                </c:pt>
                <c:pt idx="174">
                  <c:v>40144</c:v>
                </c:pt>
                <c:pt idx="175">
                  <c:v>40151</c:v>
                </c:pt>
                <c:pt idx="176">
                  <c:v>40158</c:v>
                </c:pt>
                <c:pt idx="177">
                  <c:v>40165</c:v>
                </c:pt>
                <c:pt idx="178">
                  <c:v>40172</c:v>
                </c:pt>
                <c:pt idx="179">
                  <c:v>40179</c:v>
                </c:pt>
                <c:pt idx="180">
                  <c:v>40186</c:v>
                </c:pt>
                <c:pt idx="181">
                  <c:v>40193</c:v>
                </c:pt>
                <c:pt idx="182">
                  <c:v>40200</c:v>
                </c:pt>
                <c:pt idx="183">
                  <c:v>40207</c:v>
                </c:pt>
                <c:pt idx="184">
                  <c:v>40214</c:v>
                </c:pt>
                <c:pt idx="185">
                  <c:v>40221</c:v>
                </c:pt>
                <c:pt idx="186">
                  <c:v>40228</c:v>
                </c:pt>
                <c:pt idx="187">
                  <c:v>40235</c:v>
                </c:pt>
                <c:pt idx="188">
                  <c:v>40242</c:v>
                </c:pt>
                <c:pt idx="189">
                  <c:v>40249</c:v>
                </c:pt>
                <c:pt idx="190">
                  <c:v>40256</c:v>
                </c:pt>
                <c:pt idx="191">
                  <c:v>40263</c:v>
                </c:pt>
                <c:pt idx="192">
                  <c:v>40270</c:v>
                </c:pt>
                <c:pt idx="193">
                  <c:v>40277</c:v>
                </c:pt>
                <c:pt idx="194">
                  <c:v>40284</c:v>
                </c:pt>
                <c:pt idx="195">
                  <c:v>40291</c:v>
                </c:pt>
                <c:pt idx="196">
                  <c:v>40298</c:v>
                </c:pt>
                <c:pt idx="197">
                  <c:v>40305</c:v>
                </c:pt>
                <c:pt idx="198">
                  <c:v>40312</c:v>
                </c:pt>
                <c:pt idx="199">
                  <c:v>40319</c:v>
                </c:pt>
                <c:pt idx="200">
                  <c:v>40326</c:v>
                </c:pt>
                <c:pt idx="201">
                  <c:v>40333</c:v>
                </c:pt>
                <c:pt idx="202">
                  <c:v>40340</c:v>
                </c:pt>
                <c:pt idx="203">
                  <c:v>40347</c:v>
                </c:pt>
                <c:pt idx="204">
                  <c:v>40354</c:v>
                </c:pt>
                <c:pt idx="205">
                  <c:v>40361</c:v>
                </c:pt>
                <c:pt idx="206">
                  <c:v>40368</c:v>
                </c:pt>
                <c:pt idx="207">
                  <c:v>40375</c:v>
                </c:pt>
                <c:pt idx="208">
                  <c:v>40382</c:v>
                </c:pt>
                <c:pt idx="209">
                  <c:v>40389</c:v>
                </c:pt>
                <c:pt idx="210">
                  <c:v>40396</c:v>
                </c:pt>
                <c:pt idx="211">
                  <c:v>40403</c:v>
                </c:pt>
                <c:pt idx="212">
                  <c:v>40410</c:v>
                </c:pt>
                <c:pt idx="213">
                  <c:v>40417</c:v>
                </c:pt>
                <c:pt idx="214">
                  <c:v>40424</c:v>
                </c:pt>
                <c:pt idx="215">
                  <c:v>40431</c:v>
                </c:pt>
                <c:pt idx="216">
                  <c:v>40438</c:v>
                </c:pt>
                <c:pt idx="217">
                  <c:v>40445</c:v>
                </c:pt>
                <c:pt idx="218">
                  <c:v>40452</c:v>
                </c:pt>
                <c:pt idx="219">
                  <c:v>40459</c:v>
                </c:pt>
                <c:pt idx="220">
                  <c:v>40466</c:v>
                </c:pt>
                <c:pt idx="221">
                  <c:v>40473</c:v>
                </c:pt>
                <c:pt idx="222">
                  <c:v>40480</c:v>
                </c:pt>
                <c:pt idx="223">
                  <c:v>40487</c:v>
                </c:pt>
                <c:pt idx="224">
                  <c:v>40494</c:v>
                </c:pt>
                <c:pt idx="225">
                  <c:v>40501</c:v>
                </c:pt>
                <c:pt idx="226">
                  <c:v>40508</c:v>
                </c:pt>
                <c:pt idx="227">
                  <c:v>40515</c:v>
                </c:pt>
                <c:pt idx="228">
                  <c:v>40522</c:v>
                </c:pt>
                <c:pt idx="229">
                  <c:v>40529</c:v>
                </c:pt>
                <c:pt idx="230">
                  <c:v>40536</c:v>
                </c:pt>
                <c:pt idx="231">
                  <c:v>40543</c:v>
                </c:pt>
                <c:pt idx="232">
                  <c:v>40550</c:v>
                </c:pt>
                <c:pt idx="233">
                  <c:v>40557</c:v>
                </c:pt>
                <c:pt idx="234">
                  <c:v>40564</c:v>
                </c:pt>
                <c:pt idx="235">
                  <c:v>40571</c:v>
                </c:pt>
                <c:pt idx="236">
                  <c:v>40578</c:v>
                </c:pt>
                <c:pt idx="237">
                  <c:v>40585</c:v>
                </c:pt>
                <c:pt idx="238">
                  <c:v>40592</c:v>
                </c:pt>
                <c:pt idx="239">
                  <c:v>40599</c:v>
                </c:pt>
                <c:pt idx="240">
                  <c:v>40606</c:v>
                </c:pt>
                <c:pt idx="241">
                  <c:v>40613</c:v>
                </c:pt>
                <c:pt idx="242">
                  <c:v>40620</c:v>
                </c:pt>
                <c:pt idx="243">
                  <c:v>40627</c:v>
                </c:pt>
                <c:pt idx="244">
                  <c:v>40634</c:v>
                </c:pt>
                <c:pt idx="245">
                  <c:v>40641</c:v>
                </c:pt>
                <c:pt idx="246">
                  <c:v>40648</c:v>
                </c:pt>
                <c:pt idx="247">
                  <c:v>40655</c:v>
                </c:pt>
                <c:pt idx="248">
                  <c:v>40662</c:v>
                </c:pt>
                <c:pt idx="249">
                  <c:v>40669</c:v>
                </c:pt>
                <c:pt idx="250">
                  <c:v>40676</c:v>
                </c:pt>
                <c:pt idx="251">
                  <c:v>40683</c:v>
                </c:pt>
                <c:pt idx="252">
                  <c:v>40690</c:v>
                </c:pt>
                <c:pt idx="253">
                  <c:v>40697</c:v>
                </c:pt>
                <c:pt idx="254">
                  <c:v>40704</c:v>
                </c:pt>
                <c:pt idx="255">
                  <c:v>40711</c:v>
                </c:pt>
                <c:pt idx="256">
                  <c:v>40718</c:v>
                </c:pt>
                <c:pt idx="257">
                  <c:v>40725</c:v>
                </c:pt>
                <c:pt idx="258">
                  <c:v>40732</c:v>
                </c:pt>
                <c:pt idx="259">
                  <c:v>40739</c:v>
                </c:pt>
                <c:pt idx="260">
                  <c:v>40746</c:v>
                </c:pt>
                <c:pt idx="261">
                  <c:v>40753</c:v>
                </c:pt>
                <c:pt idx="262">
                  <c:v>40760</c:v>
                </c:pt>
                <c:pt idx="263">
                  <c:v>40767</c:v>
                </c:pt>
                <c:pt idx="264">
                  <c:v>40774</c:v>
                </c:pt>
                <c:pt idx="265">
                  <c:v>40781</c:v>
                </c:pt>
                <c:pt idx="266">
                  <c:v>40788</c:v>
                </c:pt>
                <c:pt idx="267">
                  <c:v>40795</c:v>
                </c:pt>
                <c:pt idx="268">
                  <c:v>40802</c:v>
                </c:pt>
                <c:pt idx="269">
                  <c:v>40809</c:v>
                </c:pt>
                <c:pt idx="270">
                  <c:v>40816</c:v>
                </c:pt>
                <c:pt idx="271">
                  <c:v>40823</c:v>
                </c:pt>
                <c:pt idx="272">
                  <c:v>40830</c:v>
                </c:pt>
                <c:pt idx="273">
                  <c:v>40837</c:v>
                </c:pt>
                <c:pt idx="274">
                  <c:v>40844</c:v>
                </c:pt>
                <c:pt idx="275">
                  <c:v>40851</c:v>
                </c:pt>
                <c:pt idx="276">
                  <c:v>40858</c:v>
                </c:pt>
                <c:pt idx="277">
                  <c:v>40865</c:v>
                </c:pt>
                <c:pt idx="278">
                  <c:v>40872</c:v>
                </c:pt>
                <c:pt idx="279">
                  <c:v>40879</c:v>
                </c:pt>
                <c:pt idx="280">
                  <c:v>40886</c:v>
                </c:pt>
                <c:pt idx="281">
                  <c:v>40893</c:v>
                </c:pt>
                <c:pt idx="282">
                  <c:v>40900</c:v>
                </c:pt>
                <c:pt idx="283">
                  <c:v>40907</c:v>
                </c:pt>
                <c:pt idx="284">
                  <c:v>40914</c:v>
                </c:pt>
                <c:pt idx="285">
                  <c:v>40921</c:v>
                </c:pt>
                <c:pt idx="286">
                  <c:v>40928</c:v>
                </c:pt>
                <c:pt idx="287">
                  <c:v>40935</c:v>
                </c:pt>
                <c:pt idx="288">
                  <c:v>40942</c:v>
                </c:pt>
                <c:pt idx="289">
                  <c:v>40949</c:v>
                </c:pt>
                <c:pt idx="290">
                  <c:v>40956</c:v>
                </c:pt>
                <c:pt idx="291">
                  <c:v>40963</c:v>
                </c:pt>
                <c:pt idx="292">
                  <c:v>40970</c:v>
                </c:pt>
                <c:pt idx="293">
                  <c:v>40977</c:v>
                </c:pt>
                <c:pt idx="294">
                  <c:v>40984</c:v>
                </c:pt>
                <c:pt idx="295">
                  <c:v>40991</c:v>
                </c:pt>
                <c:pt idx="296">
                  <c:v>40998</c:v>
                </c:pt>
                <c:pt idx="297">
                  <c:v>41005</c:v>
                </c:pt>
                <c:pt idx="298">
                  <c:v>41012</c:v>
                </c:pt>
                <c:pt idx="299">
                  <c:v>41019</c:v>
                </c:pt>
                <c:pt idx="300">
                  <c:v>41026</c:v>
                </c:pt>
                <c:pt idx="301">
                  <c:v>41033</c:v>
                </c:pt>
                <c:pt idx="302">
                  <c:v>41040</c:v>
                </c:pt>
                <c:pt idx="303">
                  <c:v>41047</c:v>
                </c:pt>
                <c:pt idx="304">
                  <c:v>41054</c:v>
                </c:pt>
                <c:pt idx="305">
                  <c:v>41061</c:v>
                </c:pt>
                <c:pt idx="306">
                  <c:v>41068</c:v>
                </c:pt>
                <c:pt idx="307">
                  <c:v>41075</c:v>
                </c:pt>
                <c:pt idx="308">
                  <c:v>41082</c:v>
                </c:pt>
                <c:pt idx="309">
                  <c:v>41089</c:v>
                </c:pt>
                <c:pt idx="310">
                  <c:v>41096</c:v>
                </c:pt>
                <c:pt idx="311">
                  <c:v>41103</c:v>
                </c:pt>
                <c:pt idx="312">
                  <c:v>41110</c:v>
                </c:pt>
                <c:pt idx="313">
                  <c:v>41117</c:v>
                </c:pt>
                <c:pt idx="314">
                  <c:v>41124</c:v>
                </c:pt>
                <c:pt idx="315">
                  <c:v>41131</c:v>
                </c:pt>
                <c:pt idx="316">
                  <c:v>41138</c:v>
                </c:pt>
                <c:pt idx="317">
                  <c:v>41145</c:v>
                </c:pt>
                <c:pt idx="318">
                  <c:v>41152</c:v>
                </c:pt>
                <c:pt idx="319">
                  <c:v>41159</c:v>
                </c:pt>
                <c:pt idx="320">
                  <c:v>41166</c:v>
                </c:pt>
                <c:pt idx="321">
                  <c:v>41173</c:v>
                </c:pt>
                <c:pt idx="322">
                  <c:v>41180</c:v>
                </c:pt>
                <c:pt idx="323">
                  <c:v>41187</c:v>
                </c:pt>
                <c:pt idx="324">
                  <c:v>41194</c:v>
                </c:pt>
                <c:pt idx="325">
                  <c:v>41201</c:v>
                </c:pt>
                <c:pt idx="326">
                  <c:v>41208</c:v>
                </c:pt>
                <c:pt idx="327">
                  <c:v>41215</c:v>
                </c:pt>
                <c:pt idx="328">
                  <c:v>41222</c:v>
                </c:pt>
                <c:pt idx="329">
                  <c:v>41229</c:v>
                </c:pt>
                <c:pt idx="330">
                  <c:v>41236</c:v>
                </c:pt>
                <c:pt idx="331">
                  <c:v>41243</c:v>
                </c:pt>
                <c:pt idx="332">
                  <c:v>41250</c:v>
                </c:pt>
                <c:pt idx="333">
                  <c:v>41257</c:v>
                </c:pt>
                <c:pt idx="334">
                  <c:v>41264</c:v>
                </c:pt>
                <c:pt idx="335">
                  <c:v>41271</c:v>
                </c:pt>
                <c:pt idx="336">
                  <c:v>41278</c:v>
                </c:pt>
                <c:pt idx="337">
                  <c:v>41285</c:v>
                </c:pt>
                <c:pt idx="338">
                  <c:v>41292</c:v>
                </c:pt>
                <c:pt idx="339">
                  <c:v>41299</c:v>
                </c:pt>
                <c:pt idx="340">
                  <c:v>41306</c:v>
                </c:pt>
                <c:pt idx="341">
                  <c:v>41313</c:v>
                </c:pt>
                <c:pt idx="342">
                  <c:v>41320</c:v>
                </c:pt>
                <c:pt idx="343">
                  <c:v>41327</c:v>
                </c:pt>
                <c:pt idx="344">
                  <c:v>41334</c:v>
                </c:pt>
                <c:pt idx="345">
                  <c:v>41341</c:v>
                </c:pt>
                <c:pt idx="346">
                  <c:v>41348</c:v>
                </c:pt>
                <c:pt idx="347">
                  <c:v>41355</c:v>
                </c:pt>
                <c:pt idx="348">
                  <c:v>41362</c:v>
                </c:pt>
                <c:pt idx="349">
                  <c:v>41369</c:v>
                </c:pt>
                <c:pt idx="350">
                  <c:v>41376</c:v>
                </c:pt>
                <c:pt idx="351">
                  <c:v>41383</c:v>
                </c:pt>
                <c:pt idx="352">
                  <c:v>41390</c:v>
                </c:pt>
                <c:pt idx="353">
                  <c:v>41397</c:v>
                </c:pt>
                <c:pt idx="354">
                  <c:v>41404</c:v>
                </c:pt>
                <c:pt idx="355">
                  <c:v>41411</c:v>
                </c:pt>
                <c:pt idx="356">
                  <c:v>41418</c:v>
                </c:pt>
                <c:pt idx="357">
                  <c:v>41425</c:v>
                </c:pt>
                <c:pt idx="358">
                  <c:v>41432</c:v>
                </c:pt>
                <c:pt idx="359">
                  <c:v>41439</c:v>
                </c:pt>
                <c:pt idx="360">
                  <c:v>41446</c:v>
                </c:pt>
                <c:pt idx="361">
                  <c:v>41453</c:v>
                </c:pt>
                <c:pt idx="362">
                  <c:v>41460</c:v>
                </c:pt>
                <c:pt idx="363">
                  <c:v>41467</c:v>
                </c:pt>
                <c:pt idx="364">
                  <c:v>41474</c:v>
                </c:pt>
                <c:pt idx="365">
                  <c:v>41481</c:v>
                </c:pt>
                <c:pt idx="366">
                  <c:v>41488</c:v>
                </c:pt>
                <c:pt idx="367">
                  <c:v>41495</c:v>
                </c:pt>
                <c:pt idx="368">
                  <c:v>41502</c:v>
                </c:pt>
                <c:pt idx="369">
                  <c:v>41509</c:v>
                </c:pt>
                <c:pt idx="370">
                  <c:v>41516</c:v>
                </c:pt>
                <c:pt idx="371">
                  <c:v>41523</c:v>
                </c:pt>
                <c:pt idx="372">
                  <c:v>41530</c:v>
                </c:pt>
                <c:pt idx="373">
                  <c:v>41537</c:v>
                </c:pt>
                <c:pt idx="374">
                  <c:v>41544</c:v>
                </c:pt>
                <c:pt idx="375">
                  <c:v>41551</c:v>
                </c:pt>
                <c:pt idx="376">
                  <c:v>41558</c:v>
                </c:pt>
                <c:pt idx="377">
                  <c:v>41565</c:v>
                </c:pt>
                <c:pt idx="378">
                  <c:v>41572</c:v>
                </c:pt>
                <c:pt idx="379">
                  <c:v>41579</c:v>
                </c:pt>
                <c:pt idx="380">
                  <c:v>41586</c:v>
                </c:pt>
                <c:pt idx="381">
                  <c:v>41593</c:v>
                </c:pt>
                <c:pt idx="382">
                  <c:v>41600</c:v>
                </c:pt>
                <c:pt idx="383">
                  <c:v>41607</c:v>
                </c:pt>
                <c:pt idx="384">
                  <c:v>41614</c:v>
                </c:pt>
                <c:pt idx="385">
                  <c:v>41621</c:v>
                </c:pt>
                <c:pt idx="386">
                  <c:v>41628</c:v>
                </c:pt>
                <c:pt idx="387">
                  <c:v>41635</c:v>
                </c:pt>
                <c:pt idx="388">
                  <c:v>41642</c:v>
                </c:pt>
                <c:pt idx="389">
                  <c:v>41649</c:v>
                </c:pt>
                <c:pt idx="390">
                  <c:v>41656</c:v>
                </c:pt>
                <c:pt idx="391">
                  <c:v>41663</c:v>
                </c:pt>
                <c:pt idx="392">
                  <c:v>41670</c:v>
                </c:pt>
                <c:pt idx="393">
                  <c:v>41677</c:v>
                </c:pt>
                <c:pt idx="394">
                  <c:v>41684</c:v>
                </c:pt>
                <c:pt idx="395">
                  <c:v>41691</c:v>
                </c:pt>
                <c:pt idx="396">
                  <c:v>41698</c:v>
                </c:pt>
                <c:pt idx="397">
                  <c:v>41705</c:v>
                </c:pt>
                <c:pt idx="398">
                  <c:v>41712</c:v>
                </c:pt>
                <c:pt idx="399">
                  <c:v>41719</c:v>
                </c:pt>
                <c:pt idx="400">
                  <c:v>41726</c:v>
                </c:pt>
                <c:pt idx="401">
                  <c:v>41733</c:v>
                </c:pt>
                <c:pt idx="402">
                  <c:v>41740</c:v>
                </c:pt>
                <c:pt idx="403">
                  <c:v>41747</c:v>
                </c:pt>
                <c:pt idx="404">
                  <c:v>41754</c:v>
                </c:pt>
                <c:pt idx="405">
                  <c:v>41761</c:v>
                </c:pt>
                <c:pt idx="406">
                  <c:v>41768</c:v>
                </c:pt>
                <c:pt idx="407">
                  <c:v>41775</c:v>
                </c:pt>
                <c:pt idx="408">
                  <c:v>41782</c:v>
                </c:pt>
                <c:pt idx="409">
                  <c:v>41789</c:v>
                </c:pt>
                <c:pt idx="410">
                  <c:v>41796</c:v>
                </c:pt>
                <c:pt idx="411">
                  <c:v>41803</c:v>
                </c:pt>
                <c:pt idx="412">
                  <c:v>41810</c:v>
                </c:pt>
                <c:pt idx="413">
                  <c:v>41817</c:v>
                </c:pt>
                <c:pt idx="414">
                  <c:v>41824</c:v>
                </c:pt>
                <c:pt idx="415">
                  <c:v>41831</c:v>
                </c:pt>
                <c:pt idx="416">
                  <c:v>41838</c:v>
                </c:pt>
                <c:pt idx="417">
                  <c:v>41845</c:v>
                </c:pt>
                <c:pt idx="418">
                  <c:v>41852</c:v>
                </c:pt>
                <c:pt idx="419">
                  <c:v>41859</c:v>
                </c:pt>
                <c:pt idx="420">
                  <c:v>41866</c:v>
                </c:pt>
                <c:pt idx="421">
                  <c:v>41873</c:v>
                </c:pt>
                <c:pt idx="422">
                  <c:v>41880</c:v>
                </c:pt>
                <c:pt idx="423">
                  <c:v>41887</c:v>
                </c:pt>
                <c:pt idx="424">
                  <c:v>41894</c:v>
                </c:pt>
                <c:pt idx="425">
                  <c:v>41901</c:v>
                </c:pt>
                <c:pt idx="426">
                  <c:v>41908</c:v>
                </c:pt>
                <c:pt idx="427">
                  <c:v>41915</c:v>
                </c:pt>
                <c:pt idx="428">
                  <c:v>41922</c:v>
                </c:pt>
                <c:pt idx="429">
                  <c:v>41929</c:v>
                </c:pt>
                <c:pt idx="430">
                  <c:v>41936</c:v>
                </c:pt>
                <c:pt idx="431">
                  <c:v>41943</c:v>
                </c:pt>
                <c:pt idx="432">
                  <c:v>41950</c:v>
                </c:pt>
                <c:pt idx="433">
                  <c:v>41957</c:v>
                </c:pt>
                <c:pt idx="434">
                  <c:v>41964</c:v>
                </c:pt>
                <c:pt idx="435">
                  <c:v>41971</c:v>
                </c:pt>
                <c:pt idx="436">
                  <c:v>41978</c:v>
                </c:pt>
                <c:pt idx="437">
                  <c:v>41985</c:v>
                </c:pt>
                <c:pt idx="438">
                  <c:v>41992</c:v>
                </c:pt>
                <c:pt idx="439">
                  <c:v>41999</c:v>
                </c:pt>
                <c:pt idx="440">
                  <c:v>42006</c:v>
                </c:pt>
                <c:pt idx="441">
                  <c:v>42013</c:v>
                </c:pt>
                <c:pt idx="442">
                  <c:v>42020</c:v>
                </c:pt>
                <c:pt idx="443">
                  <c:v>42027</c:v>
                </c:pt>
                <c:pt idx="444">
                  <c:v>42034</c:v>
                </c:pt>
                <c:pt idx="445">
                  <c:v>42041</c:v>
                </c:pt>
                <c:pt idx="446">
                  <c:v>42048</c:v>
                </c:pt>
                <c:pt idx="447">
                  <c:v>42055</c:v>
                </c:pt>
                <c:pt idx="448">
                  <c:v>42062</c:v>
                </c:pt>
                <c:pt idx="449">
                  <c:v>42069</c:v>
                </c:pt>
                <c:pt idx="450">
                  <c:v>42076</c:v>
                </c:pt>
                <c:pt idx="451">
                  <c:v>42083</c:v>
                </c:pt>
                <c:pt idx="452">
                  <c:v>42090</c:v>
                </c:pt>
                <c:pt idx="453">
                  <c:v>42097</c:v>
                </c:pt>
                <c:pt idx="454">
                  <c:v>42104</c:v>
                </c:pt>
                <c:pt idx="455">
                  <c:v>42111</c:v>
                </c:pt>
                <c:pt idx="456">
                  <c:v>42118</c:v>
                </c:pt>
                <c:pt idx="457">
                  <c:v>42125</c:v>
                </c:pt>
                <c:pt idx="458">
                  <c:v>42132</c:v>
                </c:pt>
                <c:pt idx="459">
                  <c:v>42139</c:v>
                </c:pt>
                <c:pt idx="460">
                  <c:v>42146</c:v>
                </c:pt>
                <c:pt idx="461">
                  <c:v>42153</c:v>
                </c:pt>
                <c:pt idx="462">
                  <c:v>42160</c:v>
                </c:pt>
                <c:pt idx="463">
                  <c:v>42167</c:v>
                </c:pt>
                <c:pt idx="464">
                  <c:v>42174</c:v>
                </c:pt>
                <c:pt idx="465">
                  <c:v>42181</c:v>
                </c:pt>
                <c:pt idx="466">
                  <c:v>42188</c:v>
                </c:pt>
                <c:pt idx="467">
                  <c:v>42195</c:v>
                </c:pt>
                <c:pt idx="468">
                  <c:v>42202</c:v>
                </c:pt>
                <c:pt idx="469">
                  <c:v>42209</c:v>
                </c:pt>
                <c:pt idx="470">
                  <c:v>42216</c:v>
                </c:pt>
                <c:pt idx="471">
                  <c:v>42223</c:v>
                </c:pt>
                <c:pt idx="472">
                  <c:v>42230</c:v>
                </c:pt>
                <c:pt idx="473">
                  <c:v>42237</c:v>
                </c:pt>
                <c:pt idx="474">
                  <c:v>42244</c:v>
                </c:pt>
                <c:pt idx="475">
                  <c:v>42251</c:v>
                </c:pt>
                <c:pt idx="476">
                  <c:v>42258</c:v>
                </c:pt>
                <c:pt idx="477">
                  <c:v>42265</c:v>
                </c:pt>
                <c:pt idx="478">
                  <c:v>42272</c:v>
                </c:pt>
                <c:pt idx="479">
                  <c:v>42279</c:v>
                </c:pt>
                <c:pt idx="480">
                  <c:v>42286</c:v>
                </c:pt>
                <c:pt idx="481">
                  <c:v>42293</c:v>
                </c:pt>
                <c:pt idx="482">
                  <c:v>42300</c:v>
                </c:pt>
                <c:pt idx="483">
                  <c:v>42307</c:v>
                </c:pt>
                <c:pt idx="484">
                  <c:v>42314</c:v>
                </c:pt>
                <c:pt idx="485">
                  <c:v>42321</c:v>
                </c:pt>
                <c:pt idx="486">
                  <c:v>42328</c:v>
                </c:pt>
                <c:pt idx="487">
                  <c:v>42335</c:v>
                </c:pt>
                <c:pt idx="488">
                  <c:v>42342</c:v>
                </c:pt>
                <c:pt idx="489">
                  <c:v>42349</c:v>
                </c:pt>
                <c:pt idx="490">
                  <c:v>42356</c:v>
                </c:pt>
                <c:pt idx="491">
                  <c:v>42363</c:v>
                </c:pt>
                <c:pt idx="492">
                  <c:v>42370</c:v>
                </c:pt>
                <c:pt idx="493">
                  <c:v>42377</c:v>
                </c:pt>
                <c:pt idx="494">
                  <c:v>42384</c:v>
                </c:pt>
                <c:pt idx="495">
                  <c:v>42391</c:v>
                </c:pt>
                <c:pt idx="496">
                  <c:v>42398</c:v>
                </c:pt>
                <c:pt idx="497">
                  <c:v>42405</c:v>
                </c:pt>
                <c:pt idx="498">
                  <c:v>42412</c:v>
                </c:pt>
                <c:pt idx="499">
                  <c:v>42419</c:v>
                </c:pt>
                <c:pt idx="500">
                  <c:v>42426</c:v>
                </c:pt>
                <c:pt idx="501">
                  <c:v>42433</c:v>
                </c:pt>
                <c:pt idx="502">
                  <c:v>42440</c:v>
                </c:pt>
                <c:pt idx="503">
                  <c:v>42447</c:v>
                </c:pt>
                <c:pt idx="504">
                  <c:v>42454</c:v>
                </c:pt>
                <c:pt idx="505">
                  <c:v>42461</c:v>
                </c:pt>
                <c:pt idx="506">
                  <c:v>42468</c:v>
                </c:pt>
                <c:pt idx="507">
                  <c:v>42475</c:v>
                </c:pt>
                <c:pt idx="508">
                  <c:v>42482</c:v>
                </c:pt>
                <c:pt idx="509">
                  <c:v>42489</c:v>
                </c:pt>
                <c:pt idx="510">
                  <c:v>42496</c:v>
                </c:pt>
                <c:pt idx="511">
                  <c:v>42503</c:v>
                </c:pt>
                <c:pt idx="512">
                  <c:v>42510</c:v>
                </c:pt>
                <c:pt idx="513">
                  <c:v>42517</c:v>
                </c:pt>
                <c:pt idx="514">
                  <c:v>42524</c:v>
                </c:pt>
                <c:pt idx="515">
                  <c:v>42531</c:v>
                </c:pt>
                <c:pt idx="516">
                  <c:v>42538</c:v>
                </c:pt>
                <c:pt idx="517">
                  <c:v>42545</c:v>
                </c:pt>
                <c:pt idx="518">
                  <c:v>42552</c:v>
                </c:pt>
                <c:pt idx="519">
                  <c:v>42559</c:v>
                </c:pt>
                <c:pt idx="520">
                  <c:v>42566</c:v>
                </c:pt>
                <c:pt idx="521">
                  <c:v>42573</c:v>
                </c:pt>
                <c:pt idx="522">
                  <c:v>42580</c:v>
                </c:pt>
                <c:pt idx="523">
                  <c:v>42587</c:v>
                </c:pt>
                <c:pt idx="524">
                  <c:v>42594</c:v>
                </c:pt>
                <c:pt idx="525">
                  <c:v>42601</c:v>
                </c:pt>
                <c:pt idx="526">
                  <c:v>42608</c:v>
                </c:pt>
                <c:pt idx="527">
                  <c:v>42615</c:v>
                </c:pt>
                <c:pt idx="528">
                  <c:v>42622</c:v>
                </c:pt>
                <c:pt idx="529">
                  <c:v>42629</c:v>
                </c:pt>
                <c:pt idx="530">
                  <c:v>42636</c:v>
                </c:pt>
                <c:pt idx="531">
                  <c:v>42643</c:v>
                </c:pt>
                <c:pt idx="532">
                  <c:v>42650</c:v>
                </c:pt>
                <c:pt idx="533">
                  <c:v>42657</c:v>
                </c:pt>
                <c:pt idx="534">
                  <c:v>42664</c:v>
                </c:pt>
                <c:pt idx="535">
                  <c:v>42671</c:v>
                </c:pt>
                <c:pt idx="536">
                  <c:v>42678</c:v>
                </c:pt>
                <c:pt idx="537">
                  <c:v>42685</c:v>
                </c:pt>
                <c:pt idx="538">
                  <c:v>42692</c:v>
                </c:pt>
                <c:pt idx="539">
                  <c:v>42699</c:v>
                </c:pt>
                <c:pt idx="540">
                  <c:v>42706</c:v>
                </c:pt>
                <c:pt idx="541">
                  <c:v>42713</c:v>
                </c:pt>
                <c:pt idx="542">
                  <c:v>42720</c:v>
                </c:pt>
                <c:pt idx="543">
                  <c:v>42727</c:v>
                </c:pt>
                <c:pt idx="544">
                  <c:v>42734</c:v>
                </c:pt>
                <c:pt idx="545">
                  <c:v>42741</c:v>
                </c:pt>
                <c:pt idx="546">
                  <c:v>42748</c:v>
                </c:pt>
                <c:pt idx="547">
                  <c:v>42755</c:v>
                </c:pt>
                <c:pt idx="548">
                  <c:v>42762</c:v>
                </c:pt>
                <c:pt idx="549">
                  <c:v>42769</c:v>
                </c:pt>
                <c:pt idx="550">
                  <c:v>42776</c:v>
                </c:pt>
                <c:pt idx="551">
                  <c:v>42783</c:v>
                </c:pt>
                <c:pt idx="552">
                  <c:v>42790</c:v>
                </c:pt>
                <c:pt idx="553">
                  <c:v>42797</c:v>
                </c:pt>
                <c:pt idx="554">
                  <c:v>42804</c:v>
                </c:pt>
                <c:pt idx="555">
                  <c:v>42811</c:v>
                </c:pt>
                <c:pt idx="556">
                  <c:v>42818</c:v>
                </c:pt>
                <c:pt idx="557">
                  <c:v>42825</c:v>
                </c:pt>
                <c:pt idx="558">
                  <c:v>42832</c:v>
                </c:pt>
                <c:pt idx="559">
                  <c:v>42839</c:v>
                </c:pt>
                <c:pt idx="560">
                  <c:v>42846</c:v>
                </c:pt>
                <c:pt idx="561">
                  <c:v>42853</c:v>
                </c:pt>
                <c:pt idx="562">
                  <c:v>42860</c:v>
                </c:pt>
                <c:pt idx="563">
                  <c:v>42867</c:v>
                </c:pt>
                <c:pt idx="564">
                  <c:v>42874</c:v>
                </c:pt>
                <c:pt idx="565">
                  <c:v>42881</c:v>
                </c:pt>
                <c:pt idx="566">
                  <c:v>42888</c:v>
                </c:pt>
                <c:pt idx="567">
                  <c:v>42895</c:v>
                </c:pt>
                <c:pt idx="568">
                  <c:v>42902</c:v>
                </c:pt>
                <c:pt idx="569">
                  <c:v>42909</c:v>
                </c:pt>
                <c:pt idx="570">
                  <c:v>42916</c:v>
                </c:pt>
                <c:pt idx="571">
                  <c:v>42923</c:v>
                </c:pt>
                <c:pt idx="572">
                  <c:v>42930</c:v>
                </c:pt>
                <c:pt idx="573">
                  <c:v>42937</c:v>
                </c:pt>
                <c:pt idx="574">
                  <c:v>42944</c:v>
                </c:pt>
                <c:pt idx="575">
                  <c:v>42951</c:v>
                </c:pt>
                <c:pt idx="576">
                  <c:v>42958</c:v>
                </c:pt>
                <c:pt idx="577">
                  <c:v>42965</c:v>
                </c:pt>
                <c:pt idx="578">
                  <c:v>42972</c:v>
                </c:pt>
                <c:pt idx="579">
                  <c:v>42979</c:v>
                </c:pt>
                <c:pt idx="580">
                  <c:v>42986</c:v>
                </c:pt>
                <c:pt idx="581">
                  <c:v>42993</c:v>
                </c:pt>
                <c:pt idx="582">
                  <c:v>43000</c:v>
                </c:pt>
                <c:pt idx="583">
                  <c:v>43007</c:v>
                </c:pt>
                <c:pt idx="584">
                  <c:v>43014</c:v>
                </c:pt>
                <c:pt idx="585">
                  <c:v>43021</c:v>
                </c:pt>
                <c:pt idx="586">
                  <c:v>43028</c:v>
                </c:pt>
                <c:pt idx="587">
                  <c:v>43035</c:v>
                </c:pt>
                <c:pt idx="588">
                  <c:v>43042</c:v>
                </c:pt>
                <c:pt idx="589">
                  <c:v>43049</c:v>
                </c:pt>
                <c:pt idx="590">
                  <c:v>43056</c:v>
                </c:pt>
                <c:pt idx="591">
                  <c:v>43063</c:v>
                </c:pt>
                <c:pt idx="592">
                  <c:v>43070</c:v>
                </c:pt>
                <c:pt idx="593">
                  <c:v>43077</c:v>
                </c:pt>
                <c:pt idx="594">
                  <c:v>43084</c:v>
                </c:pt>
                <c:pt idx="595">
                  <c:v>43091</c:v>
                </c:pt>
                <c:pt idx="596">
                  <c:v>43098</c:v>
                </c:pt>
                <c:pt idx="597">
                  <c:v>43105</c:v>
                </c:pt>
                <c:pt idx="598">
                  <c:v>43112</c:v>
                </c:pt>
                <c:pt idx="599">
                  <c:v>43119</c:v>
                </c:pt>
                <c:pt idx="600">
                  <c:v>43126</c:v>
                </c:pt>
                <c:pt idx="601">
                  <c:v>43133</c:v>
                </c:pt>
                <c:pt idx="602">
                  <c:v>43140</c:v>
                </c:pt>
                <c:pt idx="603">
                  <c:v>43147</c:v>
                </c:pt>
                <c:pt idx="604">
                  <c:v>43154</c:v>
                </c:pt>
                <c:pt idx="605">
                  <c:v>43161</c:v>
                </c:pt>
                <c:pt idx="606">
                  <c:v>43168</c:v>
                </c:pt>
                <c:pt idx="607">
                  <c:v>43175</c:v>
                </c:pt>
                <c:pt idx="608">
                  <c:v>43182</c:v>
                </c:pt>
                <c:pt idx="609">
                  <c:v>43189</c:v>
                </c:pt>
                <c:pt idx="610">
                  <c:v>43196</c:v>
                </c:pt>
                <c:pt idx="611">
                  <c:v>43203</c:v>
                </c:pt>
                <c:pt idx="612">
                  <c:v>43210</c:v>
                </c:pt>
                <c:pt idx="613">
                  <c:v>43217</c:v>
                </c:pt>
                <c:pt idx="614">
                  <c:v>43224</c:v>
                </c:pt>
                <c:pt idx="615">
                  <c:v>43231</c:v>
                </c:pt>
                <c:pt idx="616">
                  <c:v>43238</c:v>
                </c:pt>
                <c:pt idx="617">
                  <c:v>43245</c:v>
                </c:pt>
                <c:pt idx="618">
                  <c:v>43252</c:v>
                </c:pt>
                <c:pt idx="619">
                  <c:v>43259</c:v>
                </c:pt>
                <c:pt idx="620">
                  <c:v>43266</c:v>
                </c:pt>
                <c:pt idx="621">
                  <c:v>43273</c:v>
                </c:pt>
                <c:pt idx="622">
                  <c:v>43280</c:v>
                </c:pt>
                <c:pt idx="623">
                  <c:v>43287</c:v>
                </c:pt>
                <c:pt idx="624">
                  <c:v>43294</c:v>
                </c:pt>
                <c:pt idx="625">
                  <c:v>43301</c:v>
                </c:pt>
                <c:pt idx="626">
                  <c:v>43308</c:v>
                </c:pt>
                <c:pt idx="627">
                  <c:v>43315</c:v>
                </c:pt>
                <c:pt idx="628">
                  <c:v>43322</c:v>
                </c:pt>
                <c:pt idx="629">
                  <c:v>43329</c:v>
                </c:pt>
                <c:pt idx="630">
                  <c:v>43336</c:v>
                </c:pt>
                <c:pt idx="631">
                  <c:v>43343</c:v>
                </c:pt>
                <c:pt idx="632">
                  <c:v>43350</c:v>
                </c:pt>
                <c:pt idx="633">
                  <c:v>43357</c:v>
                </c:pt>
                <c:pt idx="634">
                  <c:v>43364</c:v>
                </c:pt>
                <c:pt idx="635">
                  <c:v>43371</c:v>
                </c:pt>
                <c:pt idx="636">
                  <c:v>43378</c:v>
                </c:pt>
                <c:pt idx="637">
                  <c:v>43385</c:v>
                </c:pt>
                <c:pt idx="638">
                  <c:v>43392</c:v>
                </c:pt>
                <c:pt idx="639">
                  <c:v>43399</c:v>
                </c:pt>
                <c:pt idx="640">
                  <c:v>43406</c:v>
                </c:pt>
                <c:pt idx="641">
                  <c:v>43413</c:v>
                </c:pt>
                <c:pt idx="642">
                  <c:v>43420</c:v>
                </c:pt>
                <c:pt idx="643">
                  <c:v>43427</c:v>
                </c:pt>
                <c:pt idx="644">
                  <c:v>43434</c:v>
                </c:pt>
                <c:pt idx="645">
                  <c:v>43441</c:v>
                </c:pt>
                <c:pt idx="646">
                  <c:v>43448</c:v>
                </c:pt>
                <c:pt idx="647">
                  <c:v>43455</c:v>
                </c:pt>
                <c:pt idx="648">
                  <c:v>43462</c:v>
                </c:pt>
                <c:pt idx="649">
                  <c:v>43469</c:v>
                </c:pt>
                <c:pt idx="650">
                  <c:v>43476</c:v>
                </c:pt>
                <c:pt idx="651">
                  <c:v>43483</c:v>
                </c:pt>
                <c:pt idx="652">
                  <c:v>43490</c:v>
                </c:pt>
                <c:pt idx="653">
                  <c:v>43497</c:v>
                </c:pt>
                <c:pt idx="654">
                  <c:v>43504</c:v>
                </c:pt>
                <c:pt idx="655">
                  <c:v>43511</c:v>
                </c:pt>
                <c:pt idx="656">
                  <c:v>43518</c:v>
                </c:pt>
                <c:pt idx="657">
                  <c:v>43525</c:v>
                </c:pt>
                <c:pt idx="658">
                  <c:v>43532</c:v>
                </c:pt>
                <c:pt idx="659">
                  <c:v>43539</c:v>
                </c:pt>
                <c:pt idx="660">
                  <c:v>43546</c:v>
                </c:pt>
                <c:pt idx="661">
                  <c:v>43553</c:v>
                </c:pt>
                <c:pt idx="662">
                  <c:v>43560</c:v>
                </c:pt>
                <c:pt idx="663">
                  <c:v>43567</c:v>
                </c:pt>
                <c:pt idx="664">
                  <c:v>43574</c:v>
                </c:pt>
                <c:pt idx="665">
                  <c:v>43581</c:v>
                </c:pt>
                <c:pt idx="666">
                  <c:v>43588</c:v>
                </c:pt>
                <c:pt idx="667">
                  <c:v>43595</c:v>
                </c:pt>
                <c:pt idx="668">
                  <c:v>43602</c:v>
                </c:pt>
                <c:pt idx="669">
                  <c:v>43609</c:v>
                </c:pt>
                <c:pt idx="670">
                  <c:v>43616</c:v>
                </c:pt>
                <c:pt idx="671">
                  <c:v>43623</c:v>
                </c:pt>
                <c:pt idx="672">
                  <c:v>43630</c:v>
                </c:pt>
                <c:pt idx="673">
                  <c:v>43637</c:v>
                </c:pt>
                <c:pt idx="674">
                  <c:v>43644</c:v>
                </c:pt>
                <c:pt idx="675">
                  <c:v>43651</c:v>
                </c:pt>
                <c:pt idx="676">
                  <c:v>43658</c:v>
                </c:pt>
                <c:pt idx="677">
                  <c:v>43665</c:v>
                </c:pt>
                <c:pt idx="678">
                  <c:v>43672</c:v>
                </c:pt>
                <c:pt idx="679">
                  <c:v>43679</c:v>
                </c:pt>
                <c:pt idx="680">
                  <c:v>43686</c:v>
                </c:pt>
                <c:pt idx="681">
                  <c:v>43693</c:v>
                </c:pt>
                <c:pt idx="682">
                  <c:v>43700</c:v>
                </c:pt>
                <c:pt idx="683">
                  <c:v>43707</c:v>
                </c:pt>
                <c:pt idx="684">
                  <c:v>43714</c:v>
                </c:pt>
                <c:pt idx="685">
                  <c:v>43721</c:v>
                </c:pt>
                <c:pt idx="686">
                  <c:v>43728</c:v>
                </c:pt>
                <c:pt idx="687">
                  <c:v>43735</c:v>
                </c:pt>
                <c:pt idx="688">
                  <c:v>43742</c:v>
                </c:pt>
                <c:pt idx="689">
                  <c:v>43749</c:v>
                </c:pt>
                <c:pt idx="690">
                  <c:v>43756</c:v>
                </c:pt>
                <c:pt idx="691">
                  <c:v>43763</c:v>
                </c:pt>
                <c:pt idx="692">
                  <c:v>43770</c:v>
                </c:pt>
                <c:pt idx="693">
                  <c:v>43777</c:v>
                </c:pt>
                <c:pt idx="694">
                  <c:v>43784</c:v>
                </c:pt>
                <c:pt idx="695">
                  <c:v>43791</c:v>
                </c:pt>
                <c:pt idx="696">
                  <c:v>43798</c:v>
                </c:pt>
                <c:pt idx="697">
                  <c:v>43805</c:v>
                </c:pt>
                <c:pt idx="698">
                  <c:v>43812</c:v>
                </c:pt>
                <c:pt idx="699">
                  <c:v>43819</c:v>
                </c:pt>
                <c:pt idx="700">
                  <c:v>43826</c:v>
                </c:pt>
                <c:pt idx="701">
                  <c:v>43833</c:v>
                </c:pt>
                <c:pt idx="702">
                  <c:v>43840</c:v>
                </c:pt>
                <c:pt idx="703">
                  <c:v>43847</c:v>
                </c:pt>
                <c:pt idx="704">
                  <c:v>43854</c:v>
                </c:pt>
                <c:pt idx="705">
                  <c:v>43861</c:v>
                </c:pt>
                <c:pt idx="706">
                  <c:v>43868</c:v>
                </c:pt>
                <c:pt idx="707">
                  <c:v>43875</c:v>
                </c:pt>
                <c:pt idx="708">
                  <c:v>43882</c:v>
                </c:pt>
                <c:pt idx="709">
                  <c:v>43889</c:v>
                </c:pt>
                <c:pt idx="710">
                  <c:v>43896</c:v>
                </c:pt>
                <c:pt idx="711">
                  <c:v>43903</c:v>
                </c:pt>
                <c:pt idx="712">
                  <c:v>43910</c:v>
                </c:pt>
                <c:pt idx="713">
                  <c:v>43917</c:v>
                </c:pt>
                <c:pt idx="714">
                  <c:v>43924</c:v>
                </c:pt>
                <c:pt idx="715">
                  <c:v>43931</c:v>
                </c:pt>
                <c:pt idx="716">
                  <c:v>43938</c:v>
                </c:pt>
                <c:pt idx="717">
                  <c:v>43945</c:v>
                </c:pt>
                <c:pt idx="718">
                  <c:v>43952</c:v>
                </c:pt>
                <c:pt idx="719">
                  <c:v>43959</c:v>
                </c:pt>
                <c:pt idx="720">
                  <c:v>43966</c:v>
                </c:pt>
                <c:pt idx="721">
                  <c:v>43973</c:v>
                </c:pt>
                <c:pt idx="722">
                  <c:v>43980</c:v>
                </c:pt>
                <c:pt idx="723">
                  <c:v>43987</c:v>
                </c:pt>
                <c:pt idx="724">
                  <c:v>43994</c:v>
                </c:pt>
                <c:pt idx="725">
                  <c:v>44001</c:v>
                </c:pt>
                <c:pt idx="726">
                  <c:v>44008</c:v>
                </c:pt>
                <c:pt idx="727">
                  <c:v>44015</c:v>
                </c:pt>
                <c:pt idx="728">
                  <c:v>44022</c:v>
                </c:pt>
                <c:pt idx="729">
                  <c:v>44029</c:v>
                </c:pt>
                <c:pt idx="730">
                  <c:v>44036</c:v>
                </c:pt>
                <c:pt idx="731">
                  <c:v>44043</c:v>
                </c:pt>
                <c:pt idx="732">
                  <c:v>44050</c:v>
                </c:pt>
                <c:pt idx="733">
                  <c:v>44057</c:v>
                </c:pt>
                <c:pt idx="734">
                  <c:v>44064</c:v>
                </c:pt>
                <c:pt idx="735">
                  <c:v>44071</c:v>
                </c:pt>
                <c:pt idx="736">
                  <c:v>44078</c:v>
                </c:pt>
                <c:pt idx="737">
                  <c:v>44085</c:v>
                </c:pt>
                <c:pt idx="738">
                  <c:v>44092</c:v>
                </c:pt>
                <c:pt idx="739">
                  <c:v>44099</c:v>
                </c:pt>
                <c:pt idx="740">
                  <c:v>44106</c:v>
                </c:pt>
                <c:pt idx="741">
                  <c:v>44113</c:v>
                </c:pt>
                <c:pt idx="742">
                  <c:v>44120</c:v>
                </c:pt>
                <c:pt idx="743">
                  <c:v>44127</c:v>
                </c:pt>
                <c:pt idx="744">
                  <c:v>44134</c:v>
                </c:pt>
                <c:pt idx="745">
                  <c:v>44141</c:v>
                </c:pt>
                <c:pt idx="746">
                  <c:v>44148</c:v>
                </c:pt>
                <c:pt idx="747">
                  <c:v>44155</c:v>
                </c:pt>
                <c:pt idx="748">
                  <c:v>44162</c:v>
                </c:pt>
                <c:pt idx="749">
                  <c:v>44169</c:v>
                </c:pt>
                <c:pt idx="750">
                  <c:v>44176</c:v>
                </c:pt>
                <c:pt idx="751">
                  <c:v>44183</c:v>
                </c:pt>
                <c:pt idx="752">
                  <c:v>44190</c:v>
                </c:pt>
                <c:pt idx="753">
                  <c:v>44197</c:v>
                </c:pt>
                <c:pt idx="754">
                  <c:v>44204</c:v>
                </c:pt>
                <c:pt idx="755">
                  <c:v>44211</c:v>
                </c:pt>
                <c:pt idx="756">
                  <c:v>44218</c:v>
                </c:pt>
                <c:pt idx="757">
                  <c:v>44225</c:v>
                </c:pt>
                <c:pt idx="758">
                  <c:v>44232</c:v>
                </c:pt>
                <c:pt idx="759">
                  <c:v>44239</c:v>
                </c:pt>
                <c:pt idx="760">
                  <c:v>44246</c:v>
                </c:pt>
                <c:pt idx="761">
                  <c:v>44253</c:v>
                </c:pt>
                <c:pt idx="762">
                  <c:v>44260</c:v>
                </c:pt>
                <c:pt idx="763">
                  <c:v>44267</c:v>
                </c:pt>
                <c:pt idx="764">
                  <c:v>44274</c:v>
                </c:pt>
                <c:pt idx="765">
                  <c:v>44281</c:v>
                </c:pt>
                <c:pt idx="766">
                  <c:v>44288</c:v>
                </c:pt>
                <c:pt idx="767">
                  <c:v>44295</c:v>
                </c:pt>
                <c:pt idx="768">
                  <c:v>44302</c:v>
                </c:pt>
                <c:pt idx="769">
                  <c:v>44309</c:v>
                </c:pt>
                <c:pt idx="770">
                  <c:v>44316</c:v>
                </c:pt>
                <c:pt idx="771">
                  <c:v>44323</c:v>
                </c:pt>
                <c:pt idx="772">
                  <c:v>44330</c:v>
                </c:pt>
                <c:pt idx="773">
                  <c:v>44337</c:v>
                </c:pt>
                <c:pt idx="774">
                  <c:v>44344</c:v>
                </c:pt>
                <c:pt idx="775">
                  <c:v>44351</c:v>
                </c:pt>
                <c:pt idx="776">
                  <c:v>44358</c:v>
                </c:pt>
                <c:pt idx="777">
                  <c:v>44365</c:v>
                </c:pt>
                <c:pt idx="778">
                  <c:v>44372</c:v>
                </c:pt>
                <c:pt idx="779">
                  <c:v>44379</c:v>
                </c:pt>
                <c:pt idx="780">
                  <c:v>44386</c:v>
                </c:pt>
                <c:pt idx="781">
                  <c:v>44393</c:v>
                </c:pt>
                <c:pt idx="782">
                  <c:v>44400</c:v>
                </c:pt>
                <c:pt idx="783">
                  <c:v>44407</c:v>
                </c:pt>
                <c:pt idx="784">
                  <c:v>44414</c:v>
                </c:pt>
                <c:pt idx="785">
                  <c:v>44421</c:v>
                </c:pt>
                <c:pt idx="786">
                  <c:v>44428</c:v>
                </c:pt>
                <c:pt idx="787">
                  <c:v>44435</c:v>
                </c:pt>
                <c:pt idx="788">
                  <c:v>44442</c:v>
                </c:pt>
                <c:pt idx="789">
                  <c:v>44449</c:v>
                </c:pt>
                <c:pt idx="790">
                  <c:v>44456</c:v>
                </c:pt>
                <c:pt idx="791">
                  <c:v>44463</c:v>
                </c:pt>
                <c:pt idx="792">
                  <c:v>44470</c:v>
                </c:pt>
                <c:pt idx="793">
                  <c:v>44477</c:v>
                </c:pt>
                <c:pt idx="794">
                  <c:v>44484</c:v>
                </c:pt>
                <c:pt idx="795">
                  <c:v>44491</c:v>
                </c:pt>
                <c:pt idx="796">
                  <c:v>44498</c:v>
                </c:pt>
                <c:pt idx="797">
                  <c:v>44505</c:v>
                </c:pt>
                <c:pt idx="798">
                  <c:v>44512</c:v>
                </c:pt>
                <c:pt idx="799">
                  <c:v>44519</c:v>
                </c:pt>
                <c:pt idx="800">
                  <c:v>44526</c:v>
                </c:pt>
                <c:pt idx="801">
                  <c:v>44533</c:v>
                </c:pt>
                <c:pt idx="802">
                  <c:v>44540</c:v>
                </c:pt>
                <c:pt idx="803">
                  <c:v>44547</c:v>
                </c:pt>
                <c:pt idx="804">
                  <c:v>44554</c:v>
                </c:pt>
                <c:pt idx="805">
                  <c:v>44561</c:v>
                </c:pt>
                <c:pt idx="806">
                  <c:v>44568</c:v>
                </c:pt>
                <c:pt idx="807">
                  <c:v>44575</c:v>
                </c:pt>
                <c:pt idx="808">
                  <c:v>44582</c:v>
                </c:pt>
                <c:pt idx="809">
                  <c:v>44589</c:v>
                </c:pt>
                <c:pt idx="810">
                  <c:v>44596</c:v>
                </c:pt>
                <c:pt idx="811">
                  <c:v>44603</c:v>
                </c:pt>
                <c:pt idx="812">
                  <c:v>44610</c:v>
                </c:pt>
                <c:pt idx="813">
                  <c:v>44617</c:v>
                </c:pt>
                <c:pt idx="814">
                  <c:v>44652</c:v>
                </c:pt>
                <c:pt idx="815">
                  <c:v>44659</c:v>
                </c:pt>
                <c:pt idx="816">
                  <c:v>44666</c:v>
                </c:pt>
                <c:pt idx="817">
                  <c:v>44673</c:v>
                </c:pt>
                <c:pt idx="818">
                  <c:v>44680</c:v>
                </c:pt>
                <c:pt idx="819">
                  <c:v>44687</c:v>
                </c:pt>
                <c:pt idx="820">
                  <c:v>44694</c:v>
                </c:pt>
                <c:pt idx="821">
                  <c:v>44701</c:v>
                </c:pt>
                <c:pt idx="822">
                  <c:v>44708</c:v>
                </c:pt>
                <c:pt idx="823">
                  <c:v>44715</c:v>
                </c:pt>
                <c:pt idx="824" formatCode="m/d/yyyy">
                  <c:v>44840</c:v>
                </c:pt>
                <c:pt idx="825">
                  <c:v>44729</c:v>
                </c:pt>
                <c:pt idx="826">
                  <c:v>44736</c:v>
                </c:pt>
                <c:pt idx="827">
                  <c:v>44743</c:v>
                </c:pt>
                <c:pt idx="828">
                  <c:v>44750</c:v>
                </c:pt>
                <c:pt idx="829">
                  <c:v>44757</c:v>
                </c:pt>
                <c:pt idx="830">
                  <c:v>44764</c:v>
                </c:pt>
                <c:pt idx="831">
                  <c:v>44771</c:v>
                </c:pt>
                <c:pt idx="832">
                  <c:v>44778</c:v>
                </c:pt>
                <c:pt idx="833">
                  <c:v>44785</c:v>
                </c:pt>
                <c:pt idx="834">
                  <c:v>44792</c:v>
                </c:pt>
                <c:pt idx="835">
                  <c:v>44799</c:v>
                </c:pt>
              </c:numCache>
            </c:numRef>
          </c:cat>
          <c:val>
            <c:numRef>
              <c:f>'Equity Performance'!$CG$7:$CG$867</c:f>
              <c:numCache>
                <c:formatCode>0.0%</c:formatCode>
                <c:ptCount val="861"/>
                <c:pt idx="0">
                  <c:v>0.63241609842361624</c:v>
                </c:pt>
                <c:pt idx="1">
                  <c:v>0.63255573965435752</c:v>
                </c:pt>
                <c:pt idx="2">
                  <c:v>0.63116282445969818</c:v>
                </c:pt>
                <c:pt idx="3">
                  <c:v>0.63555022533002614</c:v>
                </c:pt>
                <c:pt idx="4">
                  <c:v>0.63303030263308491</c:v>
                </c:pt>
                <c:pt idx="5">
                  <c:v>0.63113799804992898</c:v>
                </c:pt>
                <c:pt idx="6">
                  <c:v>0.62826456044988399</c:v>
                </c:pt>
                <c:pt idx="7">
                  <c:v>0.62943475355770662</c:v>
                </c:pt>
                <c:pt idx="8">
                  <c:v>0.62953378291509388</c:v>
                </c:pt>
                <c:pt idx="9">
                  <c:v>0.62197840697493345</c:v>
                </c:pt>
                <c:pt idx="10">
                  <c:v>0.62018552925160719</c:v>
                </c:pt>
                <c:pt idx="11">
                  <c:v>0.61254480097509123</c:v>
                </c:pt>
                <c:pt idx="12">
                  <c:v>0.60720811519602091</c:v>
                </c:pt>
                <c:pt idx="13">
                  <c:v>0.61471575998915418</c:v>
                </c:pt>
                <c:pt idx="14">
                  <c:v>0.60012743995081574</c:v>
                </c:pt>
                <c:pt idx="15">
                  <c:v>0.60164831675348118</c:v>
                </c:pt>
                <c:pt idx="16">
                  <c:v>0.59978004814796859</c:v>
                </c:pt>
                <c:pt idx="17">
                  <c:v>0.59993573782501508</c:v>
                </c:pt>
                <c:pt idx="18">
                  <c:v>0.59821200664499774</c:v>
                </c:pt>
                <c:pt idx="19">
                  <c:v>0.59533890127121492</c:v>
                </c:pt>
                <c:pt idx="20">
                  <c:v>0.59344365974726587</c:v>
                </c:pt>
                <c:pt idx="21">
                  <c:v>0.59984043710942481</c:v>
                </c:pt>
                <c:pt idx="22">
                  <c:v>0.60324497743915162</c:v>
                </c:pt>
                <c:pt idx="23">
                  <c:v>0.59697735227672255</c:v>
                </c:pt>
                <c:pt idx="24">
                  <c:v>0.61360436488184156</c:v>
                </c:pt>
                <c:pt idx="25">
                  <c:v>0.61536773639128228</c:v>
                </c:pt>
                <c:pt idx="26">
                  <c:v>0.61023058854633105</c:v>
                </c:pt>
                <c:pt idx="27">
                  <c:v>0.60465977955488948</c:v>
                </c:pt>
                <c:pt idx="28">
                  <c:v>0.60910445547175118</c:v>
                </c:pt>
                <c:pt idx="29">
                  <c:v>0.60556434139431981</c:v>
                </c:pt>
                <c:pt idx="30">
                  <c:v>0.58532827890152717</c:v>
                </c:pt>
                <c:pt idx="31">
                  <c:v>0.62838097635843393</c:v>
                </c:pt>
                <c:pt idx="32">
                  <c:v>0.68062567307149635</c:v>
                </c:pt>
                <c:pt idx="33">
                  <c:v>0.68518620136127761</c:v>
                </c:pt>
                <c:pt idx="34">
                  <c:v>0.70429457870290957</c:v>
                </c:pt>
                <c:pt idx="35">
                  <c:v>0.69922628058816161</c:v>
                </c:pt>
                <c:pt idx="36">
                  <c:v>0.68117682769939614</c:v>
                </c:pt>
                <c:pt idx="37">
                  <c:v>0.68508572527352418</c:v>
                </c:pt>
                <c:pt idx="38">
                  <c:v>0.66749023849622469</c:v>
                </c:pt>
                <c:pt idx="39">
                  <c:v>0.66723316555629419</c:v>
                </c:pt>
                <c:pt idx="40">
                  <c:v>0.65570708946476741</c:v>
                </c:pt>
                <c:pt idx="41">
                  <c:v>0.65542221877706974</c:v>
                </c:pt>
                <c:pt idx="42">
                  <c:v>0.55026152352442415</c:v>
                </c:pt>
                <c:pt idx="43">
                  <c:v>0.54405926178159614</c:v>
                </c:pt>
                <c:pt idx="44">
                  <c:v>0.5458556018971833</c:v>
                </c:pt>
                <c:pt idx="45">
                  <c:v>0.45931525202860563</c:v>
                </c:pt>
                <c:pt idx="46">
                  <c:v>0.45024036646562626</c:v>
                </c:pt>
                <c:pt idx="47">
                  <c:v>0.50798722799789298</c:v>
                </c:pt>
                <c:pt idx="48">
                  <c:v>0.51452001568810968</c:v>
                </c:pt>
                <c:pt idx="49">
                  <c:v>0.51349228221298859</c:v>
                </c:pt>
                <c:pt idx="50">
                  <c:v>0.57352193696165388</c:v>
                </c:pt>
                <c:pt idx="51">
                  <c:v>0.621801115171285</c:v>
                </c:pt>
                <c:pt idx="52">
                  <c:v>0.6195975764950381</c:v>
                </c:pt>
                <c:pt idx="53">
                  <c:v>0.62235345765398375</c:v>
                </c:pt>
                <c:pt idx="54">
                  <c:v>0.64354254975946446</c:v>
                </c:pt>
                <c:pt idx="55">
                  <c:v>0.69165257027630878</c:v>
                </c:pt>
                <c:pt idx="56">
                  <c:v>0.65309892148990711</c:v>
                </c:pt>
                <c:pt idx="57">
                  <c:v>0.66833194542532237</c:v>
                </c:pt>
                <c:pt idx="58">
                  <c:v>0.66876143264802346</c:v>
                </c:pt>
                <c:pt idx="59">
                  <c:v>0.66918093288552793</c:v>
                </c:pt>
                <c:pt idx="60">
                  <c:v>0.69395675891072828</c:v>
                </c:pt>
                <c:pt idx="61">
                  <c:v>0.70096083763765282</c:v>
                </c:pt>
                <c:pt idx="62">
                  <c:v>0.70589282983897417</c:v>
                </c:pt>
                <c:pt idx="63">
                  <c:v>0.70520421487055196</c:v>
                </c:pt>
                <c:pt idx="64">
                  <c:v>0.70286029133853234</c:v>
                </c:pt>
                <c:pt idx="65">
                  <c:v>0.69438743630212929</c:v>
                </c:pt>
                <c:pt idx="66">
                  <c:v>0.6752771217382999</c:v>
                </c:pt>
                <c:pt idx="67">
                  <c:v>0.68514530112194416</c:v>
                </c:pt>
                <c:pt idx="68">
                  <c:v>0.64495126148982074</c:v>
                </c:pt>
                <c:pt idx="69">
                  <c:v>0.65955451951840927</c:v>
                </c:pt>
                <c:pt idx="70">
                  <c:v>0.66241603110814884</c:v>
                </c:pt>
                <c:pt idx="71">
                  <c:v>0.66942236407537736</c:v>
                </c:pt>
                <c:pt idx="72">
                  <c:v>0.64915958224117165</c:v>
                </c:pt>
                <c:pt idx="73">
                  <c:v>0.64436495408155547</c:v>
                </c:pt>
                <c:pt idx="74">
                  <c:v>0.64308100433393356</c:v>
                </c:pt>
                <c:pt idx="75">
                  <c:v>0.6278725037089441</c:v>
                </c:pt>
                <c:pt idx="76">
                  <c:v>0.63191519477009073</c:v>
                </c:pt>
                <c:pt idx="77">
                  <c:v>0.66891765980449447</c:v>
                </c:pt>
                <c:pt idx="78">
                  <c:v>0.67350979323574489</c:v>
                </c:pt>
                <c:pt idx="79">
                  <c:v>0.67053759794109069</c:v>
                </c:pt>
                <c:pt idx="80">
                  <c:v>0.67535121618430294</c:v>
                </c:pt>
                <c:pt idx="81">
                  <c:v>0.68570801799270509</c:v>
                </c:pt>
                <c:pt idx="82">
                  <c:v>0.67937228674357331</c:v>
                </c:pt>
                <c:pt idx="83">
                  <c:v>0.65859556090022264</c:v>
                </c:pt>
                <c:pt idx="84">
                  <c:v>0.67585980002808355</c:v>
                </c:pt>
                <c:pt idx="85">
                  <c:v>0.67601387581693861</c:v>
                </c:pt>
                <c:pt idx="86">
                  <c:v>0.67593474628892292</c:v>
                </c:pt>
                <c:pt idx="87">
                  <c:v>0.69768301401592103</c:v>
                </c:pt>
                <c:pt idx="88">
                  <c:v>0.66336536942700564</c:v>
                </c:pt>
                <c:pt idx="89">
                  <c:v>0.66222246223050596</c:v>
                </c:pt>
                <c:pt idx="90">
                  <c:v>0.66046463715158921</c:v>
                </c:pt>
                <c:pt idx="91">
                  <c:v>0.65970098633066643</c:v>
                </c:pt>
                <c:pt idx="92">
                  <c:v>0.66103852328694546</c:v>
                </c:pt>
                <c:pt idx="93">
                  <c:v>0.66193430121842245</c:v>
                </c:pt>
                <c:pt idx="94">
                  <c:v>0.66763194561534833</c:v>
                </c:pt>
                <c:pt idx="95">
                  <c:v>0.67385954871884679</c:v>
                </c:pt>
                <c:pt idx="96">
                  <c:v>0.6722959033092567</c:v>
                </c:pt>
                <c:pt idx="97">
                  <c:v>0.67226869004203604</c:v>
                </c:pt>
                <c:pt idx="98">
                  <c:v>0.67938195664887269</c:v>
                </c:pt>
                <c:pt idx="99">
                  <c:v>0.67762196121136442</c:v>
                </c:pt>
                <c:pt idx="100">
                  <c:v>0.68233715776985626</c:v>
                </c:pt>
                <c:pt idx="101">
                  <c:v>0.68493994149018855</c:v>
                </c:pt>
                <c:pt idx="102">
                  <c:v>0.68261750555447376</c:v>
                </c:pt>
                <c:pt idx="103">
                  <c:v>0.68033845190258369</c:v>
                </c:pt>
                <c:pt idx="104">
                  <c:v>0.67655000391346753</c:v>
                </c:pt>
                <c:pt idx="105">
                  <c:v>0.67592378145394083</c:v>
                </c:pt>
                <c:pt idx="106">
                  <c:v>0.64776625811091659</c:v>
                </c:pt>
                <c:pt idx="107">
                  <c:v>0.64417685089453447</c:v>
                </c:pt>
                <c:pt idx="108">
                  <c:v>0.68278066270013282</c:v>
                </c:pt>
                <c:pt idx="109">
                  <c:v>0.66879118716828212</c:v>
                </c:pt>
                <c:pt idx="110">
                  <c:v>0.62987721469411206</c:v>
                </c:pt>
                <c:pt idx="111">
                  <c:v>0.63311242133939494</c:v>
                </c:pt>
                <c:pt idx="112">
                  <c:v>0.61487646726743606</c:v>
                </c:pt>
                <c:pt idx="113">
                  <c:v>0.60862635071117954</c:v>
                </c:pt>
                <c:pt idx="114">
                  <c:v>0.60301394133669561</c:v>
                </c:pt>
                <c:pt idx="115">
                  <c:v>0.69853319223863697</c:v>
                </c:pt>
                <c:pt idx="116">
                  <c:v>0.70536134286074126</c:v>
                </c:pt>
                <c:pt idx="117">
                  <c:v>0.73046303216407116</c:v>
                </c:pt>
                <c:pt idx="118">
                  <c:v>0.77428885594870944</c:v>
                </c:pt>
                <c:pt idx="119">
                  <c:v>0.77524163036622085</c:v>
                </c:pt>
                <c:pt idx="120">
                  <c:v>0.79033445200355612</c:v>
                </c:pt>
                <c:pt idx="121">
                  <c:v>0.78988449545831696</c:v>
                </c:pt>
                <c:pt idx="122">
                  <c:v>0.77224529117945928</c:v>
                </c:pt>
                <c:pt idx="123">
                  <c:v>0.76518868111339156</c:v>
                </c:pt>
                <c:pt idx="124">
                  <c:v>0.78866656192023166</c:v>
                </c:pt>
                <c:pt idx="125">
                  <c:v>0.79743607721513643</c:v>
                </c:pt>
                <c:pt idx="126">
                  <c:v>0.7989317057537364</c:v>
                </c:pt>
                <c:pt idx="127">
                  <c:v>0.81043749493033845</c:v>
                </c:pt>
                <c:pt idx="128">
                  <c:v>0.80789949008813811</c:v>
                </c:pt>
                <c:pt idx="129">
                  <c:v>0.80078967394092659</c:v>
                </c:pt>
                <c:pt idx="130">
                  <c:v>0.80412544930071383</c:v>
                </c:pt>
                <c:pt idx="131">
                  <c:v>0.80428699384506019</c:v>
                </c:pt>
                <c:pt idx="132">
                  <c:v>0.79628797069949908</c:v>
                </c:pt>
                <c:pt idx="133">
                  <c:v>0.78989646782369372</c:v>
                </c:pt>
                <c:pt idx="134">
                  <c:v>0.80476075793798341</c:v>
                </c:pt>
                <c:pt idx="135">
                  <c:v>0.80374733794825914</c:v>
                </c:pt>
                <c:pt idx="136">
                  <c:v>0.80708933338307354</c:v>
                </c:pt>
                <c:pt idx="137">
                  <c:v>0.81374340497005548</c:v>
                </c:pt>
                <c:pt idx="138">
                  <c:v>0.81612147170573812</c:v>
                </c:pt>
                <c:pt idx="139">
                  <c:v>0.81621400811501288</c:v>
                </c:pt>
                <c:pt idx="140">
                  <c:v>0.83834959902684725</c:v>
                </c:pt>
                <c:pt idx="141">
                  <c:v>0.83926542422494244</c:v>
                </c:pt>
                <c:pt idx="142">
                  <c:v>0.84166551389541977</c:v>
                </c:pt>
                <c:pt idx="143">
                  <c:v>0.84193534056391683</c:v>
                </c:pt>
                <c:pt idx="144">
                  <c:v>0.84153500366299561</c:v>
                </c:pt>
                <c:pt idx="145">
                  <c:v>0.84540387739055611</c:v>
                </c:pt>
                <c:pt idx="146">
                  <c:v>0.83789412624393211</c:v>
                </c:pt>
                <c:pt idx="147">
                  <c:v>0.82515369493968016</c:v>
                </c:pt>
                <c:pt idx="148">
                  <c:v>0.82810932506071655</c:v>
                </c:pt>
                <c:pt idx="149">
                  <c:v>0.83034519711772747</c:v>
                </c:pt>
                <c:pt idx="150">
                  <c:v>0.82948269767460248</c:v>
                </c:pt>
                <c:pt idx="151">
                  <c:v>0.83384394389110383</c:v>
                </c:pt>
                <c:pt idx="152">
                  <c:v>0.83674837782748712</c:v>
                </c:pt>
                <c:pt idx="153">
                  <c:v>0.83581249298811455</c:v>
                </c:pt>
                <c:pt idx="154">
                  <c:v>0.83011365680441984</c:v>
                </c:pt>
                <c:pt idx="155">
                  <c:v>0.83278272148593502</c:v>
                </c:pt>
                <c:pt idx="156">
                  <c:v>0.83796089171499066</c:v>
                </c:pt>
                <c:pt idx="157">
                  <c:v>0.83835743309146238</c:v>
                </c:pt>
                <c:pt idx="158">
                  <c:v>0.84434300191965883</c:v>
                </c:pt>
                <c:pt idx="159">
                  <c:v>0.8436663160124277</c:v>
                </c:pt>
                <c:pt idx="160">
                  <c:v>0.84350761241801064</c:v>
                </c:pt>
                <c:pt idx="161">
                  <c:v>0.8411066110137666</c:v>
                </c:pt>
                <c:pt idx="162">
                  <c:v>0.84975211279919771</c:v>
                </c:pt>
                <c:pt idx="163">
                  <c:v>0.85033437840658532</c:v>
                </c:pt>
                <c:pt idx="164">
                  <c:v>0.8507252568069309</c:v>
                </c:pt>
                <c:pt idx="165">
                  <c:v>0.85326629475091187</c:v>
                </c:pt>
                <c:pt idx="166">
                  <c:v>0.85024477482557625</c:v>
                </c:pt>
                <c:pt idx="167">
                  <c:v>0.80632216003010992</c:v>
                </c:pt>
                <c:pt idx="168">
                  <c:v>0.80250551146004856</c:v>
                </c:pt>
                <c:pt idx="169">
                  <c:v>0.76963952401610858</c:v>
                </c:pt>
                <c:pt idx="170">
                  <c:v>0.75296006019210948</c:v>
                </c:pt>
                <c:pt idx="171">
                  <c:v>0.75350550242672898</c:v>
                </c:pt>
                <c:pt idx="172">
                  <c:v>0.74307430663967744</c:v>
                </c:pt>
                <c:pt idx="173">
                  <c:v>0.73297024331243399</c:v>
                </c:pt>
                <c:pt idx="174">
                  <c:v>0.77599612386065953</c:v>
                </c:pt>
                <c:pt idx="175">
                  <c:v>0.78134153246834681</c:v>
                </c:pt>
                <c:pt idx="176">
                  <c:v>0.77590000653509705</c:v>
                </c:pt>
                <c:pt idx="177">
                  <c:v>0.77605350948282736</c:v>
                </c:pt>
                <c:pt idx="178">
                  <c:v>0.76319201512129264</c:v>
                </c:pt>
                <c:pt idx="179">
                  <c:v>0.75585425754039925</c:v>
                </c:pt>
                <c:pt idx="180">
                  <c:v>0.75167725601750257</c:v>
                </c:pt>
                <c:pt idx="181">
                  <c:v>0.75911497644468373</c:v>
                </c:pt>
                <c:pt idx="182">
                  <c:v>0.75016118731715864</c:v>
                </c:pt>
                <c:pt idx="183">
                  <c:v>0.7544698089751436</c:v>
                </c:pt>
                <c:pt idx="184">
                  <c:v>0.7869409457229386</c:v>
                </c:pt>
                <c:pt idx="185">
                  <c:v>0.79579357604284806</c:v>
                </c:pt>
                <c:pt idx="186">
                  <c:v>0.76953654084267076</c:v>
                </c:pt>
                <c:pt idx="187">
                  <c:v>0.7692445773078036</c:v>
                </c:pt>
                <c:pt idx="188">
                  <c:v>0.76555183561433626</c:v>
                </c:pt>
                <c:pt idx="189">
                  <c:v>0.76059114481198231</c:v>
                </c:pt>
                <c:pt idx="190">
                  <c:v>0.7605982349452941</c:v>
                </c:pt>
                <c:pt idx="191">
                  <c:v>0.74059705698786715</c:v>
                </c:pt>
                <c:pt idx="192">
                  <c:v>0.72922918735589681</c:v>
                </c:pt>
                <c:pt idx="193">
                  <c:v>0.72629842086871754</c:v>
                </c:pt>
                <c:pt idx="194">
                  <c:v>0.72909238342915572</c:v>
                </c:pt>
                <c:pt idx="195">
                  <c:v>0.73120681718619707</c:v>
                </c:pt>
                <c:pt idx="196">
                  <c:v>0.73506821773122266</c:v>
                </c:pt>
                <c:pt idx="197">
                  <c:v>0.75758850414843248</c:v>
                </c:pt>
                <c:pt idx="198">
                  <c:v>0.77344450079929739</c:v>
                </c:pt>
                <c:pt idx="199">
                  <c:v>0.79025689359697926</c:v>
                </c:pt>
                <c:pt idx="200">
                  <c:v>0.78863216333528252</c:v>
                </c:pt>
                <c:pt idx="201">
                  <c:v>0.78748851140845189</c:v>
                </c:pt>
                <c:pt idx="202">
                  <c:v>0.78728630716314807</c:v>
                </c:pt>
                <c:pt idx="203">
                  <c:v>0.77797098596965886</c:v>
                </c:pt>
                <c:pt idx="204">
                  <c:v>0.77670956594959184</c:v>
                </c:pt>
                <c:pt idx="205">
                  <c:v>0.7736688025501135</c:v>
                </c:pt>
                <c:pt idx="206">
                  <c:v>0.77889055781740968</c:v>
                </c:pt>
                <c:pt idx="207">
                  <c:v>0.76684923919744696</c:v>
                </c:pt>
                <c:pt idx="208">
                  <c:v>0.75023987821167237</c:v>
                </c:pt>
                <c:pt idx="209">
                  <c:v>0.74259412537652669</c:v>
                </c:pt>
                <c:pt idx="210">
                  <c:v>0.76234145153312272</c:v>
                </c:pt>
                <c:pt idx="211">
                  <c:v>0.76100838127086901</c:v>
                </c:pt>
                <c:pt idx="212">
                  <c:v>0.76015801077098999</c:v>
                </c:pt>
                <c:pt idx="213">
                  <c:v>0.780226717635082</c:v>
                </c:pt>
                <c:pt idx="214">
                  <c:v>0.78168463948574129</c:v>
                </c:pt>
                <c:pt idx="215">
                  <c:v>0.77075722773064925</c:v>
                </c:pt>
                <c:pt idx="216">
                  <c:v>0.76555462717620171</c:v>
                </c:pt>
                <c:pt idx="217">
                  <c:v>0.7669469848966729</c:v>
                </c:pt>
                <c:pt idx="218">
                  <c:v>0.78282733286317829</c:v>
                </c:pt>
                <c:pt idx="219">
                  <c:v>0.83289012804095441</c:v>
                </c:pt>
                <c:pt idx="220">
                  <c:v>0.83107210104519635</c:v>
                </c:pt>
                <c:pt idx="221">
                  <c:v>0.84307933492241938</c:v>
                </c:pt>
                <c:pt idx="222">
                  <c:v>0.82810277835653145</c:v>
                </c:pt>
                <c:pt idx="223">
                  <c:v>0.83391003221757742</c:v>
                </c:pt>
                <c:pt idx="224">
                  <c:v>0.84200532735693046</c:v>
                </c:pt>
                <c:pt idx="225">
                  <c:v>0.83167866245411137</c:v>
                </c:pt>
                <c:pt idx="226">
                  <c:v>0.83234597958644452</c:v>
                </c:pt>
                <c:pt idx="227">
                  <c:v>0.83041202787767987</c:v>
                </c:pt>
                <c:pt idx="228">
                  <c:v>0.82811046674670297</c:v>
                </c:pt>
                <c:pt idx="229">
                  <c:v>0.82103752030228205</c:v>
                </c:pt>
                <c:pt idx="230">
                  <c:v>0.82264749507729273</c:v>
                </c:pt>
                <c:pt idx="231">
                  <c:v>0.82570162000238656</c:v>
                </c:pt>
                <c:pt idx="232">
                  <c:v>0.81228574632641026</c:v>
                </c:pt>
                <c:pt idx="233">
                  <c:v>0.77688201578760285</c:v>
                </c:pt>
                <c:pt idx="234">
                  <c:v>0.7507355584855373</c:v>
                </c:pt>
                <c:pt idx="235">
                  <c:v>0.73453859438465485</c:v>
                </c:pt>
                <c:pt idx="236">
                  <c:v>0.71642299956982758</c:v>
                </c:pt>
                <c:pt idx="237">
                  <c:v>0.71724790925377946</c:v>
                </c:pt>
                <c:pt idx="238">
                  <c:v>0.72218764528612367</c:v>
                </c:pt>
                <c:pt idx="239">
                  <c:v>0.72986710336587468</c:v>
                </c:pt>
                <c:pt idx="240">
                  <c:v>0.72740487414318933</c:v>
                </c:pt>
                <c:pt idx="241">
                  <c:v>0.7295687242469705</c:v>
                </c:pt>
                <c:pt idx="242">
                  <c:v>0.73480564762181078</c:v>
                </c:pt>
                <c:pt idx="243">
                  <c:v>0.74685734655510916</c:v>
                </c:pt>
                <c:pt idx="244">
                  <c:v>0.76288504212442121</c:v>
                </c:pt>
                <c:pt idx="245">
                  <c:v>0.76070114559039703</c:v>
                </c:pt>
                <c:pt idx="246">
                  <c:v>0.7592833598682367</c:v>
                </c:pt>
                <c:pt idx="247">
                  <c:v>0.7611446769219985</c:v>
                </c:pt>
                <c:pt idx="248">
                  <c:v>0.75711195018517552</c:v>
                </c:pt>
                <c:pt idx="249">
                  <c:v>0.7442982732904766</c:v>
                </c:pt>
                <c:pt idx="250">
                  <c:v>0.73846455987935078</c:v>
                </c:pt>
                <c:pt idx="251">
                  <c:v>0.73047083990365602</c:v>
                </c:pt>
                <c:pt idx="252">
                  <c:v>0.72201445188804536</c:v>
                </c:pt>
                <c:pt idx="253">
                  <c:v>0.72655386139415212</c:v>
                </c:pt>
                <c:pt idx="254">
                  <c:v>0.72154172423032381</c:v>
                </c:pt>
                <c:pt idx="255">
                  <c:v>0.719434308559189</c:v>
                </c:pt>
                <c:pt idx="256">
                  <c:v>0.72238536032680511</c:v>
                </c:pt>
                <c:pt idx="257">
                  <c:v>0.74028087441464729</c:v>
                </c:pt>
                <c:pt idx="258">
                  <c:v>0.74105515388205445</c:v>
                </c:pt>
                <c:pt idx="259">
                  <c:v>0.74555481451410943</c:v>
                </c:pt>
                <c:pt idx="260">
                  <c:v>0.75226647906645516</c:v>
                </c:pt>
                <c:pt idx="261">
                  <c:v>0.76137275321899278</c:v>
                </c:pt>
                <c:pt idx="262">
                  <c:v>0.76843300144464699</c:v>
                </c:pt>
                <c:pt idx="263">
                  <c:v>0.78429613380892615</c:v>
                </c:pt>
                <c:pt idx="264">
                  <c:v>0.78406969766081502</c:v>
                </c:pt>
                <c:pt idx="265">
                  <c:v>0.7742675241760274</c:v>
                </c:pt>
                <c:pt idx="266">
                  <c:v>0.79006198278747686</c:v>
                </c:pt>
                <c:pt idx="267">
                  <c:v>0.77707506398688209</c:v>
                </c:pt>
                <c:pt idx="268">
                  <c:v>0.76747622039573393</c:v>
                </c:pt>
                <c:pt idx="269">
                  <c:v>0.74209380247903423</c:v>
                </c:pt>
                <c:pt idx="270">
                  <c:v>0.74035874489762477</c:v>
                </c:pt>
                <c:pt idx="271">
                  <c:v>0.740082110418531</c:v>
                </c:pt>
                <c:pt idx="272">
                  <c:v>0.7632773934554935</c:v>
                </c:pt>
                <c:pt idx="273">
                  <c:v>0.76601295113566581</c:v>
                </c:pt>
                <c:pt idx="274">
                  <c:v>0.7914628481900573</c:v>
                </c:pt>
                <c:pt idx="275">
                  <c:v>0.78304734614156046</c:v>
                </c:pt>
                <c:pt idx="276">
                  <c:v>0.78094403334663576</c:v>
                </c:pt>
                <c:pt idx="277">
                  <c:v>0.79078288109961192</c:v>
                </c:pt>
                <c:pt idx="278">
                  <c:v>0.79575703849774404</c:v>
                </c:pt>
                <c:pt idx="279">
                  <c:v>0.81411302961133014</c:v>
                </c:pt>
                <c:pt idx="280">
                  <c:v>0.81760523028359611</c:v>
                </c:pt>
                <c:pt idx="281">
                  <c:v>0.82178533624570616</c:v>
                </c:pt>
                <c:pt idx="282">
                  <c:v>0.82162772133744355</c:v>
                </c:pt>
                <c:pt idx="283">
                  <c:v>0.81986530827055881</c:v>
                </c:pt>
                <c:pt idx="284">
                  <c:v>0.82674745572577479</c:v>
                </c:pt>
                <c:pt idx="285">
                  <c:v>0.85377657588237166</c:v>
                </c:pt>
                <c:pt idx="286">
                  <c:v>0.86518545316886686</c:v>
                </c:pt>
                <c:pt idx="287">
                  <c:v>0.87288315777299141</c:v>
                </c:pt>
                <c:pt idx="288">
                  <c:v>0.8796094046954599</c:v>
                </c:pt>
                <c:pt idx="289">
                  <c:v>0.87641725846620744</c:v>
                </c:pt>
                <c:pt idx="290">
                  <c:v>0.87365997293351605</c:v>
                </c:pt>
                <c:pt idx="291">
                  <c:v>0.86521946625919222</c:v>
                </c:pt>
                <c:pt idx="292">
                  <c:v>0.85973987385463169</c:v>
                </c:pt>
                <c:pt idx="293">
                  <c:v>0.85869085300468206</c:v>
                </c:pt>
                <c:pt idx="294">
                  <c:v>0.85834535551505053</c:v>
                </c:pt>
                <c:pt idx="295">
                  <c:v>0.85580071469264207</c:v>
                </c:pt>
                <c:pt idx="296">
                  <c:v>0.85235782591606069</c:v>
                </c:pt>
                <c:pt idx="297">
                  <c:v>0.85221353650843512</c:v>
                </c:pt>
                <c:pt idx="298">
                  <c:v>0.84983041452432873</c:v>
                </c:pt>
                <c:pt idx="299">
                  <c:v>0.8463617955089674</c:v>
                </c:pt>
                <c:pt idx="300">
                  <c:v>0.84791935935311158</c:v>
                </c:pt>
                <c:pt idx="301">
                  <c:v>0.84466319006452617</c:v>
                </c:pt>
                <c:pt idx="302">
                  <c:v>0.84984016287388986</c:v>
                </c:pt>
                <c:pt idx="303">
                  <c:v>0.83507997369432929</c:v>
                </c:pt>
                <c:pt idx="304">
                  <c:v>0.83463195840620519</c:v>
                </c:pt>
                <c:pt idx="305">
                  <c:v>0.8336844030347268</c:v>
                </c:pt>
                <c:pt idx="306">
                  <c:v>0.8281064059502492</c:v>
                </c:pt>
                <c:pt idx="307">
                  <c:v>0.82814890348519721</c:v>
                </c:pt>
                <c:pt idx="308">
                  <c:v>0.82758256936262331</c:v>
                </c:pt>
                <c:pt idx="309">
                  <c:v>0.82555486756390761</c:v>
                </c:pt>
                <c:pt idx="310">
                  <c:v>0.82582419479259239</c:v>
                </c:pt>
                <c:pt idx="311">
                  <c:v>0.8258928294367951</c:v>
                </c:pt>
                <c:pt idx="312">
                  <c:v>0.82363455825016663</c:v>
                </c:pt>
                <c:pt idx="313">
                  <c:v>0.82025562883991732</c:v>
                </c:pt>
                <c:pt idx="314">
                  <c:v>0.80981221781714252</c:v>
                </c:pt>
                <c:pt idx="315">
                  <c:v>0.80747541814195389</c:v>
                </c:pt>
                <c:pt idx="316">
                  <c:v>0.8100829615398738</c:v>
                </c:pt>
                <c:pt idx="317">
                  <c:v>0.81805437836618133</c:v>
                </c:pt>
                <c:pt idx="318">
                  <c:v>0.81494639387245105</c:v>
                </c:pt>
                <c:pt idx="319">
                  <c:v>0.82429451135716714</c:v>
                </c:pt>
                <c:pt idx="320">
                  <c:v>0.83469612315398867</c:v>
                </c:pt>
                <c:pt idx="321">
                  <c:v>0.84075811768308084</c:v>
                </c:pt>
                <c:pt idx="322">
                  <c:v>0.83910365803221232</c:v>
                </c:pt>
                <c:pt idx="323">
                  <c:v>0.84201907533804343</c:v>
                </c:pt>
                <c:pt idx="324">
                  <c:v>0.83198972387771242</c:v>
                </c:pt>
                <c:pt idx="325">
                  <c:v>0.82881685011467299</c:v>
                </c:pt>
                <c:pt idx="326">
                  <c:v>0.80774868656139676</c:v>
                </c:pt>
                <c:pt idx="327">
                  <c:v>0.80667702756553428</c:v>
                </c:pt>
                <c:pt idx="328">
                  <c:v>0.80256960192603821</c:v>
                </c:pt>
                <c:pt idx="329">
                  <c:v>0.797148835308919</c:v>
                </c:pt>
                <c:pt idx="330">
                  <c:v>0.7762310563233934</c:v>
                </c:pt>
                <c:pt idx="331">
                  <c:v>0.71022312140133126</c:v>
                </c:pt>
                <c:pt idx="332">
                  <c:v>0.69374579875360198</c:v>
                </c:pt>
                <c:pt idx="333">
                  <c:v>0.66118361118921198</c:v>
                </c:pt>
                <c:pt idx="334">
                  <c:v>0.66451312501822302</c:v>
                </c:pt>
                <c:pt idx="335">
                  <c:v>0.6605338641170363</c:v>
                </c:pt>
                <c:pt idx="336">
                  <c:v>0.66552702129933228</c:v>
                </c:pt>
                <c:pt idx="337">
                  <c:v>0.65863633596244964</c:v>
                </c:pt>
                <c:pt idx="338">
                  <c:v>0.6332807585858764</c:v>
                </c:pt>
                <c:pt idx="339">
                  <c:v>0.62314888766427678</c:v>
                </c:pt>
                <c:pt idx="340">
                  <c:v>0.60277291650573384</c:v>
                </c:pt>
                <c:pt idx="341">
                  <c:v>0.61267951275071919</c:v>
                </c:pt>
                <c:pt idx="342">
                  <c:v>0.59869018894365866</c:v>
                </c:pt>
                <c:pt idx="343">
                  <c:v>0.62291804875084067</c:v>
                </c:pt>
                <c:pt idx="344">
                  <c:v>0.62568863819299803</c:v>
                </c:pt>
                <c:pt idx="345">
                  <c:v>0.6225039461664853</c:v>
                </c:pt>
                <c:pt idx="346">
                  <c:v>0.63057642001097902</c:v>
                </c:pt>
                <c:pt idx="347">
                  <c:v>0.64590646989787515</c:v>
                </c:pt>
                <c:pt idx="348">
                  <c:v>0.64674130371325722</c:v>
                </c:pt>
                <c:pt idx="349">
                  <c:v>0.65849500124873073</c:v>
                </c:pt>
                <c:pt idx="350">
                  <c:v>0.65018469655888134</c:v>
                </c:pt>
                <c:pt idx="351">
                  <c:v>0.61839520458416675</c:v>
                </c:pt>
                <c:pt idx="352">
                  <c:v>0.62602175123208015</c:v>
                </c:pt>
                <c:pt idx="353">
                  <c:v>0.63173231437620214</c:v>
                </c:pt>
                <c:pt idx="354">
                  <c:v>0.59909179619528119</c:v>
                </c:pt>
                <c:pt idx="355">
                  <c:v>0.62903627963022291</c:v>
                </c:pt>
                <c:pt idx="356">
                  <c:v>0.64704779939848311</c:v>
                </c:pt>
                <c:pt idx="357">
                  <c:v>0.63883179007756441</c:v>
                </c:pt>
                <c:pt idx="358">
                  <c:v>0.65275633159539426</c:v>
                </c:pt>
                <c:pt idx="359">
                  <c:v>0.66023643470362336</c:v>
                </c:pt>
                <c:pt idx="360">
                  <c:v>0.66125243346908191</c:v>
                </c:pt>
                <c:pt idx="361">
                  <c:v>0.67377617225955255</c:v>
                </c:pt>
                <c:pt idx="362">
                  <c:v>0.66138577267024745</c:v>
                </c:pt>
                <c:pt idx="363">
                  <c:v>0.66696349758702067</c:v>
                </c:pt>
                <c:pt idx="364">
                  <c:v>0.67457358060090222</c:v>
                </c:pt>
                <c:pt idx="365">
                  <c:v>0.6602578868011717</c:v>
                </c:pt>
                <c:pt idx="366">
                  <c:v>0.64975595425068777</c:v>
                </c:pt>
                <c:pt idx="367">
                  <c:v>0.6397050853479318</c:v>
                </c:pt>
                <c:pt idx="368">
                  <c:v>0.6395553913383708</c:v>
                </c:pt>
                <c:pt idx="369">
                  <c:v>0.63746979277125959</c:v>
                </c:pt>
                <c:pt idx="370">
                  <c:v>0.62749913514990496</c:v>
                </c:pt>
                <c:pt idx="371">
                  <c:v>0.63205079278928344</c:v>
                </c:pt>
                <c:pt idx="372">
                  <c:v>0.61104784959365199</c:v>
                </c:pt>
                <c:pt idx="373">
                  <c:v>0.63430008641980873</c:v>
                </c:pt>
                <c:pt idx="374">
                  <c:v>0.6400323564112238</c:v>
                </c:pt>
                <c:pt idx="375">
                  <c:v>0.64066537589674477</c:v>
                </c:pt>
                <c:pt idx="376">
                  <c:v>0.6417883541297017</c:v>
                </c:pt>
                <c:pt idx="377">
                  <c:v>0.64882631145498615</c:v>
                </c:pt>
                <c:pt idx="378">
                  <c:v>0.65069703515242228</c:v>
                </c:pt>
                <c:pt idx="379">
                  <c:v>0.64288921036075641</c:v>
                </c:pt>
                <c:pt idx="380">
                  <c:v>0.65806517482277516</c:v>
                </c:pt>
                <c:pt idx="381">
                  <c:v>0.64174123649799508</c:v>
                </c:pt>
                <c:pt idx="382">
                  <c:v>0.64067086451331834</c:v>
                </c:pt>
                <c:pt idx="383">
                  <c:v>0.65081322330880198</c:v>
                </c:pt>
                <c:pt idx="384">
                  <c:v>0.6440877046443011</c:v>
                </c:pt>
                <c:pt idx="385">
                  <c:v>0.65718606317907391</c:v>
                </c:pt>
                <c:pt idx="386">
                  <c:v>0.64878954015082002</c:v>
                </c:pt>
                <c:pt idx="387">
                  <c:v>0.64696118530520363</c:v>
                </c:pt>
                <c:pt idx="388">
                  <c:v>0.6427431591740983</c:v>
                </c:pt>
                <c:pt idx="389">
                  <c:v>0.64333710746756523</c:v>
                </c:pt>
                <c:pt idx="390">
                  <c:v>0.64150267239679171</c:v>
                </c:pt>
                <c:pt idx="391">
                  <c:v>0.63605978045552569</c:v>
                </c:pt>
                <c:pt idx="392">
                  <c:v>0.64473218368938512</c:v>
                </c:pt>
                <c:pt idx="393">
                  <c:v>0.64025512809868101</c:v>
                </c:pt>
                <c:pt idx="394">
                  <c:v>0.62734971660181371</c:v>
                </c:pt>
                <c:pt idx="395">
                  <c:v>0.62534362278113775</c:v>
                </c:pt>
                <c:pt idx="396">
                  <c:v>0.63833311605548815</c:v>
                </c:pt>
                <c:pt idx="397">
                  <c:v>0.63004333000179702</c:v>
                </c:pt>
                <c:pt idx="398">
                  <c:v>0.62760278396214242</c:v>
                </c:pt>
                <c:pt idx="399">
                  <c:v>0.6100966085118541</c:v>
                </c:pt>
                <c:pt idx="400">
                  <c:v>0.62538419164558967</c:v>
                </c:pt>
                <c:pt idx="401">
                  <c:v>0.61123657772008189</c:v>
                </c:pt>
                <c:pt idx="402">
                  <c:v>0.62566620491279279</c:v>
                </c:pt>
                <c:pt idx="403">
                  <c:v>0.66543367796139774</c:v>
                </c:pt>
                <c:pt idx="404">
                  <c:v>0.66194976535799821</c:v>
                </c:pt>
                <c:pt idx="405">
                  <c:v>0.64020224042662188</c:v>
                </c:pt>
                <c:pt idx="406">
                  <c:v>0.63894188095652837</c:v>
                </c:pt>
                <c:pt idx="407">
                  <c:v>0.65915702409568211</c:v>
                </c:pt>
                <c:pt idx="408">
                  <c:v>0.65350341625719321</c:v>
                </c:pt>
                <c:pt idx="409">
                  <c:v>0.65943270852577884</c:v>
                </c:pt>
                <c:pt idx="410">
                  <c:v>0.64712532115452925</c:v>
                </c:pt>
                <c:pt idx="411">
                  <c:v>0.63414862017056539</c:v>
                </c:pt>
                <c:pt idx="412">
                  <c:v>0.62441705661242475</c:v>
                </c:pt>
                <c:pt idx="413">
                  <c:v>0.60007412023974827</c:v>
                </c:pt>
                <c:pt idx="414">
                  <c:v>0.61954501372053239</c:v>
                </c:pt>
                <c:pt idx="415">
                  <c:v>0.5916880701011481</c:v>
                </c:pt>
                <c:pt idx="416">
                  <c:v>0.59050821162941369</c:v>
                </c:pt>
                <c:pt idx="417">
                  <c:v>0.62846711869348626</c:v>
                </c:pt>
                <c:pt idx="418">
                  <c:v>0.64484206931375565</c:v>
                </c:pt>
                <c:pt idx="419">
                  <c:v>0.64438187991643181</c:v>
                </c:pt>
                <c:pt idx="420">
                  <c:v>0.66813644165797448</c:v>
                </c:pt>
                <c:pt idx="421">
                  <c:v>0.6700972020624345</c:v>
                </c:pt>
                <c:pt idx="422">
                  <c:v>0.67161707950672667</c:v>
                </c:pt>
                <c:pt idx="423">
                  <c:v>0.66712121436523253</c:v>
                </c:pt>
                <c:pt idx="424">
                  <c:v>0.63754014100822021</c:v>
                </c:pt>
                <c:pt idx="425">
                  <c:v>0.63336602573380141</c:v>
                </c:pt>
                <c:pt idx="426">
                  <c:v>0.64117180727045009</c:v>
                </c:pt>
                <c:pt idx="427">
                  <c:v>0.6240808138360876</c:v>
                </c:pt>
                <c:pt idx="428">
                  <c:v>0.61608962048435911</c:v>
                </c:pt>
                <c:pt idx="429">
                  <c:v>0.61944825308395191</c:v>
                </c:pt>
                <c:pt idx="430">
                  <c:v>0.61638563463468488</c:v>
                </c:pt>
                <c:pt idx="431">
                  <c:v>0.65014169612206596</c:v>
                </c:pt>
                <c:pt idx="432">
                  <c:v>0.62124972506488529</c:v>
                </c:pt>
                <c:pt idx="433">
                  <c:v>0.64023562403904466</c:v>
                </c:pt>
                <c:pt idx="434">
                  <c:v>0.64507190139199777</c:v>
                </c:pt>
                <c:pt idx="435">
                  <c:v>0.64196170511666495</c:v>
                </c:pt>
                <c:pt idx="436">
                  <c:v>0.65600087174981159</c:v>
                </c:pt>
                <c:pt idx="437">
                  <c:v>0.69723723240641511</c:v>
                </c:pt>
                <c:pt idx="438">
                  <c:v>0.70204551248499736</c:v>
                </c:pt>
                <c:pt idx="439">
                  <c:v>0.6963789984741976</c:v>
                </c:pt>
                <c:pt idx="440">
                  <c:v>0.68463045043491366</c:v>
                </c:pt>
                <c:pt idx="441">
                  <c:v>0.66957953304189488</c:v>
                </c:pt>
                <c:pt idx="442">
                  <c:v>0.6541992745573193</c:v>
                </c:pt>
                <c:pt idx="443">
                  <c:v>0.67774441525244344</c:v>
                </c:pt>
                <c:pt idx="444">
                  <c:v>0.6739581222059996</c:v>
                </c:pt>
                <c:pt idx="445">
                  <c:v>0.6590327448865404</c:v>
                </c:pt>
                <c:pt idx="446">
                  <c:v>0.68277315579764963</c:v>
                </c:pt>
                <c:pt idx="447">
                  <c:v>0.68391578718055779</c:v>
                </c:pt>
                <c:pt idx="448">
                  <c:v>0.67983212468215382</c:v>
                </c:pt>
                <c:pt idx="449">
                  <c:v>0.67090655312798564</c:v>
                </c:pt>
                <c:pt idx="450">
                  <c:v>0.6856392735121134</c:v>
                </c:pt>
                <c:pt idx="451">
                  <c:v>0.65108979378193754</c:v>
                </c:pt>
                <c:pt idx="452">
                  <c:v>0.64434675232708527</c:v>
                </c:pt>
                <c:pt idx="453">
                  <c:v>0.65956560998688063</c:v>
                </c:pt>
                <c:pt idx="454">
                  <c:v>0.66871859587469396</c:v>
                </c:pt>
                <c:pt idx="455">
                  <c:v>0.6524447580045194</c:v>
                </c:pt>
                <c:pt idx="456">
                  <c:v>0.5803092333743104</c:v>
                </c:pt>
                <c:pt idx="457">
                  <c:v>0.59716119811942203</c:v>
                </c:pt>
                <c:pt idx="458">
                  <c:v>0.59141382748450699</c:v>
                </c:pt>
                <c:pt idx="459">
                  <c:v>0.57561564650945352</c:v>
                </c:pt>
                <c:pt idx="460">
                  <c:v>0.55909248751499818</c:v>
                </c:pt>
                <c:pt idx="461">
                  <c:v>0.56048090241038029</c:v>
                </c:pt>
                <c:pt idx="462">
                  <c:v>0.56624408615709731</c:v>
                </c:pt>
                <c:pt idx="463">
                  <c:v>0.56377050542343432</c:v>
                </c:pt>
                <c:pt idx="464">
                  <c:v>0.54400622015163469</c:v>
                </c:pt>
                <c:pt idx="465">
                  <c:v>0.54604268818661028</c:v>
                </c:pt>
                <c:pt idx="466">
                  <c:v>0.52539090496711338</c:v>
                </c:pt>
                <c:pt idx="467">
                  <c:v>0.55045817683844667</c:v>
                </c:pt>
                <c:pt idx="468">
                  <c:v>0.55217007257577277</c:v>
                </c:pt>
                <c:pt idx="469">
                  <c:v>0.54528266698831829</c:v>
                </c:pt>
                <c:pt idx="470">
                  <c:v>0.53879199060444893</c:v>
                </c:pt>
                <c:pt idx="471">
                  <c:v>0.53450794884848574</c:v>
                </c:pt>
                <c:pt idx="472">
                  <c:v>0.51472553081099859</c:v>
                </c:pt>
                <c:pt idx="473">
                  <c:v>0.52529660131936551</c:v>
                </c:pt>
                <c:pt idx="474">
                  <c:v>0.4890681920351802</c:v>
                </c:pt>
                <c:pt idx="475">
                  <c:v>0.51010487818793193</c:v>
                </c:pt>
                <c:pt idx="476">
                  <c:v>0.52119760015131478</c:v>
                </c:pt>
                <c:pt idx="477">
                  <c:v>0.52973383455746281</c:v>
                </c:pt>
                <c:pt idx="478">
                  <c:v>0.52426892774486911</c:v>
                </c:pt>
                <c:pt idx="479">
                  <c:v>0.53963301975263989</c:v>
                </c:pt>
                <c:pt idx="480">
                  <c:v>0.55382888591245516</c:v>
                </c:pt>
                <c:pt idx="481">
                  <c:v>0.54933334521683919</c:v>
                </c:pt>
                <c:pt idx="482">
                  <c:v>0.54970089103878261</c:v>
                </c:pt>
                <c:pt idx="483">
                  <c:v>0.53541059721650042</c:v>
                </c:pt>
                <c:pt idx="484">
                  <c:v>0.53434279687665154</c:v>
                </c:pt>
                <c:pt idx="485">
                  <c:v>0.54981129306217058</c:v>
                </c:pt>
                <c:pt idx="486">
                  <c:v>0.55172994736356884</c:v>
                </c:pt>
                <c:pt idx="487">
                  <c:v>0.54269809812949554</c:v>
                </c:pt>
                <c:pt idx="488">
                  <c:v>0.54331872288813765</c:v>
                </c:pt>
                <c:pt idx="489">
                  <c:v>0.51916126798958773</c:v>
                </c:pt>
                <c:pt idx="490">
                  <c:v>0.52919363884619186</c:v>
                </c:pt>
                <c:pt idx="491">
                  <c:v>0.53627455637859323</c:v>
                </c:pt>
                <c:pt idx="492">
                  <c:v>0.533574960153824</c:v>
                </c:pt>
                <c:pt idx="493">
                  <c:v>0.57859677677360455</c:v>
                </c:pt>
                <c:pt idx="494">
                  <c:v>0.59620037536550485</c:v>
                </c:pt>
                <c:pt idx="495">
                  <c:v>0.57231717852644259</c:v>
                </c:pt>
                <c:pt idx="496">
                  <c:v>0.59014896414857188</c:v>
                </c:pt>
                <c:pt idx="497">
                  <c:v>0.5955050264056454</c:v>
                </c:pt>
                <c:pt idx="498">
                  <c:v>0.60393976326532817</c:v>
                </c:pt>
                <c:pt idx="499">
                  <c:v>0.6232724294555646</c:v>
                </c:pt>
                <c:pt idx="500">
                  <c:v>0.61924813509967558</c:v>
                </c:pt>
                <c:pt idx="501">
                  <c:v>0.67161735423524416</c:v>
                </c:pt>
                <c:pt idx="502">
                  <c:v>0.66628173053566597</c:v>
                </c:pt>
                <c:pt idx="503">
                  <c:v>0.6764777242547928</c:v>
                </c:pt>
                <c:pt idx="504">
                  <c:v>0.66757831509081433</c:v>
                </c:pt>
                <c:pt idx="505">
                  <c:v>0.65127545218628446</c:v>
                </c:pt>
                <c:pt idx="506">
                  <c:v>0.63784914963707928</c:v>
                </c:pt>
                <c:pt idx="507">
                  <c:v>0.66112198020558777</c:v>
                </c:pt>
                <c:pt idx="508">
                  <c:v>0.71434276509455663</c:v>
                </c:pt>
                <c:pt idx="509">
                  <c:v>0.7151966931130993</c:v>
                </c:pt>
                <c:pt idx="510">
                  <c:v>0.71565131383269098</c:v>
                </c:pt>
                <c:pt idx="511">
                  <c:v>0.71106582175409139</c:v>
                </c:pt>
                <c:pt idx="512">
                  <c:v>0.72220572810410166</c:v>
                </c:pt>
                <c:pt idx="513">
                  <c:v>0.72635717614186601</c:v>
                </c:pt>
                <c:pt idx="514">
                  <c:v>0.72620096815728108</c:v>
                </c:pt>
                <c:pt idx="515">
                  <c:v>0.72542683162296639</c:v>
                </c:pt>
                <c:pt idx="516">
                  <c:v>0.74157198104286215</c:v>
                </c:pt>
                <c:pt idx="517">
                  <c:v>0.74051457779495145</c:v>
                </c:pt>
                <c:pt idx="518">
                  <c:v>0.758175529357627</c:v>
                </c:pt>
                <c:pt idx="519">
                  <c:v>0.75243360029411055</c:v>
                </c:pt>
                <c:pt idx="520">
                  <c:v>0.76374612838103628</c:v>
                </c:pt>
                <c:pt idx="521">
                  <c:v>0.76596505621543076</c:v>
                </c:pt>
                <c:pt idx="522">
                  <c:v>0.76599884369930782</c:v>
                </c:pt>
                <c:pt idx="523">
                  <c:v>0.77123108075492319</c:v>
                </c:pt>
                <c:pt idx="524">
                  <c:v>0.76886706625797763</c:v>
                </c:pt>
                <c:pt idx="525">
                  <c:v>0.76937326826672692</c:v>
                </c:pt>
                <c:pt idx="526">
                  <c:v>0.79615543344357154</c:v>
                </c:pt>
                <c:pt idx="527">
                  <c:v>0.77726271978831996</c:v>
                </c:pt>
                <c:pt idx="528">
                  <c:v>0.77671395029708246</c:v>
                </c:pt>
                <c:pt idx="529">
                  <c:v>0.77528815108534577</c:v>
                </c:pt>
                <c:pt idx="530">
                  <c:v>0.77148404321879338</c:v>
                </c:pt>
                <c:pt idx="531">
                  <c:v>0.77181778587112526</c:v>
                </c:pt>
                <c:pt idx="532">
                  <c:v>0.77000993645233518</c:v>
                </c:pt>
                <c:pt idx="533">
                  <c:v>0.77431174470346997</c:v>
                </c:pt>
                <c:pt idx="534">
                  <c:v>0.77605201459291318</c:v>
                </c:pt>
                <c:pt idx="535">
                  <c:v>0.77227039089221228</c:v>
                </c:pt>
                <c:pt idx="536">
                  <c:v>0.78395877784304524</c:v>
                </c:pt>
                <c:pt idx="537">
                  <c:v>0.78358349147210882</c:v>
                </c:pt>
                <c:pt idx="538">
                  <c:v>0.77755204789003562</c:v>
                </c:pt>
                <c:pt idx="539">
                  <c:v>0.79026284246668754</c:v>
                </c:pt>
                <c:pt idx="540">
                  <c:v>0.78821881118332515</c:v>
                </c:pt>
                <c:pt idx="541">
                  <c:v>0.7937630413183242</c:v>
                </c:pt>
                <c:pt idx="542">
                  <c:v>0.79395628283009279</c:v>
                </c:pt>
                <c:pt idx="543">
                  <c:v>0.79367715755432622</c:v>
                </c:pt>
                <c:pt idx="544">
                  <c:v>0.80831961596092494</c:v>
                </c:pt>
                <c:pt idx="545">
                  <c:v>0.79169911259215964</c:v>
                </c:pt>
                <c:pt idx="546">
                  <c:v>0.79086488401605148</c:v>
                </c:pt>
                <c:pt idx="547">
                  <c:v>0.79234645265981185</c:v>
                </c:pt>
                <c:pt idx="548">
                  <c:v>0.78996948598006955</c:v>
                </c:pt>
                <c:pt idx="549">
                  <c:v>0.78869802256669108</c:v>
                </c:pt>
                <c:pt idx="550">
                  <c:v>0.77937427844698293</c:v>
                </c:pt>
                <c:pt idx="551">
                  <c:v>0.76760792588745164</c:v>
                </c:pt>
                <c:pt idx="552">
                  <c:v>0.76936180265978626</c:v>
                </c:pt>
                <c:pt idx="553">
                  <c:v>0.72527117015801645</c:v>
                </c:pt>
                <c:pt idx="554">
                  <c:v>0.72501307245534585</c:v>
                </c:pt>
                <c:pt idx="555">
                  <c:v>0.74732618397661543</c:v>
                </c:pt>
                <c:pt idx="556">
                  <c:v>0.77105263738410457</c:v>
                </c:pt>
                <c:pt idx="557">
                  <c:v>0.77459720000696197</c:v>
                </c:pt>
                <c:pt idx="558">
                  <c:v>0.7725048396656049</c:v>
                </c:pt>
                <c:pt idx="559">
                  <c:v>0.75657924971541324</c:v>
                </c:pt>
                <c:pt idx="560">
                  <c:v>0.75646182333308942</c:v>
                </c:pt>
                <c:pt idx="561">
                  <c:v>0.75840949623819987</c:v>
                </c:pt>
                <c:pt idx="562">
                  <c:v>0.77049001654989147</c:v>
                </c:pt>
                <c:pt idx="563">
                  <c:v>0.78569196687664233</c:v>
                </c:pt>
                <c:pt idx="564">
                  <c:v>0.78358839345840992</c:v>
                </c:pt>
                <c:pt idx="565">
                  <c:v>0.78534517787869973</c:v>
                </c:pt>
                <c:pt idx="566">
                  <c:v>0.78055171310160743</c:v>
                </c:pt>
                <c:pt idx="567">
                  <c:v>0.79179205986756263</c:v>
                </c:pt>
                <c:pt idx="568">
                  <c:v>0.80486540986415755</c:v>
                </c:pt>
                <c:pt idx="569">
                  <c:v>0.80072469359847209</c:v>
                </c:pt>
                <c:pt idx="570">
                  <c:v>0.78725768555993259</c:v>
                </c:pt>
                <c:pt idx="571">
                  <c:v>0.76905730530357852</c:v>
                </c:pt>
                <c:pt idx="572">
                  <c:v>0.77771403430793751</c:v>
                </c:pt>
                <c:pt idx="573">
                  <c:v>0.77889603482118519</c:v>
                </c:pt>
                <c:pt idx="574">
                  <c:v>0.78056234369833843</c:v>
                </c:pt>
                <c:pt idx="575">
                  <c:v>0.78106301021961289</c:v>
                </c:pt>
                <c:pt idx="576">
                  <c:v>0.80176938177301804</c:v>
                </c:pt>
                <c:pt idx="577">
                  <c:v>0.80428814012189276</c:v>
                </c:pt>
                <c:pt idx="578">
                  <c:v>0.79089061603447663</c:v>
                </c:pt>
                <c:pt idx="579">
                  <c:v>0.8070540762505326</c:v>
                </c:pt>
                <c:pt idx="580">
                  <c:v>0.80726407572760805</c:v>
                </c:pt>
                <c:pt idx="581">
                  <c:v>0.80886404152211555</c:v>
                </c:pt>
                <c:pt idx="582">
                  <c:v>0.8251442697320176</c:v>
                </c:pt>
                <c:pt idx="583">
                  <c:v>0.82630437813573743</c:v>
                </c:pt>
                <c:pt idx="584">
                  <c:v>0.82835256776780397</c:v>
                </c:pt>
                <c:pt idx="585">
                  <c:v>0.82696336624682565</c:v>
                </c:pt>
                <c:pt idx="586">
                  <c:v>0.82521997188109908</c:v>
                </c:pt>
                <c:pt idx="587">
                  <c:v>0.79914095193469847</c:v>
                </c:pt>
                <c:pt idx="588">
                  <c:v>0.78578029253375981</c:v>
                </c:pt>
                <c:pt idx="589">
                  <c:v>0.75225339169040228</c:v>
                </c:pt>
                <c:pt idx="590">
                  <c:v>0.75221817556582304</c:v>
                </c:pt>
                <c:pt idx="591">
                  <c:v>0.75192916200504012</c:v>
                </c:pt>
                <c:pt idx="592">
                  <c:v>0.77417506558453375</c:v>
                </c:pt>
                <c:pt idx="593">
                  <c:v>0.74627444554942768</c:v>
                </c:pt>
                <c:pt idx="594">
                  <c:v>0.73819644663757888</c:v>
                </c:pt>
                <c:pt idx="595">
                  <c:v>0.72894903311088521</c:v>
                </c:pt>
                <c:pt idx="596">
                  <c:v>0.71793369137760865</c:v>
                </c:pt>
                <c:pt idx="597">
                  <c:v>0.69219964503514164</c:v>
                </c:pt>
                <c:pt idx="598">
                  <c:v>0.68678964896367001</c:v>
                </c:pt>
                <c:pt idx="599">
                  <c:v>0.6852842210892186</c:v>
                </c:pt>
                <c:pt idx="600">
                  <c:v>0.66829564062941449</c:v>
                </c:pt>
                <c:pt idx="601">
                  <c:v>0.71218066777146216</c:v>
                </c:pt>
                <c:pt idx="602">
                  <c:v>0.71160678195196836</c:v>
                </c:pt>
                <c:pt idx="603">
                  <c:v>0.66703312316396735</c:v>
                </c:pt>
                <c:pt idx="604">
                  <c:v>0.66954589460168612</c:v>
                </c:pt>
                <c:pt idx="605">
                  <c:v>0.66318530891937655</c:v>
                </c:pt>
                <c:pt idx="606">
                  <c:v>0.61253529504133597</c:v>
                </c:pt>
                <c:pt idx="607">
                  <c:v>0.58871589750039011</c:v>
                </c:pt>
                <c:pt idx="608">
                  <c:v>0.60896046860575026</c:v>
                </c:pt>
                <c:pt idx="609">
                  <c:v>0.6149252131156332</c:v>
                </c:pt>
                <c:pt idx="610">
                  <c:v>0.58481920652841457</c:v>
                </c:pt>
                <c:pt idx="611">
                  <c:v>0.58361153092546392</c:v>
                </c:pt>
                <c:pt idx="612">
                  <c:v>0.58091973011843057</c:v>
                </c:pt>
                <c:pt idx="613">
                  <c:v>0.56125170529784962</c:v>
                </c:pt>
                <c:pt idx="614">
                  <c:v>0.5714692693705169</c:v>
                </c:pt>
                <c:pt idx="615">
                  <c:v>0.56669574153277957</c:v>
                </c:pt>
                <c:pt idx="616">
                  <c:v>0.58083970135619234</c:v>
                </c:pt>
                <c:pt idx="617">
                  <c:v>0.57698532082181453</c:v>
                </c:pt>
                <c:pt idx="618">
                  <c:v>0.57808321500854087</c:v>
                </c:pt>
                <c:pt idx="619">
                  <c:v>0.57645731775417897</c:v>
                </c:pt>
                <c:pt idx="620">
                  <c:v>0.56117219479619806</c:v>
                </c:pt>
                <c:pt idx="621">
                  <c:v>0.56490784929949733</c:v>
                </c:pt>
                <c:pt idx="622">
                  <c:v>0.5711916627624819</c:v>
                </c:pt>
                <c:pt idx="623">
                  <c:v>0.58393338183199761</c:v>
                </c:pt>
                <c:pt idx="624">
                  <c:v>0.56600289479844046</c:v>
                </c:pt>
                <c:pt idx="625">
                  <c:v>0.56435947844634127</c:v>
                </c:pt>
                <c:pt idx="626">
                  <c:v>0.5754099047807949</c:v>
                </c:pt>
                <c:pt idx="627">
                  <c:v>0.55735108858901272</c:v>
                </c:pt>
                <c:pt idx="628">
                  <c:v>0.54049987007977496</c:v>
                </c:pt>
                <c:pt idx="629">
                  <c:v>0.51294301647172369</c:v>
                </c:pt>
                <c:pt idx="630">
                  <c:v>0.52686089255430368</c:v>
                </c:pt>
                <c:pt idx="631">
                  <c:v>0.52730279169879224</c:v>
                </c:pt>
                <c:pt idx="632">
                  <c:v>0.53610998708677182</c:v>
                </c:pt>
                <c:pt idx="633">
                  <c:v>0.52674453779869268</c:v>
                </c:pt>
                <c:pt idx="634">
                  <c:v>0.45040402636970933</c:v>
                </c:pt>
                <c:pt idx="635">
                  <c:v>0.43199310840198235</c:v>
                </c:pt>
                <c:pt idx="636">
                  <c:v>0.48264135618044535</c:v>
                </c:pt>
                <c:pt idx="637">
                  <c:v>0.45772880682138473</c:v>
                </c:pt>
                <c:pt idx="638">
                  <c:v>0.45759339015717071</c:v>
                </c:pt>
                <c:pt idx="639">
                  <c:v>0.48777432127311349</c:v>
                </c:pt>
                <c:pt idx="640">
                  <c:v>0.56238459657784801</c:v>
                </c:pt>
                <c:pt idx="641">
                  <c:v>0.56169038625883871</c:v>
                </c:pt>
                <c:pt idx="642">
                  <c:v>0.56535706709607625</c:v>
                </c:pt>
                <c:pt idx="643">
                  <c:v>0.56609856990026886</c:v>
                </c:pt>
                <c:pt idx="644">
                  <c:v>0.56566228690619302</c:v>
                </c:pt>
                <c:pt idx="645">
                  <c:v>0.5740215009359283</c:v>
                </c:pt>
                <c:pt idx="646">
                  <c:v>0.56494758025658254</c:v>
                </c:pt>
                <c:pt idx="647">
                  <c:v>0.55853637744542595</c:v>
                </c:pt>
                <c:pt idx="648">
                  <c:v>0.55835319968147379</c:v>
                </c:pt>
                <c:pt idx="649">
                  <c:v>0.55731767953843891</c:v>
                </c:pt>
                <c:pt idx="650">
                  <c:v>0.5516033470230487</c:v>
                </c:pt>
                <c:pt idx="651">
                  <c:v>0.55167209027296527</c:v>
                </c:pt>
                <c:pt idx="652">
                  <c:v>0.53939979796700943</c:v>
                </c:pt>
                <c:pt idx="653">
                  <c:v>0.52492105674026945</c:v>
                </c:pt>
                <c:pt idx="654">
                  <c:v>0.50592187315929482</c:v>
                </c:pt>
                <c:pt idx="655">
                  <c:v>0.53310380839713656</c:v>
                </c:pt>
                <c:pt idx="656">
                  <c:v>0.53716543447364729</c:v>
                </c:pt>
                <c:pt idx="657">
                  <c:v>0.53825431442816651</c:v>
                </c:pt>
                <c:pt idx="658">
                  <c:v>0.56699562129199921</c:v>
                </c:pt>
                <c:pt idx="659">
                  <c:v>0.58358109008370029</c:v>
                </c:pt>
                <c:pt idx="660">
                  <c:v>0.57136015499705595</c:v>
                </c:pt>
                <c:pt idx="661">
                  <c:v>0.56979794695176955</c:v>
                </c:pt>
                <c:pt idx="662">
                  <c:v>0.57844946065618308</c:v>
                </c:pt>
                <c:pt idx="663">
                  <c:v>0.5755356232892086</c:v>
                </c:pt>
                <c:pt idx="664">
                  <c:v>0.57684175451624198</c:v>
                </c:pt>
                <c:pt idx="665">
                  <c:v>0.5853962778334787</c:v>
                </c:pt>
                <c:pt idx="666">
                  <c:v>0.57389399773569338</c:v>
                </c:pt>
                <c:pt idx="667">
                  <c:v>0.60688720551939257</c:v>
                </c:pt>
                <c:pt idx="668">
                  <c:v>0.57623792576226807</c:v>
                </c:pt>
                <c:pt idx="669">
                  <c:v>0.54557294142344692</c:v>
                </c:pt>
                <c:pt idx="670">
                  <c:v>0.54794547240015978</c:v>
                </c:pt>
                <c:pt idx="671">
                  <c:v>0.54089016818556757</c:v>
                </c:pt>
                <c:pt idx="672">
                  <c:v>0.54475107314400273</c:v>
                </c:pt>
                <c:pt idx="673">
                  <c:v>0.50495422965069214</c:v>
                </c:pt>
                <c:pt idx="674">
                  <c:v>0.50025304116739178</c:v>
                </c:pt>
                <c:pt idx="675">
                  <c:v>0.50075446947914504</c:v>
                </c:pt>
                <c:pt idx="676">
                  <c:v>0.49626252962670708</c:v>
                </c:pt>
                <c:pt idx="677">
                  <c:v>0.49208990304470446</c:v>
                </c:pt>
                <c:pt idx="678">
                  <c:v>0.48135769000710826</c:v>
                </c:pt>
                <c:pt idx="679">
                  <c:v>0.51845214821533958</c:v>
                </c:pt>
                <c:pt idx="680">
                  <c:v>0.50522780471428619</c:v>
                </c:pt>
                <c:pt idx="681">
                  <c:v>0.5300419267340829</c:v>
                </c:pt>
                <c:pt idx="682">
                  <c:v>0.51950444069769286</c:v>
                </c:pt>
                <c:pt idx="683">
                  <c:v>0.52257930527593932</c:v>
                </c:pt>
                <c:pt idx="684">
                  <c:v>0.50765857161177852</c:v>
                </c:pt>
                <c:pt idx="685">
                  <c:v>0.51380339377313422</c:v>
                </c:pt>
                <c:pt idx="686">
                  <c:v>0.56312442571945875</c:v>
                </c:pt>
                <c:pt idx="687">
                  <c:v>0.55341417106593915</c:v>
                </c:pt>
                <c:pt idx="688">
                  <c:v>0.49205425837408695</c:v>
                </c:pt>
                <c:pt idx="689">
                  <c:v>0.51364117342390958</c:v>
                </c:pt>
                <c:pt idx="690">
                  <c:v>0.51309048819986569</c:v>
                </c:pt>
                <c:pt idx="691">
                  <c:v>0.47469844987299736</c:v>
                </c:pt>
                <c:pt idx="692">
                  <c:v>0.35383036398444501</c:v>
                </c:pt>
                <c:pt idx="693">
                  <c:v>0.35584747848073989</c:v>
                </c:pt>
                <c:pt idx="694">
                  <c:v>0.35799124409973176</c:v>
                </c:pt>
                <c:pt idx="695">
                  <c:v>0.34230922622350668</c:v>
                </c:pt>
                <c:pt idx="696">
                  <c:v>0.30182953549654723</c:v>
                </c:pt>
                <c:pt idx="697">
                  <c:v>0.27673325800552173</c:v>
                </c:pt>
                <c:pt idx="698">
                  <c:v>0.30982265579363499</c:v>
                </c:pt>
                <c:pt idx="699">
                  <c:v>0.31516559949782386</c:v>
                </c:pt>
                <c:pt idx="700">
                  <c:v>0.31358939432998545</c:v>
                </c:pt>
                <c:pt idx="701">
                  <c:v>0.31650924847889389</c:v>
                </c:pt>
                <c:pt idx="702">
                  <c:v>0.31500508929404841</c:v>
                </c:pt>
                <c:pt idx="703">
                  <c:v>0.31353823629857558</c:v>
                </c:pt>
                <c:pt idx="704">
                  <c:v>0.33000213753361846</c:v>
                </c:pt>
                <c:pt idx="705">
                  <c:v>0.39003277958651567</c:v>
                </c:pt>
                <c:pt idx="706">
                  <c:v>0.40977136594650132</c:v>
                </c:pt>
                <c:pt idx="707">
                  <c:v>0.410590361896359</c:v>
                </c:pt>
                <c:pt idx="708">
                  <c:v>0.40580064896961482</c:v>
                </c:pt>
                <c:pt idx="709">
                  <c:v>0.57099384372378903</c:v>
                </c:pt>
                <c:pt idx="710">
                  <c:v>0.58387382704054003</c:v>
                </c:pt>
                <c:pt idx="711">
                  <c:v>0.72567374959647857</c:v>
                </c:pt>
                <c:pt idx="712">
                  <c:v>0.78648569692030013</c:v>
                </c:pt>
                <c:pt idx="713">
                  <c:v>0.75065135266993965</c:v>
                </c:pt>
                <c:pt idx="714">
                  <c:v>0.740374776219344</c:v>
                </c:pt>
                <c:pt idx="715">
                  <c:v>0.75724137025277283</c:v>
                </c:pt>
                <c:pt idx="716">
                  <c:v>0.75877715982008864</c:v>
                </c:pt>
                <c:pt idx="717">
                  <c:v>0.7604544999954066</c:v>
                </c:pt>
                <c:pt idx="718">
                  <c:v>0.77085805366374327</c:v>
                </c:pt>
                <c:pt idx="719">
                  <c:v>0.75422841281791675</c:v>
                </c:pt>
                <c:pt idx="720">
                  <c:v>0.76748817576380923</c:v>
                </c:pt>
                <c:pt idx="721">
                  <c:v>0.78303531522755787</c:v>
                </c:pt>
                <c:pt idx="722">
                  <c:v>0.78574181143773769</c:v>
                </c:pt>
                <c:pt idx="723">
                  <c:v>0.79468159591572318</c:v>
                </c:pt>
                <c:pt idx="724">
                  <c:v>0.79527354597092281</c:v>
                </c:pt>
                <c:pt idx="725">
                  <c:v>0.81223920238674285</c:v>
                </c:pt>
                <c:pt idx="726">
                  <c:v>0.81108476815300301</c:v>
                </c:pt>
                <c:pt idx="727">
                  <c:v>0.81236453372631601</c:v>
                </c:pt>
                <c:pt idx="728">
                  <c:v>0.81019992328169832</c:v>
                </c:pt>
                <c:pt idx="729">
                  <c:v>0.80514963438846787</c:v>
                </c:pt>
                <c:pt idx="730">
                  <c:v>0.80311346046328391</c:v>
                </c:pt>
                <c:pt idx="731">
                  <c:v>0.80023402661490306</c:v>
                </c:pt>
                <c:pt idx="732">
                  <c:v>0.80884556688559128</c:v>
                </c:pt>
                <c:pt idx="733">
                  <c:v>0.80899896337727839</c:v>
                </c:pt>
                <c:pt idx="734">
                  <c:v>0.80894054629185874</c:v>
                </c:pt>
                <c:pt idx="735">
                  <c:v>0.80935807614709743</c:v>
                </c:pt>
                <c:pt idx="736">
                  <c:v>0.81878669553816696</c:v>
                </c:pt>
                <c:pt idx="737">
                  <c:v>0.81304489340928254</c:v>
                </c:pt>
                <c:pt idx="738">
                  <c:v>0.81547928845837625</c:v>
                </c:pt>
                <c:pt idx="739">
                  <c:v>0.82648193712409423</c:v>
                </c:pt>
                <c:pt idx="740">
                  <c:v>0.82896834788819851</c:v>
                </c:pt>
                <c:pt idx="741">
                  <c:v>0.8313777220935239</c:v>
                </c:pt>
                <c:pt idx="742">
                  <c:v>0.83169243300604034</c:v>
                </c:pt>
                <c:pt idx="743">
                  <c:v>0.83484710849164379</c:v>
                </c:pt>
                <c:pt idx="744">
                  <c:v>0.83785315013084649</c:v>
                </c:pt>
                <c:pt idx="745">
                  <c:v>0.84104309313464698</c:v>
                </c:pt>
                <c:pt idx="746">
                  <c:v>0.838795313951885</c:v>
                </c:pt>
                <c:pt idx="747">
                  <c:v>0.83757907075677196</c:v>
                </c:pt>
                <c:pt idx="748">
                  <c:v>0.8394999082630219</c:v>
                </c:pt>
                <c:pt idx="749">
                  <c:v>0.84137790590775208</c:v>
                </c:pt>
                <c:pt idx="750">
                  <c:v>0.84285291980573429</c:v>
                </c:pt>
                <c:pt idx="751">
                  <c:v>0.84227664030761418</c:v>
                </c:pt>
                <c:pt idx="752">
                  <c:v>0.84209363180553121</c:v>
                </c:pt>
                <c:pt idx="753">
                  <c:v>0.84247953458775282</c:v>
                </c:pt>
                <c:pt idx="754">
                  <c:v>0.84340455752582844</c:v>
                </c:pt>
                <c:pt idx="755">
                  <c:v>0.84309664154808894</c:v>
                </c:pt>
                <c:pt idx="756">
                  <c:v>0.84040140834791122</c:v>
                </c:pt>
                <c:pt idx="757">
                  <c:v>0.8470244864894001</c:v>
                </c:pt>
                <c:pt idx="758">
                  <c:v>0.85052083403594303</c:v>
                </c:pt>
                <c:pt idx="759">
                  <c:v>0.85164719298209612</c:v>
                </c:pt>
                <c:pt idx="760">
                  <c:v>0.85334048147775188</c:v>
                </c:pt>
                <c:pt idx="761">
                  <c:v>0.83497413531119724</c:v>
                </c:pt>
                <c:pt idx="762">
                  <c:v>0.8309828882160577</c:v>
                </c:pt>
                <c:pt idx="763">
                  <c:v>0.79956703267286433</c:v>
                </c:pt>
                <c:pt idx="764">
                  <c:v>0.74534255695278318</c:v>
                </c:pt>
                <c:pt idx="765">
                  <c:v>0.79082489006173928</c:v>
                </c:pt>
                <c:pt idx="766">
                  <c:v>0.79544410045660852</c:v>
                </c:pt>
                <c:pt idx="767">
                  <c:v>0.78603949116339933</c:v>
                </c:pt>
                <c:pt idx="768">
                  <c:v>0.77407365390738048</c:v>
                </c:pt>
                <c:pt idx="769">
                  <c:v>0.76520905213085877</c:v>
                </c:pt>
                <c:pt idx="770">
                  <c:v>0.75288597972451088</c:v>
                </c:pt>
                <c:pt idx="771">
                  <c:v>0.77136773002573178</c:v>
                </c:pt>
                <c:pt idx="772">
                  <c:v>0.76829772982110534</c:v>
                </c:pt>
                <c:pt idx="773">
                  <c:v>0.76978931412624463</c:v>
                </c:pt>
                <c:pt idx="774">
                  <c:v>0.76919985131668345</c:v>
                </c:pt>
                <c:pt idx="775">
                  <c:v>0.75330615133463197</c:v>
                </c:pt>
                <c:pt idx="776">
                  <c:v>0.74809319171874311</c:v>
                </c:pt>
                <c:pt idx="777">
                  <c:v>0.75195900548028005</c:v>
                </c:pt>
                <c:pt idx="778">
                  <c:v>0.75349849856920448</c:v>
                </c:pt>
                <c:pt idx="779">
                  <c:v>0.75469194939891993</c:v>
                </c:pt>
                <c:pt idx="780">
                  <c:v>0.75753994006882353</c:v>
                </c:pt>
                <c:pt idx="781">
                  <c:v>0.76874601291126099</c:v>
                </c:pt>
                <c:pt idx="782">
                  <c:v>0.76887823671081346</c:v>
                </c:pt>
                <c:pt idx="783">
                  <c:v>0.77281142290750482</c:v>
                </c:pt>
                <c:pt idx="784">
                  <c:v>0.77193714714584849</c:v>
                </c:pt>
                <c:pt idx="785">
                  <c:v>0.76789893302848278</c:v>
                </c:pt>
                <c:pt idx="786">
                  <c:v>0.75165903946038914</c:v>
                </c:pt>
                <c:pt idx="787">
                  <c:v>0.74709117277748871</c:v>
                </c:pt>
                <c:pt idx="788">
                  <c:v>0.75143021135899812</c:v>
                </c:pt>
                <c:pt idx="789">
                  <c:v>0.76118122549455836</c:v>
                </c:pt>
                <c:pt idx="790">
                  <c:v>0.75444433550969525</c:v>
                </c:pt>
                <c:pt idx="791">
                  <c:v>0.73101388899304209</c:v>
                </c:pt>
                <c:pt idx="792">
                  <c:v>0.7305186108982078</c:v>
                </c:pt>
                <c:pt idx="793">
                  <c:v>0.72116970977238104</c:v>
                </c:pt>
                <c:pt idx="794">
                  <c:v>0.72968484651216725</c:v>
                </c:pt>
                <c:pt idx="795">
                  <c:v>0.71151749523283481</c:v>
                </c:pt>
                <c:pt idx="796">
                  <c:v>0.70700530981407772</c:v>
                </c:pt>
                <c:pt idx="797">
                  <c:v>0.69029415030296737</c:v>
                </c:pt>
                <c:pt idx="798">
                  <c:v>0.69567230373329714</c:v>
                </c:pt>
                <c:pt idx="799">
                  <c:v>0.7048581504565451</c:v>
                </c:pt>
                <c:pt idx="800">
                  <c:v>0.72542890801405324</c:v>
                </c:pt>
                <c:pt idx="801">
                  <c:v>0.72245391877745468</c:v>
                </c:pt>
                <c:pt idx="802">
                  <c:v>0.72422934522586035</c:v>
                </c:pt>
                <c:pt idx="803">
                  <c:v>0.72512076535456049</c:v>
                </c:pt>
                <c:pt idx="804">
                  <c:v>0.72491240034102944</c:v>
                </c:pt>
                <c:pt idx="805">
                  <c:v>0.7238500942607492</c:v>
                </c:pt>
                <c:pt idx="806">
                  <c:v>0.70892897211198491</c:v>
                </c:pt>
                <c:pt idx="807">
                  <c:v>0.71745170291231208</c:v>
                </c:pt>
                <c:pt idx="808">
                  <c:v>0.72559082633293692</c:v>
                </c:pt>
                <c:pt idx="809">
                  <c:v>0.71721204815156891</c:v>
                </c:pt>
                <c:pt idx="810">
                  <c:v>0.68288183775593869</c:v>
                </c:pt>
                <c:pt idx="811">
                  <c:v>0.65671675414516117</c:v>
                </c:pt>
                <c:pt idx="812">
                  <c:v>0.6615495941224826</c:v>
                </c:pt>
                <c:pt idx="813">
                  <c:v>0.66753705430322674</c:v>
                </c:pt>
                <c:pt idx="814">
                  <c:v>0.68510041866961413</c:v>
                </c:pt>
                <c:pt idx="815">
                  <c:v>0.59917726694942808</c:v>
                </c:pt>
                <c:pt idx="816">
                  <c:v>0.62217626432025031</c:v>
                </c:pt>
                <c:pt idx="817">
                  <c:v>0.61412315161110265</c:v>
                </c:pt>
                <c:pt idx="818">
                  <c:v>0.61275120327625077</c:v>
                </c:pt>
                <c:pt idx="819">
                  <c:v>0.60536849096853795</c:v>
                </c:pt>
                <c:pt idx="820">
                  <c:v>0.6332188995781346</c:v>
                </c:pt>
                <c:pt idx="821">
                  <c:v>0.6559390012431543</c:v>
                </c:pt>
                <c:pt idx="822">
                  <c:v>0.65516761164988979</c:v>
                </c:pt>
                <c:pt idx="823">
                  <c:v>0.6766467480045395</c:v>
                </c:pt>
                <c:pt idx="824">
                  <c:v>0.67735761141034145</c:v>
                </c:pt>
                <c:pt idx="825">
                  <c:v>0.68212469783090945</c:v>
                </c:pt>
                <c:pt idx="826">
                  <c:v>0.67539123972149517</c:v>
                </c:pt>
                <c:pt idx="827">
                  <c:v>0.67283149544575793</c:v>
                </c:pt>
                <c:pt idx="828">
                  <c:v>0.66635066655754782</c:v>
                </c:pt>
                <c:pt idx="829">
                  <c:v>0.6902382606861337</c:v>
                </c:pt>
                <c:pt idx="830">
                  <c:v>0.69030445856815303</c:v>
                </c:pt>
                <c:pt idx="831">
                  <c:v>0.6858453690671209</c:v>
                </c:pt>
                <c:pt idx="832">
                  <c:v>0.69018047567803453</c:v>
                </c:pt>
                <c:pt idx="833">
                  <c:v>0.68057880476534238</c:v>
                </c:pt>
                <c:pt idx="834">
                  <c:v>0.69825328560067812</c:v>
                </c:pt>
                <c:pt idx="835">
                  <c:v>0.69904228636907462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63-4A6E-8A2B-5C97682220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453215"/>
        <c:axId val="112137291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'Equity Performance'!$CF$6</c15:sqref>
                        </c15:formulaRef>
                      </c:ext>
                    </c:extLst>
                    <c:strCache>
                      <c:ptCount val="1"/>
                      <c:pt idx="0">
                        <c:v>MSCI India vs MSCI World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'Equity Performance'!$CE$7:$CE$867</c15:sqref>
                        </c15:formulaRef>
                      </c:ext>
                    </c:extLst>
                    <c:numCache>
                      <c:formatCode>dd\-mm\-yyyy</c:formatCode>
                      <c:ptCount val="861"/>
                      <c:pt idx="0">
                        <c:v>38926</c:v>
                      </c:pt>
                      <c:pt idx="1">
                        <c:v>38933</c:v>
                      </c:pt>
                      <c:pt idx="2">
                        <c:v>38940</c:v>
                      </c:pt>
                      <c:pt idx="3">
                        <c:v>38947</c:v>
                      </c:pt>
                      <c:pt idx="4">
                        <c:v>38954</c:v>
                      </c:pt>
                      <c:pt idx="5">
                        <c:v>38961</c:v>
                      </c:pt>
                      <c:pt idx="6">
                        <c:v>38968</c:v>
                      </c:pt>
                      <c:pt idx="7">
                        <c:v>38975</c:v>
                      </c:pt>
                      <c:pt idx="8">
                        <c:v>38982</c:v>
                      </c:pt>
                      <c:pt idx="9">
                        <c:v>38989</c:v>
                      </c:pt>
                      <c:pt idx="10">
                        <c:v>38996</c:v>
                      </c:pt>
                      <c:pt idx="11">
                        <c:v>39003</c:v>
                      </c:pt>
                      <c:pt idx="12">
                        <c:v>39010</c:v>
                      </c:pt>
                      <c:pt idx="13">
                        <c:v>39017</c:v>
                      </c:pt>
                      <c:pt idx="14">
                        <c:v>39024</c:v>
                      </c:pt>
                      <c:pt idx="15">
                        <c:v>39031</c:v>
                      </c:pt>
                      <c:pt idx="16">
                        <c:v>39038</c:v>
                      </c:pt>
                      <c:pt idx="17">
                        <c:v>39045</c:v>
                      </c:pt>
                      <c:pt idx="18">
                        <c:v>39052</c:v>
                      </c:pt>
                      <c:pt idx="19">
                        <c:v>39059</c:v>
                      </c:pt>
                      <c:pt idx="20">
                        <c:v>39066</c:v>
                      </c:pt>
                      <c:pt idx="21">
                        <c:v>39073</c:v>
                      </c:pt>
                      <c:pt idx="22">
                        <c:v>39080</c:v>
                      </c:pt>
                      <c:pt idx="23">
                        <c:v>39087</c:v>
                      </c:pt>
                      <c:pt idx="24">
                        <c:v>39094</c:v>
                      </c:pt>
                      <c:pt idx="25">
                        <c:v>39101</c:v>
                      </c:pt>
                      <c:pt idx="26">
                        <c:v>39108</c:v>
                      </c:pt>
                      <c:pt idx="27">
                        <c:v>39115</c:v>
                      </c:pt>
                      <c:pt idx="28">
                        <c:v>39122</c:v>
                      </c:pt>
                      <c:pt idx="29">
                        <c:v>39129</c:v>
                      </c:pt>
                      <c:pt idx="30">
                        <c:v>39136</c:v>
                      </c:pt>
                      <c:pt idx="31">
                        <c:v>39143</c:v>
                      </c:pt>
                      <c:pt idx="32">
                        <c:v>39150</c:v>
                      </c:pt>
                      <c:pt idx="33">
                        <c:v>39157</c:v>
                      </c:pt>
                      <c:pt idx="34">
                        <c:v>39164</c:v>
                      </c:pt>
                      <c:pt idx="35">
                        <c:v>39171</c:v>
                      </c:pt>
                      <c:pt idx="36">
                        <c:v>39178</c:v>
                      </c:pt>
                      <c:pt idx="37">
                        <c:v>39185</c:v>
                      </c:pt>
                      <c:pt idx="38">
                        <c:v>39192</c:v>
                      </c:pt>
                      <c:pt idx="39">
                        <c:v>39199</c:v>
                      </c:pt>
                      <c:pt idx="40">
                        <c:v>39206</c:v>
                      </c:pt>
                      <c:pt idx="41">
                        <c:v>39213</c:v>
                      </c:pt>
                      <c:pt idx="42">
                        <c:v>39220</c:v>
                      </c:pt>
                      <c:pt idx="43">
                        <c:v>39227</c:v>
                      </c:pt>
                      <c:pt idx="44">
                        <c:v>39234</c:v>
                      </c:pt>
                      <c:pt idx="45">
                        <c:v>39241</c:v>
                      </c:pt>
                      <c:pt idx="46">
                        <c:v>39248</c:v>
                      </c:pt>
                      <c:pt idx="47">
                        <c:v>39255</c:v>
                      </c:pt>
                      <c:pt idx="48">
                        <c:v>39262</c:v>
                      </c:pt>
                      <c:pt idx="49">
                        <c:v>39269</c:v>
                      </c:pt>
                      <c:pt idx="50">
                        <c:v>39276</c:v>
                      </c:pt>
                      <c:pt idx="51">
                        <c:v>39283</c:v>
                      </c:pt>
                      <c:pt idx="52">
                        <c:v>39290</c:v>
                      </c:pt>
                      <c:pt idx="53">
                        <c:v>39297</c:v>
                      </c:pt>
                      <c:pt idx="54">
                        <c:v>39304</c:v>
                      </c:pt>
                      <c:pt idx="55">
                        <c:v>39311</c:v>
                      </c:pt>
                      <c:pt idx="56">
                        <c:v>39318</c:v>
                      </c:pt>
                      <c:pt idx="57">
                        <c:v>39325</c:v>
                      </c:pt>
                      <c:pt idx="58">
                        <c:v>39332</c:v>
                      </c:pt>
                      <c:pt idx="59">
                        <c:v>39339</c:v>
                      </c:pt>
                      <c:pt idx="60">
                        <c:v>39346</c:v>
                      </c:pt>
                      <c:pt idx="61">
                        <c:v>39353</c:v>
                      </c:pt>
                      <c:pt idx="62">
                        <c:v>39360</c:v>
                      </c:pt>
                      <c:pt idx="63">
                        <c:v>39367</c:v>
                      </c:pt>
                      <c:pt idx="64">
                        <c:v>39374</c:v>
                      </c:pt>
                      <c:pt idx="65">
                        <c:v>39381</c:v>
                      </c:pt>
                      <c:pt idx="66">
                        <c:v>39388</c:v>
                      </c:pt>
                      <c:pt idx="67">
                        <c:v>39395</c:v>
                      </c:pt>
                      <c:pt idx="68">
                        <c:v>39402</c:v>
                      </c:pt>
                      <c:pt idx="69">
                        <c:v>39409</c:v>
                      </c:pt>
                      <c:pt idx="70">
                        <c:v>39416</c:v>
                      </c:pt>
                      <c:pt idx="71">
                        <c:v>39423</c:v>
                      </c:pt>
                      <c:pt idx="72">
                        <c:v>39430</c:v>
                      </c:pt>
                      <c:pt idx="73">
                        <c:v>39437</c:v>
                      </c:pt>
                      <c:pt idx="74">
                        <c:v>39444</c:v>
                      </c:pt>
                      <c:pt idx="75">
                        <c:v>39451</c:v>
                      </c:pt>
                      <c:pt idx="76">
                        <c:v>39458</c:v>
                      </c:pt>
                      <c:pt idx="77">
                        <c:v>39465</c:v>
                      </c:pt>
                      <c:pt idx="78">
                        <c:v>39472</c:v>
                      </c:pt>
                      <c:pt idx="79">
                        <c:v>39479</c:v>
                      </c:pt>
                      <c:pt idx="80">
                        <c:v>39486</c:v>
                      </c:pt>
                      <c:pt idx="81">
                        <c:v>39493</c:v>
                      </c:pt>
                      <c:pt idx="82">
                        <c:v>39500</c:v>
                      </c:pt>
                      <c:pt idx="83">
                        <c:v>39507</c:v>
                      </c:pt>
                      <c:pt idx="84">
                        <c:v>39514</c:v>
                      </c:pt>
                      <c:pt idx="85">
                        <c:v>39521</c:v>
                      </c:pt>
                      <c:pt idx="86">
                        <c:v>39528</c:v>
                      </c:pt>
                      <c:pt idx="87">
                        <c:v>39535</c:v>
                      </c:pt>
                      <c:pt idx="88">
                        <c:v>39542</c:v>
                      </c:pt>
                      <c:pt idx="89">
                        <c:v>39549</c:v>
                      </c:pt>
                      <c:pt idx="90">
                        <c:v>39556</c:v>
                      </c:pt>
                      <c:pt idx="91">
                        <c:v>39563</c:v>
                      </c:pt>
                      <c:pt idx="92">
                        <c:v>39570</c:v>
                      </c:pt>
                      <c:pt idx="93">
                        <c:v>39577</c:v>
                      </c:pt>
                      <c:pt idx="94">
                        <c:v>39584</c:v>
                      </c:pt>
                      <c:pt idx="95">
                        <c:v>39591</c:v>
                      </c:pt>
                      <c:pt idx="96">
                        <c:v>39598</c:v>
                      </c:pt>
                      <c:pt idx="97">
                        <c:v>39605</c:v>
                      </c:pt>
                      <c:pt idx="98">
                        <c:v>39612</c:v>
                      </c:pt>
                      <c:pt idx="99">
                        <c:v>39619</c:v>
                      </c:pt>
                      <c:pt idx="100">
                        <c:v>39626</c:v>
                      </c:pt>
                      <c:pt idx="101">
                        <c:v>39633</c:v>
                      </c:pt>
                      <c:pt idx="102">
                        <c:v>39640</c:v>
                      </c:pt>
                      <c:pt idx="103">
                        <c:v>39647</c:v>
                      </c:pt>
                      <c:pt idx="104">
                        <c:v>39654</c:v>
                      </c:pt>
                      <c:pt idx="105">
                        <c:v>39661</c:v>
                      </c:pt>
                      <c:pt idx="106">
                        <c:v>39668</c:v>
                      </c:pt>
                      <c:pt idx="107">
                        <c:v>39675</c:v>
                      </c:pt>
                      <c:pt idx="108">
                        <c:v>39682</c:v>
                      </c:pt>
                      <c:pt idx="109">
                        <c:v>39689</c:v>
                      </c:pt>
                      <c:pt idx="110">
                        <c:v>39696</c:v>
                      </c:pt>
                      <c:pt idx="111">
                        <c:v>39703</c:v>
                      </c:pt>
                      <c:pt idx="112">
                        <c:v>39710</c:v>
                      </c:pt>
                      <c:pt idx="113">
                        <c:v>39717</c:v>
                      </c:pt>
                      <c:pt idx="114">
                        <c:v>39724</c:v>
                      </c:pt>
                      <c:pt idx="115">
                        <c:v>39731</c:v>
                      </c:pt>
                      <c:pt idx="116">
                        <c:v>39738</c:v>
                      </c:pt>
                      <c:pt idx="117">
                        <c:v>39745</c:v>
                      </c:pt>
                      <c:pt idx="118">
                        <c:v>39752</c:v>
                      </c:pt>
                      <c:pt idx="119">
                        <c:v>39759</c:v>
                      </c:pt>
                      <c:pt idx="120">
                        <c:v>39766</c:v>
                      </c:pt>
                      <c:pt idx="121">
                        <c:v>39773</c:v>
                      </c:pt>
                      <c:pt idx="122">
                        <c:v>39780</c:v>
                      </c:pt>
                      <c:pt idx="123">
                        <c:v>39787</c:v>
                      </c:pt>
                      <c:pt idx="124">
                        <c:v>39794</c:v>
                      </c:pt>
                      <c:pt idx="125">
                        <c:v>39801</c:v>
                      </c:pt>
                      <c:pt idx="126">
                        <c:v>39808</c:v>
                      </c:pt>
                      <c:pt idx="127">
                        <c:v>39815</c:v>
                      </c:pt>
                      <c:pt idx="128">
                        <c:v>39822</c:v>
                      </c:pt>
                      <c:pt idx="129">
                        <c:v>39829</c:v>
                      </c:pt>
                      <c:pt idx="130">
                        <c:v>39836</c:v>
                      </c:pt>
                      <c:pt idx="131">
                        <c:v>39843</c:v>
                      </c:pt>
                      <c:pt idx="132">
                        <c:v>39850</c:v>
                      </c:pt>
                      <c:pt idx="133">
                        <c:v>39857</c:v>
                      </c:pt>
                      <c:pt idx="134">
                        <c:v>39864</c:v>
                      </c:pt>
                      <c:pt idx="135">
                        <c:v>39871</c:v>
                      </c:pt>
                      <c:pt idx="136">
                        <c:v>39878</c:v>
                      </c:pt>
                      <c:pt idx="137">
                        <c:v>39885</c:v>
                      </c:pt>
                      <c:pt idx="138">
                        <c:v>39892</c:v>
                      </c:pt>
                      <c:pt idx="139">
                        <c:v>39899</c:v>
                      </c:pt>
                      <c:pt idx="140">
                        <c:v>39906</c:v>
                      </c:pt>
                      <c:pt idx="141">
                        <c:v>39913</c:v>
                      </c:pt>
                      <c:pt idx="142">
                        <c:v>39920</c:v>
                      </c:pt>
                      <c:pt idx="143">
                        <c:v>39927</c:v>
                      </c:pt>
                      <c:pt idx="144">
                        <c:v>39934</c:v>
                      </c:pt>
                      <c:pt idx="145">
                        <c:v>39941</c:v>
                      </c:pt>
                      <c:pt idx="146">
                        <c:v>39948</c:v>
                      </c:pt>
                      <c:pt idx="147">
                        <c:v>39955</c:v>
                      </c:pt>
                      <c:pt idx="148">
                        <c:v>39962</c:v>
                      </c:pt>
                      <c:pt idx="149">
                        <c:v>39969</c:v>
                      </c:pt>
                      <c:pt idx="150">
                        <c:v>39976</c:v>
                      </c:pt>
                      <c:pt idx="151">
                        <c:v>39983</c:v>
                      </c:pt>
                      <c:pt idx="152">
                        <c:v>39990</c:v>
                      </c:pt>
                      <c:pt idx="153">
                        <c:v>39997</c:v>
                      </c:pt>
                      <c:pt idx="154">
                        <c:v>40004</c:v>
                      </c:pt>
                      <c:pt idx="155">
                        <c:v>40011</c:v>
                      </c:pt>
                      <c:pt idx="156">
                        <c:v>40018</c:v>
                      </c:pt>
                      <c:pt idx="157">
                        <c:v>40025</c:v>
                      </c:pt>
                      <c:pt idx="158">
                        <c:v>40032</c:v>
                      </c:pt>
                      <c:pt idx="159">
                        <c:v>40039</c:v>
                      </c:pt>
                      <c:pt idx="160">
                        <c:v>40046</c:v>
                      </c:pt>
                      <c:pt idx="161">
                        <c:v>40053</c:v>
                      </c:pt>
                      <c:pt idx="162">
                        <c:v>40060</c:v>
                      </c:pt>
                      <c:pt idx="163">
                        <c:v>40067</c:v>
                      </c:pt>
                      <c:pt idx="164">
                        <c:v>40074</c:v>
                      </c:pt>
                      <c:pt idx="165">
                        <c:v>40081</c:v>
                      </c:pt>
                      <c:pt idx="166">
                        <c:v>40088</c:v>
                      </c:pt>
                      <c:pt idx="167">
                        <c:v>40095</c:v>
                      </c:pt>
                      <c:pt idx="168">
                        <c:v>40102</c:v>
                      </c:pt>
                      <c:pt idx="169">
                        <c:v>40109</c:v>
                      </c:pt>
                      <c:pt idx="170">
                        <c:v>40116</c:v>
                      </c:pt>
                      <c:pt idx="171">
                        <c:v>40123</c:v>
                      </c:pt>
                      <c:pt idx="172">
                        <c:v>40130</c:v>
                      </c:pt>
                      <c:pt idx="173">
                        <c:v>40137</c:v>
                      </c:pt>
                      <c:pt idx="174">
                        <c:v>40144</c:v>
                      </c:pt>
                      <c:pt idx="175">
                        <c:v>40151</c:v>
                      </c:pt>
                      <c:pt idx="176">
                        <c:v>40158</c:v>
                      </c:pt>
                      <c:pt idx="177">
                        <c:v>40165</c:v>
                      </c:pt>
                      <c:pt idx="178">
                        <c:v>40172</c:v>
                      </c:pt>
                      <c:pt idx="179">
                        <c:v>40179</c:v>
                      </c:pt>
                      <c:pt idx="180">
                        <c:v>40186</c:v>
                      </c:pt>
                      <c:pt idx="181">
                        <c:v>40193</c:v>
                      </c:pt>
                      <c:pt idx="182">
                        <c:v>40200</c:v>
                      </c:pt>
                      <c:pt idx="183">
                        <c:v>40207</c:v>
                      </c:pt>
                      <c:pt idx="184">
                        <c:v>40214</c:v>
                      </c:pt>
                      <c:pt idx="185">
                        <c:v>40221</c:v>
                      </c:pt>
                      <c:pt idx="186">
                        <c:v>40228</c:v>
                      </c:pt>
                      <c:pt idx="187">
                        <c:v>40235</c:v>
                      </c:pt>
                      <c:pt idx="188">
                        <c:v>40242</c:v>
                      </c:pt>
                      <c:pt idx="189">
                        <c:v>40249</c:v>
                      </c:pt>
                      <c:pt idx="190">
                        <c:v>40256</c:v>
                      </c:pt>
                      <c:pt idx="191">
                        <c:v>40263</c:v>
                      </c:pt>
                      <c:pt idx="192">
                        <c:v>40270</c:v>
                      </c:pt>
                      <c:pt idx="193">
                        <c:v>40277</c:v>
                      </c:pt>
                      <c:pt idx="194">
                        <c:v>40284</c:v>
                      </c:pt>
                      <c:pt idx="195">
                        <c:v>40291</c:v>
                      </c:pt>
                      <c:pt idx="196">
                        <c:v>40298</c:v>
                      </c:pt>
                      <c:pt idx="197">
                        <c:v>40305</c:v>
                      </c:pt>
                      <c:pt idx="198">
                        <c:v>40312</c:v>
                      </c:pt>
                      <c:pt idx="199">
                        <c:v>40319</c:v>
                      </c:pt>
                      <c:pt idx="200">
                        <c:v>40326</c:v>
                      </c:pt>
                      <c:pt idx="201">
                        <c:v>40333</c:v>
                      </c:pt>
                      <c:pt idx="202">
                        <c:v>40340</c:v>
                      </c:pt>
                      <c:pt idx="203">
                        <c:v>40347</c:v>
                      </c:pt>
                      <c:pt idx="204">
                        <c:v>40354</c:v>
                      </c:pt>
                      <c:pt idx="205">
                        <c:v>40361</c:v>
                      </c:pt>
                      <c:pt idx="206">
                        <c:v>40368</c:v>
                      </c:pt>
                      <c:pt idx="207">
                        <c:v>40375</c:v>
                      </c:pt>
                      <c:pt idx="208">
                        <c:v>40382</c:v>
                      </c:pt>
                      <c:pt idx="209">
                        <c:v>40389</c:v>
                      </c:pt>
                      <c:pt idx="210">
                        <c:v>40396</c:v>
                      </c:pt>
                      <c:pt idx="211">
                        <c:v>40403</c:v>
                      </c:pt>
                      <c:pt idx="212">
                        <c:v>40410</c:v>
                      </c:pt>
                      <c:pt idx="213">
                        <c:v>40417</c:v>
                      </c:pt>
                      <c:pt idx="214">
                        <c:v>40424</c:v>
                      </c:pt>
                      <c:pt idx="215">
                        <c:v>40431</c:v>
                      </c:pt>
                      <c:pt idx="216">
                        <c:v>40438</c:v>
                      </c:pt>
                      <c:pt idx="217">
                        <c:v>40445</c:v>
                      </c:pt>
                      <c:pt idx="218">
                        <c:v>40452</c:v>
                      </c:pt>
                      <c:pt idx="219">
                        <c:v>40459</c:v>
                      </c:pt>
                      <c:pt idx="220">
                        <c:v>40466</c:v>
                      </c:pt>
                      <c:pt idx="221">
                        <c:v>40473</c:v>
                      </c:pt>
                      <c:pt idx="222">
                        <c:v>40480</c:v>
                      </c:pt>
                      <c:pt idx="223">
                        <c:v>40487</c:v>
                      </c:pt>
                      <c:pt idx="224">
                        <c:v>40494</c:v>
                      </c:pt>
                      <c:pt idx="225">
                        <c:v>40501</c:v>
                      </c:pt>
                      <c:pt idx="226">
                        <c:v>40508</c:v>
                      </c:pt>
                      <c:pt idx="227">
                        <c:v>40515</c:v>
                      </c:pt>
                      <c:pt idx="228">
                        <c:v>40522</c:v>
                      </c:pt>
                      <c:pt idx="229">
                        <c:v>40529</c:v>
                      </c:pt>
                      <c:pt idx="230">
                        <c:v>40536</c:v>
                      </c:pt>
                      <c:pt idx="231">
                        <c:v>40543</c:v>
                      </c:pt>
                      <c:pt idx="232">
                        <c:v>40550</c:v>
                      </c:pt>
                      <c:pt idx="233">
                        <c:v>40557</c:v>
                      </c:pt>
                      <c:pt idx="234">
                        <c:v>40564</c:v>
                      </c:pt>
                      <c:pt idx="235">
                        <c:v>40571</c:v>
                      </c:pt>
                      <c:pt idx="236">
                        <c:v>40578</c:v>
                      </c:pt>
                      <c:pt idx="237">
                        <c:v>40585</c:v>
                      </c:pt>
                      <c:pt idx="238">
                        <c:v>40592</c:v>
                      </c:pt>
                      <c:pt idx="239">
                        <c:v>40599</c:v>
                      </c:pt>
                      <c:pt idx="240">
                        <c:v>40606</c:v>
                      </c:pt>
                      <c:pt idx="241">
                        <c:v>40613</c:v>
                      </c:pt>
                      <c:pt idx="242">
                        <c:v>40620</c:v>
                      </c:pt>
                      <c:pt idx="243">
                        <c:v>40627</c:v>
                      </c:pt>
                      <c:pt idx="244">
                        <c:v>40634</c:v>
                      </c:pt>
                      <c:pt idx="245">
                        <c:v>40641</c:v>
                      </c:pt>
                      <c:pt idx="246">
                        <c:v>40648</c:v>
                      </c:pt>
                      <c:pt idx="247">
                        <c:v>40655</c:v>
                      </c:pt>
                      <c:pt idx="248">
                        <c:v>40662</c:v>
                      </c:pt>
                      <c:pt idx="249">
                        <c:v>40669</c:v>
                      </c:pt>
                      <c:pt idx="250">
                        <c:v>40676</c:v>
                      </c:pt>
                      <c:pt idx="251">
                        <c:v>40683</c:v>
                      </c:pt>
                      <c:pt idx="252">
                        <c:v>40690</c:v>
                      </c:pt>
                      <c:pt idx="253">
                        <c:v>40697</c:v>
                      </c:pt>
                      <c:pt idx="254">
                        <c:v>40704</c:v>
                      </c:pt>
                      <c:pt idx="255">
                        <c:v>40711</c:v>
                      </c:pt>
                      <c:pt idx="256">
                        <c:v>40718</c:v>
                      </c:pt>
                      <c:pt idx="257">
                        <c:v>40725</c:v>
                      </c:pt>
                      <c:pt idx="258">
                        <c:v>40732</c:v>
                      </c:pt>
                      <c:pt idx="259">
                        <c:v>40739</c:v>
                      </c:pt>
                      <c:pt idx="260">
                        <c:v>40746</c:v>
                      </c:pt>
                      <c:pt idx="261">
                        <c:v>40753</c:v>
                      </c:pt>
                      <c:pt idx="262">
                        <c:v>40760</c:v>
                      </c:pt>
                      <c:pt idx="263">
                        <c:v>40767</c:v>
                      </c:pt>
                      <c:pt idx="264">
                        <c:v>40774</c:v>
                      </c:pt>
                      <c:pt idx="265">
                        <c:v>40781</c:v>
                      </c:pt>
                      <c:pt idx="266">
                        <c:v>40788</c:v>
                      </c:pt>
                      <c:pt idx="267">
                        <c:v>40795</c:v>
                      </c:pt>
                      <c:pt idx="268">
                        <c:v>40802</c:v>
                      </c:pt>
                      <c:pt idx="269">
                        <c:v>40809</c:v>
                      </c:pt>
                      <c:pt idx="270">
                        <c:v>40816</c:v>
                      </c:pt>
                      <c:pt idx="271">
                        <c:v>40823</c:v>
                      </c:pt>
                      <c:pt idx="272">
                        <c:v>40830</c:v>
                      </c:pt>
                      <c:pt idx="273">
                        <c:v>40837</c:v>
                      </c:pt>
                      <c:pt idx="274">
                        <c:v>40844</c:v>
                      </c:pt>
                      <c:pt idx="275">
                        <c:v>40851</c:v>
                      </c:pt>
                      <c:pt idx="276">
                        <c:v>40858</c:v>
                      </c:pt>
                      <c:pt idx="277">
                        <c:v>40865</c:v>
                      </c:pt>
                      <c:pt idx="278">
                        <c:v>40872</c:v>
                      </c:pt>
                      <c:pt idx="279">
                        <c:v>40879</c:v>
                      </c:pt>
                      <c:pt idx="280">
                        <c:v>40886</c:v>
                      </c:pt>
                      <c:pt idx="281">
                        <c:v>40893</c:v>
                      </c:pt>
                      <c:pt idx="282">
                        <c:v>40900</c:v>
                      </c:pt>
                      <c:pt idx="283">
                        <c:v>40907</c:v>
                      </c:pt>
                      <c:pt idx="284">
                        <c:v>40914</c:v>
                      </c:pt>
                      <c:pt idx="285">
                        <c:v>40921</c:v>
                      </c:pt>
                      <c:pt idx="286">
                        <c:v>40928</c:v>
                      </c:pt>
                      <c:pt idx="287">
                        <c:v>40935</c:v>
                      </c:pt>
                      <c:pt idx="288">
                        <c:v>40942</c:v>
                      </c:pt>
                      <c:pt idx="289">
                        <c:v>40949</c:v>
                      </c:pt>
                      <c:pt idx="290">
                        <c:v>40956</c:v>
                      </c:pt>
                      <c:pt idx="291">
                        <c:v>40963</c:v>
                      </c:pt>
                      <c:pt idx="292">
                        <c:v>40970</c:v>
                      </c:pt>
                      <c:pt idx="293">
                        <c:v>40977</c:v>
                      </c:pt>
                      <c:pt idx="294">
                        <c:v>40984</c:v>
                      </c:pt>
                      <c:pt idx="295">
                        <c:v>40991</c:v>
                      </c:pt>
                      <c:pt idx="296">
                        <c:v>40998</c:v>
                      </c:pt>
                      <c:pt idx="297">
                        <c:v>41005</c:v>
                      </c:pt>
                      <c:pt idx="298">
                        <c:v>41012</c:v>
                      </c:pt>
                      <c:pt idx="299">
                        <c:v>41019</c:v>
                      </c:pt>
                      <c:pt idx="300">
                        <c:v>41026</c:v>
                      </c:pt>
                      <c:pt idx="301">
                        <c:v>41033</c:v>
                      </c:pt>
                      <c:pt idx="302">
                        <c:v>41040</c:v>
                      </c:pt>
                      <c:pt idx="303">
                        <c:v>41047</c:v>
                      </c:pt>
                      <c:pt idx="304">
                        <c:v>41054</c:v>
                      </c:pt>
                      <c:pt idx="305">
                        <c:v>41061</c:v>
                      </c:pt>
                      <c:pt idx="306">
                        <c:v>41068</c:v>
                      </c:pt>
                      <c:pt idx="307">
                        <c:v>41075</c:v>
                      </c:pt>
                      <c:pt idx="308">
                        <c:v>41082</c:v>
                      </c:pt>
                      <c:pt idx="309">
                        <c:v>41089</c:v>
                      </c:pt>
                      <c:pt idx="310">
                        <c:v>41096</c:v>
                      </c:pt>
                      <c:pt idx="311">
                        <c:v>41103</c:v>
                      </c:pt>
                      <c:pt idx="312">
                        <c:v>41110</c:v>
                      </c:pt>
                      <c:pt idx="313">
                        <c:v>41117</c:v>
                      </c:pt>
                      <c:pt idx="314">
                        <c:v>41124</c:v>
                      </c:pt>
                      <c:pt idx="315">
                        <c:v>41131</c:v>
                      </c:pt>
                      <c:pt idx="316">
                        <c:v>41138</c:v>
                      </c:pt>
                      <c:pt idx="317">
                        <c:v>41145</c:v>
                      </c:pt>
                      <c:pt idx="318">
                        <c:v>41152</c:v>
                      </c:pt>
                      <c:pt idx="319">
                        <c:v>41159</c:v>
                      </c:pt>
                      <c:pt idx="320">
                        <c:v>41166</c:v>
                      </c:pt>
                      <c:pt idx="321">
                        <c:v>41173</c:v>
                      </c:pt>
                      <c:pt idx="322">
                        <c:v>41180</c:v>
                      </c:pt>
                      <c:pt idx="323">
                        <c:v>41187</c:v>
                      </c:pt>
                      <c:pt idx="324">
                        <c:v>41194</c:v>
                      </c:pt>
                      <c:pt idx="325">
                        <c:v>41201</c:v>
                      </c:pt>
                      <c:pt idx="326">
                        <c:v>41208</c:v>
                      </c:pt>
                      <c:pt idx="327">
                        <c:v>41215</c:v>
                      </c:pt>
                      <c:pt idx="328">
                        <c:v>41222</c:v>
                      </c:pt>
                      <c:pt idx="329">
                        <c:v>41229</c:v>
                      </c:pt>
                      <c:pt idx="330">
                        <c:v>41236</c:v>
                      </c:pt>
                      <c:pt idx="331">
                        <c:v>41243</c:v>
                      </c:pt>
                      <c:pt idx="332">
                        <c:v>41250</c:v>
                      </c:pt>
                      <c:pt idx="333">
                        <c:v>41257</c:v>
                      </c:pt>
                      <c:pt idx="334">
                        <c:v>41264</c:v>
                      </c:pt>
                      <c:pt idx="335">
                        <c:v>41271</c:v>
                      </c:pt>
                      <c:pt idx="336">
                        <c:v>41278</c:v>
                      </c:pt>
                      <c:pt idx="337">
                        <c:v>41285</c:v>
                      </c:pt>
                      <c:pt idx="338">
                        <c:v>41292</c:v>
                      </c:pt>
                      <c:pt idx="339">
                        <c:v>41299</c:v>
                      </c:pt>
                      <c:pt idx="340">
                        <c:v>41306</c:v>
                      </c:pt>
                      <c:pt idx="341">
                        <c:v>41313</c:v>
                      </c:pt>
                      <c:pt idx="342">
                        <c:v>41320</c:v>
                      </c:pt>
                      <c:pt idx="343">
                        <c:v>41327</c:v>
                      </c:pt>
                      <c:pt idx="344">
                        <c:v>41334</c:v>
                      </c:pt>
                      <c:pt idx="345">
                        <c:v>41341</c:v>
                      </c:pt>
                      <c:pt idx="346">
                        <c:v>41348</c:v>
                      </c:pt>
                      <c:pt idx="347">
                        <c:v>41355</c:v>
                      </c:pt>
                      <c:pt idx="348">
                        <c:v>41362</c:v>
                      </c:pt>
                      <c:pt idx="349">
                        <c:v>41369</c:v>
                      </c:pt>
                      <c:pt idx="350">
                        <c:v>41376</c:v>
                      </c:pt>
                      <c:pt idx="351">
                        <c:v>41383</c:v>
                      </c:pt>
                      <c:pt idx="352">
                        <c:v>41390</c:v>
                      </c:pt>
                      <c:pt idx="353">
                        <c:v>41397</c:v>
                      </c:pt>
                      <c:pt idx="354">
                        <c:v>41404</c:v>
                      </c:pt>
                      <c:pt idx="355">
                        <c:v>41411</c:v>
                      </c:pt>
                      <c:pt idx="356">
                        <c:v>41418</c:v>
                      </c:pt>
                      <c:pt idx="357">
                        <c:v>41425</c:v>
                      </c:pt>
                      <c:pt idx="358">
                        <c:v>41432</c:v>
                      </c:pt>
                      <c:pt idx="359">
                        <c:v>41439</c:v>
                      </c:pt>
                      <c:pt idx="360">
                        <c:v>41446</c:v>
                      </c:pt>
                      <c:pt idx="361">
                        <c:v>41453</c:v>
                      </c:pt>
                      <c:pt idx="362">
                        <c:v>41460</c:v>
                      </c:pt>
                      <c:pt idx="363">
                        <c:v>41467</c:v>
                      </c:pt>
                      <c:pt idx="364">
                        <c:v>41474</c:v>
                      </c:pt>
                      <c:pt idx="365">
                        <c:v>41481</c:v>
                      </c:pt>
                      <c:pt idx="366">
                        <c:v>41488</c:v>
                      </c:pt>
                      <c:pt idx="367">
                        <c:v>41495</c:v>
                      </c:pt>
                      <c:pt idx="368">
                        <c:v>41502</c:v>
                      </c:pt>
                      <c:pt idx="369">
                        <c:v>41509</c:v>
                      </c:pt>
                      <c:pt idx="370">
                        <c:v>41516</c:v>
                      </c:pt>
                      <c:pt idx="371">
                        <c:v>41523</c:v>
                      </c:pt>
                      <c:pt idx="372">
                        <c:v>41530</c:v>
                      </c:pt>
                      <c:pt idx="373">
                        <c:v>41537</c:v>
                      </c:pt>
                      <c:pt idx="374">
                        <c:v>41544</c:v>
                      </c:pt>
                      <c:pt idx="375">
                        <c:v>41551</c:v>
                      </c:pt>
                      <c:pt idx="376">
                        <c:v>41558</c:v>
                      </c:pt>
                      <c:pt idx="377">
                        <c:v>41565</c:v>
                      </c:pt>
                      <c:pt idx="378">
                        <c:v>41572</c:v>
                      </c:pt>
                      <c:pt idx="379">
                        <c:v>41579</c:v>
                      </c:pt>
                      <c:pt idx="380">
                        <c:v>41586</c:v>
                      </c:pt>
                      <c:pt idx="381">
                        <c:v>41593</c:v>
                      </c:pt>
                      <c:pt idx="382">
                        <c:v>41600</c:v>
                      </c:pt>
                      <c:pt idx="383">
                        <c:v>41607</c:v>
                      </c:pt>
                      <c:pt idx="384">
                        <c:v>41614</c:v>
                      </c:pt>
                      <c:pt idx="385">
                        <c:v>41621</c:v>
                      </c:pt>
                      <c:pt idx="386">
                        <c:v>41628</c:v>
                      </c:pt>
                      <c:pt idx="387">
                        <c:v>41635</c:v>
                      </c:pt>
                      <c:pt idx="388">
                        <c:v>41642</c:v>
                      </c:pt>
                      <c:pt idx="389">
                        <c:v>41649</c:v>
                      </c:pt>
                      <c:pt idx="390">
                        <c:v>41656</c:v>
                      </c:pt>
                      <c:pt idx="391">
                        <c:v>41663</c:v>
                      </c:pt>
                      <c:pt idx="392">
                        <c:v>41670</c:v>
                      </c:pt>
                      <c:pt idx="393">
                        <c:v>41677</c:v>
                      </c:pt>
                      <c:pt idx="394">
                        <c:v>41684</c:v>
                      </c:pt>
                      <c:pt idx="395">
                        <c:v>41691</c:v>
                      </c:pt>
                      <c:pt idx="396">
                        <c:v>41698</c:v>
                      </c:pt>
                      <c:pt idx="397">
                        <c:v>41705</c:v>
                      </c:pt>
                      <c:pt idx="398">
                        <c:v>41712</c:v>
                      </c:pt>
                      <c:pt idx="399">
                        <c:v>41719</c:v>
                      </c:pt>
                      <c:pt idx="400">
                        <c:v>41726</c:v>
                      </c:pt>
                      <c:pt idx="401">
                        <c:v>41733</c:v>
                      </c:pt>
                      <c:pt idx="402">
                        <c:v>41740</c:v>
                      </c:pt>
                      <c:pt idx="403">
                        <c:v>41747</c:v>
                      </c:pt>
                      <c:pt idx="404">
                        <c:v>41754</c:v>
                      </c:pt>
                      <c:pt idx="405">
                        <c:v>41761</c:v>
                      </c:pt>
                      <c:pt idx="406">
                        <c:v>41768</c:v>
                      </c:pt>
                      <c:pt idx="407">
                        <c:v>41775</c:v>
                      </c:pt>
                      <c:pt idx="408">
                        <c:v>41782</c:v>
                      </c:pt>
                      <c:pt idx="409">
                        <c:v>41789</c:v>
                      </c:pt>
                      <c:pt idx="410">
                        <c:v>41796</c:v>
                      </c:pt>
                      <c:pt idx="411">
                        <c:v>41803</c:v>
                      </c:pt>
                      <c:pt idx="412">
                        <c:v>41810</c:v>
                      </c:pt>
                      <c:pt idx="413">
                        <c:v>41817</c:v>
                      </c:pt>
                      <c:pt idx="414">
                        <c:v>41824</c:v>
                      </c:pt>
                      <c:pt idx="415">
                        <c:v>41831</c:v>
                      </c:pt>
                      <c:pt idx="416">
                        <c:v>41838</c:v>
                      </c:pt>
                      <c:pt idx="417">
                        <c:v>41845</c:v>
                      </c:pt>
                      <c:pt idx="418">
                        <c:v>41852</c:v>
                      </c:pt>
                      <c:pt idx="419">
                        <c:v>41859</c:v>
                      </c:pt>
                      <c:pt idx="420">
                        <c:v>41866</c:v>
                      </c:pt>
                      <c:pt idx="421">
                        <c:v>41873</c:v>
                      </c:pt>
                      <c:pt idx="422">
                        <c:v>41880</c:v>
                      </c:pt>
                      <c:pt idx="423">
                        <c:v>41887</c:v>
                      </c:pt>
                      <c:pt idx="424">
                        <c:v>41894</c:v>
                      </c:pt>
                      <c:pt idx="425">
                        <c:v>41901</c:v>
                      </c:pt>
                      <c:pt idx="426">
                        <c:v>41908</c:v>
                      </c:pt>
                      <c:pt idx="427">
                        <c:v>41915</c:v>
                      </c:pt>
                      <c:pt idx="428">
                        <c:v>41922</c:v>
                      </c:pt>
                      <c:pt idx="429">
                        <c:v>41929</c:v>
                      </c:pt>
                      <c:pt idx="430">
                        <c:v>41936</c:v>
                      </c:pt>
                      <c:pt idx="431">
                        <c:v>41943</c:v>
                      </c:pt>
                      <c:pt idx="432">
                        <c:v>41950</c:v>
                      </c:pt>
                      <c:pt idx="433">
                        <c:v>41957</c:v>
                      </c:pt>
                      <c:pt idx="434">
                        <c:v>41964</c:v>
                      </c:pt>
                      <c:pt idx="435">
                        <c:v>41971</c:v>
                      </c:pt>
                      <c:pt idx="436">
                        <c:v>41978</c:v>
                      </c:pt>
                      <c:pt idx="437">
                        <c:v>41985</c:v>
                      </c:pt>
                      <c:pt idx="438">
                        <c:v>41992</c:v>
                      </c:pt>
                      <c:pt idx="439">
                        <c:v>41999</c:v>
                      </c:pt>
                      <c:pt idx="440">
                        <c:v>42006</c:v>
                      </c:pt>
                      <c:pt idx="441">
                        <c:v>42013</c:v>
                      </c:pt>
                      <c:pt idx="442">
                        <c:v>42020</c:v>
                      </c:pt>
                      <c:pt idx="443">
                        <c:v>42027</c:v>
                      </c:pt>
                      <c:pt idx="444">
                        <c:v>42034</c:v>
                      </c:pt>
                      <c:pt idx="445">
                        <c:v>42041</c:v>
                      </c:pt>
                      <c:pt idx="446">
                        <c:v>42048</c:v>
                      </c:pt>
                      <c:pt idx="447">
                        <c:v>42055</c:v>
                      </c:pt>
                      <c:pt idx="448">
                        <c:v>42062</c:v>
                      </c:pt>
                      <c:pt idx="449">
                        <c:v>42069</c:v>
                      </c:pt>
                      <c:pt idx="450">
                        <c:v>42076</c:v>
                      </c:pt>
                      <c:pt idx="451">
                        <c:v>42083</c:v>
                      </c:pt>
                      <c:pt idx="452">
                        <c:v>42090</c:v>
                      </c:pt>
                      <c:pt idx="453">
                        <c:v>42097</c:v>
                      </c:pt>
                      <c:pt idx="454">
                        <c:v>42104</c:v>
                      </c:pt>
                      <c:pt idx="455">
                        <c:v>42111</c:v>
                      </c:pt>
                      <c:pt idx="456">
                        <c:v>42118</c:v>
                      </c:pt>
                      <c:pt idx="457">
                        <c:v>42125</c:v>
                      </c:pt>
                      <c:pt idx="458">
                        <c:v>42132</c:v>
                      </c:pt>
                      <c:pt idx="459">
                        <c:v>42139</c:v>
                      </c:pt>
                      <c:pt idx="460">
                        <c:v>42146</c:v>
                      </c:pt>
                      <c:pt idx="461">
                        <c:v>42153</c:v>
                      </c:pt>
                      <c:pt idx="462">
                        <c:v>42160</c:v>
                      </c:pt>
                      <c:pt idx="463">
                        <c:v>42167</c:v>
                      </c:pt>
                      <c:pt idx="464">
                        <c:v>42174</c:v>
                      </c:pt>
                      <c:pt idx="465">
                        <c:v>42181</c:v>
                      </c:pt>
                      <c:pt idx="466">
                        <c:v>42188</c:v>
                      </c:pt>
                      <c:pt idx="467">
                        <c:v>42195</c:v>
                      </c:pt>
                      <c:pt idx="468">
                        <c:v>42202</c:v>
                      </c:pt>
                      <c:pt idx="469">
                        <c:v>42209</c:v>
                      </c:pt>
                      <c:pt idx="470">
                        <c:v>42216</c:v>
                      </c:pt>
                      <c:pt idx="471">
                        <c:v>42223</c:v>
                      </c:pt>
                      <c:pt idx="472">
                        <c:v>42230</c:v>
                      </c:pt>
                      <c:pt idx="473">
                        <c:v>42237</c:v>
                      </c:pt>
                      <c:pt idx="474">
                        <c:v>42244</c:v>
                      </c:pt>
                      <c:pt idx="475">
                        <c:v>42251</c:v>
                      </c:pt>
                      <c:pt idx="476">
                        <c:v>42258</c:v>
                      </c:pt>
                      <c:pt idx="477">
                        <c:v>42265</c:v>
                      </c:pt>
                      <c:pt idx="478">
                        <c:v>42272</c:v>
                      </c:pt>
                      <c:pt idx="479">
                        <c:v>42279</c:v>
                      </c:pt>
                      <c:pt idx="480">
                        <c:v>42286</c:v>
                      </c:pt>
                      <c:pt idx="481">
                        <c:v>42293</c:v>
                      </c:pt>
                      <c:pt idx="482">
                        <c:v>42300</c:v>
                      </c:pt>
                      <c:pt idx="483">
                        <c:v>42307</c:v>
                      </c:pt>
                      <c:pt idx="484">
                        <c:v>42314</c:v>
                      </c:pt>
                      <c:pt idx="485">
                        <c:v>42321</c:v>
                      </c:pt>
                      <c:pt idx="486">
                        <c:v>42328</c:v>
                      </c:pt>
                      <c:pt idx="487">
                        <c:v>42335</c:v>
                      </c:pt>
                      <c:pt idx="488">
                        <c:v>42342</c:v>
                      </c:pt>
                      <c:pt idx="489">
                        <c:v>42349</c:v>
                      </c:pt>
                      <c:pt idx="490">
                        <c:v>42356</c:v>
                      </c:pt>
                      <c:pt idx="491">
                        <c:v>42363</c:v>
                      </c:pt>
                      <c:pt idx="492">
                        <c:v>42370</c:v>
                      </c:pt>
                      <c:pt idx="493">
                        <c:v>42377</c:v>
                      </c:pt>
                      <c:pt idx="494">
                        <c:v>42384</c:v>
                      </c:pt>
                      <c:pt idx="495">
                        <c:v>42391</c:v>
                      </c:pt>
                      <c:pt idx="496">
                        <c:v>42398</c:v>
                      </c:pt>
                      <c:pt idx="497">
                        <c:v>42405</c:v>
                      </c:pt>
                      <c:pt idx="498">
                        <c:v>42412</c:v>
                      </c:pt>
                      <c:pt idx="499">
                        <c:v>42419</c:v>
                      </c:pt>
                      <c:pt idx="500">
                        <c:v>42426</c:v>
                      </c:pt>
                      <c:pt idx="501">
                        <c:v>42433</c:v>
                      </c:pt>
                      <c:pt idx="502">
                        <c:v>42440</c:v>
                      </c:pt>
                      <c:pt idx="503">
                        <c:v>42447</c:v>
                      </c:pt>
                      <c:pt idx="504">
                        <c:v>42454</c:v>
                      </c:pt>
                      <c:pt idx="505">
                        <c:v>42461</c:v>
                      </c:pt>
                      <c:pt idx="506">
                        <c:v>42468</c:v>
                      </c:pt>
                      <c:pt idx="507">
                        <c:v>42475</c:v>
                      </c:pt>
                      <c:pt idx="508">
                        <c:v>42482</c:v>
                      </c:pt>
                      <c:pt idx="509">
                        <c:v>42489</c:v>
                      </c:pt>
                      <c:pt idx="510">
                        <c:v>42496</c:v>
                      </c:pt>
                      <c:pt idx="511">
                        <c:v>42503</c:v>
                      </c:pt>
                      <c:pt idx="512">
                        <c:v>42510</c:v>
                      </c:pt>
                      <c:pt idx="513">
                        <c:v>42517</c:v>
                      </c:pt>
                      <c:pt idx="514">
                        <c:v>42524</c:v>
                      </c:pt>
                      <c:pt idx="515">
                        <c:v>42531</c:v>
                      </c:pt>
                      <c:pt idx="516">
                        <c:v>42538</c:v>
                      </c:pt>
                      <c:pt idx="517">
                        <c:v>42545</c:v>
                      </c:pt>
                      <c:pt idx="518">
                        <c:v>42552</c:v>
                      </c:pt>
                      <c:pt idx="519">
                        <c:v>42559</c:v>
                      </c:pt>
                      <c:pt idx="520">
                        <c:v>42566</c:v>
                      </c:pt>
                      <c:pt idx="521">
                        <c:v>42573</c:v>
                      </c:pt>
                      <c:pt idx="522">
                        <c:v>42580</c:v>
                      </c:pt>
                      <c:pt idx="523">
                        <c:v>42587</c:v>
                      </c:pt>
                      <c:pt idx="524">
                        <c:v>42594</c:v>
                      </c:pt>
                      <c:pt idx="525">
                        <c:v>42601</c:v>
                      </c:pt>
                      <c:pt idx="526">
                        <c:v>42608</c:v>
                      </c:pt>
                      <c:pt idx="527">
                        <c:v>42615</c:v>
                      </c:pt>
                      <c:pt idx="528">
                        <c:v>42622</c:v>
                      </c:pt>
                      <c:pt idx="529">
                        <c:v>42629</c:v>
                      </c:pt>
                      <c:pt idx="530">
                        <c:v>42636</c:v>
                      </c:pt>
                      <c:pt idx="531">
                        <c:v>42643</c:v>
                      </c:pt>
                      <c:pt idx="532">
                        <c:v>42650</c:v>
                      </c:pt>
                      <c:pt idx="533">
                        <c:v>42657</c:v>
                      </c:pt>
                      <c:pt idx="534">
                        <c:v>42664</c:v>
                      </c:pt>
                      <c:pt idx="535">
                        <c:v>42671</c:v>
                      </c:pt>
                      <c:pt idx="536">
                        <c:v>42678</c:v>
                      </c:pt>
                      <c:pt idx="537">
                        <c:v>42685</c:v>
                      </c:pt>
                      <c:pt idx="538">
                        <c:v>42692</c:v>
                      </c:pt>
                      <c:pt idx="539">
                        <c:v>42699</c:v>
                      </c:pt>
                      <c:pt idx="540">
                        <c:v>42706</c:v>
                      </c:pt>
                      <c:pt idx="541">
                        <c:v>42713</c:v>
                      </c:pt>
                      <c:pt idx="542">
                        <c:v>42720</c:v>
                      </c:pt>
                      <c:pt idx="543">
                        <c:v>42727</c:v>
                      </c:pt>
                      <c:pt idx="544">
                        <c:v>42734</c:v>
                      </c:pt>
                      <c:pt idx="545">
                        <c:v>42741</c:v>
                      </c:pt>
                      <c:pt idx="546">
                        <c:v>42748</c:v>
                      </c:pt>
                      <c:pt idx="547">
                        <c:v>42755</c:v>
                      </c:pt>
                      <c:pt idx="548">
                        <c:v>42762</c:v>
                      </c:pt>
                      <c:pt idx="549">
                        <c:v>42769</c:v>
                      </c:pt>
                      <c:pt idx="550">
                        <c:v>42776</c:v>
                      </c:pt>
                      <c:pt idx="551">
                        <c:v>42783</c:v>
                      </c:pt>
                      <c:pt idx="552">
                        <c:v>42790</c:v>
                      </c:pt>
                      <c:pt idx="553">
                        <c:v>42797</c:v>
                      </c:pt>
                      <c:pt idx="554">
                        <c:v>42804</c:v>
                      </c:pt>
                      <c:pt idx="555">
                        <c:v>42811</c:v>
                      </c:pt>
                      <c:pt idx="556">
                        <c:v>42818</c:v>
                      </c:pt>
                      <c:pt idx="557">
                        <c:v>42825</c:v>
                      </c:pt>
                      <c:pt idx="558">
                        <c:v>42832</c:v>
                      </c:pt>
                      <c:pt idx="559">
                        <c:v>42839</c:v>
                      </c:pt>
                      <c:pt idx="560">
                        <c:v>42846</c:v>
                      </c:pt>
                      <c:pt idx="561">
                        <c:v>42853</c:v>
                      </c:pt>
                      <c:pt idx="562">
                        <c:v>42860</c:v>
                      </c:pt>
                      <c:pt idx="563">
                        <c:v>42867</c:v>
                      </c:pt>
                      <c:pt idx="564">
                        <c:v>42874</c:v>
                      </c:pt>
                      <c:pt idx="565">
                        <c:v>42881</c:v>
                      </c:pt>
                      <c:pt idx="566">
                        <c:v>42888</c:v>
                      </c:pt>
                      <c:pt idx="567">
                        <c:v>42895</c:v>
                      </c:pt>
                      <c:pt idx="568">
                        <c:v>42902</c:v>
                      </c:pt>
                      <c:pt idx="569">
                        <c:v>42909</c:v>
                      </c:pt>
                      <c:pt idx="570">
                        <c:v>42916</c:v>
                      </c:pt>
                      <c:pt idx="571">
                        <c:v>42923</c:v>
                      </c:pt>
                      <c:pt idx="572">
                        <c:v>42930</c:v>
                      </c:pt>
                      <c:pt idx="573">
                        <c:v>42937</c:v>
                      </c:pt>
                      <c:pt idx="574">
                        <c:v>42944</c:v>
                      </c:pt>
                      <c:pt idx="575">
                        <c:v>42951</c:v>
                      </c:pt>
                      <c:pt idx="576">
                        <c:v>42958</c:v>
                      </c:pt>
                      <c:pt idx="577">
                        <c:v>42965</c:v>
                      </c:pt>
                      <c:pt idx="578">
                        <c:v>42972</c:v>
                      </c:pt>
                      <c:pt idx="579">
                        <c:v>42979</c:v>
                      </c:pt>
                      <c:pt idx="580">
                        <c:v>42986</c:v>
                      </c:pt>
                      <c:pt idx="581">
                        <c:v>42993</c:v>
                      </c:pt>
                      <c:pt idx="582">
                        <c:v>43000</c:v>
                      </c:pt>
                      <c:pt idx="583">
                        <c:v>43007</c:v>
                      </c:pt>
                      <c:pt idx="584">
                        <c:v>43014</c:v>
                      </c:pt>
                      <c:pt idx="585">
                        <c:v>43021</c:v>
                      </c:pt>
                      <c:pt idx="586">
                        <c:v>43028</c:v>
                      </c:pt>
                      <c:pt idx="587">
                        <c:v>43035</c:v>
                      </c:pt>
                      <c:pt idx="588">
                        <c:v>43042</c:v>
                      </c:pt>
                      <c:pt idx="589">
                        <c:v>43049</c:v>
                      </c:pt>
                      <c:pt idx="590">
                        <c:v>43056</c:v>
                      </c:pt>
                      <c:pt idx="591">
                        <c:v>43063</c:v>
                      </c:pt>
                      <c:pt idx="592">
                        <c:v>43070</c:v>
                      </c:pt>
                      <c:pt idx="593">
                        <c:v>43077</c:v>
                      </c:pt>
                      <c:pt idx="594">
                        <c:v>43084</c:v>
                      </c:pt>
                      <c:pt idx="595">
                        <c:v>43091</c:v>
                      </c:pt>
                      <c:pt idx="596">
                        <c:v>43098</c:v>
                      </c:pt>
                      <c:pt idx="597">
                        <c:v>43105</c:v>
                      </c:pt>
                      <c:pt idx="598">
                        <c:v>43112</c:v>
                      </c:pt>
                      <c:pt idx="599">
                        <c:v>43119</c:v>
                      </c:pt>
                      <c:pt idx="600">
                        <c:v>43126</c:v>
                      </c:pt>
                      <c:pt idx="601">
                        <c:v>43133</c:v>
                      </c:pt>
                      <c:pt idx="602">
                        <c:v>43140</c:v>
                      </c:pt>
                      <c:pt idx="603">
                        <c:v>43147</c:v>
                      </c:pt>
                      <c:pt idx="604">
                        <c:v>43154</c:v>
                      </c:pt>
                      <c:pt idx="605">
                        <c:v>43161</c:v>
                      </c:pt>
                      <c:pt idx="606">
                        <c:v>43168</c:v>
                      </c:pt>
                      <c:pt idx="607">
                        <c:v>43175</c:v>
                      </c:pt>
                      <c:pt idx="608">
                        <c:v>43182</c:v>
                      </c:pt>
                      <c:pt idx="609">
                        <c:v>43189</c:v>
                      </c:pt>
                      <c:pt idx="610">
                        <c:v>43196</c:v>
                      </c:pt>
                      <c:pt idx="611">
                        <c:v>43203</c:v>
                      </c:pt>
                      <c:pt idx="612">
                        <c:v>43210</c:v>
                      </c:pt>
                      <c:pt idx="613">
                        <c:v>43217</c:v>
                      </c:pt>
                      <c:pt idx="614">
                        <c:v>43224</c:v>
                      </c:pt>
                      <c:pt idx="615">
                        <c:v>43231</c:v>
                      </c:pt>
                      <c:pt idx="616">
                        <c:v>43238</c:v>
                      </c:pt>
                      <c:pt idx="617">
                        <c:v>43245</c:v>
                      </c:pt>
                      <c:pt idx="618">
                        <c:v>43252</c:v>
                      </c:pt>
                      <c:pt idx="619">
                        <c:v>43259</c:v>
                      </c:pt>
                      <c:pt idx="620">
                        <c:v>43266</c:v>
                      </c:pt>
                      <c:pt idx="621">
                        <c:v>43273</c:v>
                      </c:pt>
                      <c:pt idx="622">
                        <c:v>43280</c:v>
                      </c:pt>
                      <c:pt idx="623">
                        <c:v>43287</c:v>
                      </c:pt>
                      <c:pt idx="624">
                        <c:v>43294</c:v>
                      </c:pt>
                      <c:pt idx="625">
                        <c:v>43301</c:v>
                      </c:pt>
                      <c:pt idx="626">
                        <c:v>43308</c:v>
                      </c:pt>
                      <c:pt idx="627">
                        <c:v>43315</c:v>
                      </c:pt>
                      <c:pt idx="628">
                        <c:v>43322</c:v>
                      </c:pt>
                      <c:pt idx="629">
                        <c:v>43329</c:v>
                      </c:pt>
                      <c:pt idx="630">
                        <c:v>43336</c:v>
                      </c:pt>
                      <c:pt idx="631">
                        <c:v>43343</c:v>
                      </c:pt>
                      <c:pt idx="632">
                        <c:v>43350</c:v>
                      </c:pt>
                      <c:pt idx="633">
                        <c:v>43357</c:v>
                      </c:pt>
                      <c:pt idx="634">
                        <c:v>43364</c:v>
                      </c:pt>
                      <c:pt idx="635">
                        <c:v>43371</c:v>
                      </c:pt>
                      <c:pt idx="636">
                        <c:v>43378</c:v>
                      </c:pt>
                      <c:pt idx="637">
                        <c:v>43385</c:v>
                      </c:pt>
                      <c:pt idx="638">
                        <c:v>43392</c:v>
                      </c:pt>
                      <c:pt idx="639">
                        <c:v>43399</c:v>
                      </c:pt>
                      <c:pt idx="640">
                        <c:v>43406</c:v>
                      </c:pt>
                      <c:pt idx="641">
                        <c:v>43413</c:v>
                      </c:pt>
                      <c:pt idx="642">
                        <c:v>43420</c:v>
                      </c:pt>
                      <c:pt idx="643">
                        <c:v>43427</c:v>
                      </c:pt>
                      <c:pt idx="644">
                        <c:v>43434</c:v>
                      </c:pt>
                      <c:pt idx="645">
                        <c:v>43441</c:v>
                      </c:pt>
                      <c:pt idx="646">
                        <c:v>43448</c:v>
                      </c:pt>
                      <c:pt idx="647">
                        <c:v>43455</c:v>
                      </c:pt>
                      <c:pt idx="648">
                        <c:v>43462</c:v>
                      </c:pt>
                      <c:pt idx="649">
                        <c:v>43469</c:v>
                      </c:pt>
                      <c:pt idx="650">
                        <c:v>43476</c:v>
                      </c:pt>
                      <c:pt idx="651">
                        <c:v>43483</c:v>
                      </c:pt>
                      <c:pt idx="652">
                        <c:v>43490</c:v>
                      </c:pt>
                      <c:pt idx="653">
                        <c:v>43497</c:v>
                      </c:pt>
                      <c:pt idx="654">
                        <c:v>43504</c:v>
                      </c:pt>
                      <c:pt idx="655">
                        <c:v>43511</c:v>
                      </c:pt>
                      <c:pt idx="656">
                        <c:v>43518</c:v>
                      </c:pt>
                      <c:pt idx="657">
                        <c:v>43525</c:v>
                      </c:pt>
                      <c:pt idx="658">
                        <c:v>43532</c:v>
                      </c:pt>
                      <c:pt idx="659">
                        <c:v>43539</c:v>
                      </c:pt>
                      <c:pt idx="660">
                        <c:v>43546</c:v>
                      </c:pt>
                      <c:pt idx="661">
                        <c:v>43553</c:v>
                      </c:pt>
                      <c:pt idx="662">
                        <c:v>43560</c:v>
                      </c:pt>
                      <c:pt idx="663">
                        <c:v>43567</c:v>
                      </c:pt>
                      <c:pt idx="664">
                        <c:v>43574</c:v>
                      </c:pt>
                      <c:pt idx="665">
                        <c:v>43581</c:v>
                      </c:pt>
                      <c:pt idx="666">
                        <c:v>43588</c:v>
                      </c:pt>
                      <c:pt idx="667">
                        <c:v>43595</c:v>
                      </c:pt>
                      <c:pt idx="668">
                        <c:v>43602</c:v>
                      </c:pt>
                      <c:pt idx="669">
                        <c:v>43609</c:v>
                      </c:pt>
                      <c:pt idx="670">
                        <c:v>43616</c:v>
                      </c:pt>
                      <c:pt idx="671">
                        <c:v>43623</c:v>
                      </c:pt>
                      <c:pt idx="672">
                        <c:v>43630</c:v>
                      </c:pt>
                      <c:pt idx="673">
                        <c:v>43637</c:v>
                      </c:pt>
                      <c:pt idx="674">
                        <c:v>43644</c:v>
                      </c:pt>
                      <c:pt idx="675">
                        <c:v>43651</c:v>
                      </c:pt>
                      <c:pt idx="676">
                        <c:v>43658</c:v>
                      </c:pt>
                      <c:pt idx="677">
                        <c:v>43665</c:v>
                      </c:pt>
                      <c:pt idx="678">
                        <c:v>43672</c:v>
                      </c:pt>
                      <c:pt idx="679">
                        <c:v>43679</c:v>
                      </c:pt>
                      <c:pt idx="680">
                        <c:v>43686</c:v>
                      </c:pt>
                      <c:pt idx="681">
                        <c:v>43693</c:v>
                      </c:pt>
                      <c:pt idx="682">
                        <c:v>43700</c:v>
                      </c:pt>
                      <c:pt idx="683">
                        <c:v>43707</c:v>
                      </c:pt>
                      <c:pt idx="684">
                        <c:v>43714</c:v>
                      </c:pt>
                      <c:pt idx="685">
                        <c:v>43721</c:v>
                      </c:pt>
                      <c:pt idx="686">
                        <c:v>43728</c:v>
                      </c:pt>
                      <c:pt idx="687">
                        <c:v>43735</c:v>
                      </c:pt>
                      <c:pt idx="688">
                        <c:v>43742</c:v>
                      </c:pt>
                      <c:pt idx="689">
                        <c:v>43749</c:v>
                      </c:pt>
                      <c:pt idx="690">
                        <c:v>43756</c:v>
                      </c:pt>
                      <c:pt idx="691">
                        <c:v>43763</c:v>
                      </c:pt>
                      <c:pt idx="692">
                        <c:v>43770</c:v>
                      </c:pt>
                      <c:pt idx="693">
                        <c:v>43777</c:v>
                      </c:pt>
                      <c:pt idx="694">
                        <c:v>43784</c:v>
                      </c:pt>
                      <c:pt idx="695">
                        <c:v>43791</c:v>
                      </c:pt>
                      <c:pt idx="696">
                        <c:v>43798</c:v>
                      </c:pt>
                      <c:pt idx="697">
                        <c:v>43805</c:v>
                      </c:pt>
                      <c:pt idx="698">
                        <c:v>43812</c:v>
                      </c:pt>
                      <c:pt idx="699">
                        <c:v>43819</c:v>
                      </c:pt>
                      <c:pt idx="700">
                        <c:v>43826</c:v>
                      </c:pt>
                      <c:pt idx="701">
                        <c:v>43833</c:v>
                      </c:pt>
                      <c:pt idx="702">
                        <c:v>43840</c:v>
                      </c:pt>
                      <c:pt idx="703">
                        <c:v>43847</c:v>
                      </c:pt>
                      <c:pt idx="704">
                        <c:v>43854</c:v>
                      </c:pt>
                      <c:pt idx="705">
                        <c:v>43861</c:v>
                      </c:pt>
                      <c:pt idx="706">
                        <c:v>43868</c:v>
                      </c:pt>
                      <c:pt idx="707">
                        <c:v>43875</c:v>
                      </c:pt>
                      <c:pt idx="708">
                        <c:v>43882</c:v>
                      </c:pt>
                      <c:pt idx="709">
                        <c:v>43889</c:v>
                      </c:pt>
                      <c:pt idx="710">
                        <c:v>43896</c:v>
                      </c:pt>
                      <c:pt idx="711">
                        <c:v>43903</c:v>
                      </c:pt>
                      <c:pt idx="712">
                        <c:v>43910</c:v>
                      </c:pt>
                      <c:pt idx="713">
                        <c:v>43917</c:v>
                      </c:pt>
                      <c:pt idx="714">
                        <c:v>43924</c:v>
                      </c:pt>
                      <c:pt idx="715">
                        <c:v>43931</c:v>
                      </c:pt>
                      <c:pt idx="716">
                        <c:v>43938</c:v>
                      </c:pt>
                      <c:pt idx="717">
                        <c:v>43945</c:v>
                      </c:pt>
                      <c:pt idx="718">
                        <c:v>43952</c:v>
                      </c:pt>
                      <c:pt idx="719">
                        <c:v>43959</c:v>
                      </c:pt>
                      <c:pt idx="720">
                        <c:v>43966</c:v>
                      </c:pt>
                      <c:pt idx="721">
                        <c:v>43973</c:v>
                      </c:pt>
                      <c:pt idx="722">
                        <c:v>43980</c:v>
                      </c:pt>
                      <c:pt idx="723">
                        <c:v>43987</c:v>
                      </c:pt>
                      <c:pt idx="724">
                        <c:v>43994</c:v>
                      </c:pt>
                      <c:pt idx="725">
                        <c:v>44001</c:v>
                      </c:pt>
                      <c:pt idx="726">
                        <c:v>44008</c:v>
                      </c:pt>
                      <c:pt idx="727">
                        <c:v>44015</c:v>
                      </c:pt>
                      <c:pt idx="728">
                        <c:v>44022</c:v>
                      </c:pt>
                      <c:pt idx="729">
                        <c:v>44029</c:v>
                      </c:pt>
                      <c:pt idx="730">
                        <c:v>44036</c:v>
                      </c:pt>
                      <c:pt idx="731">
                        <c:v>44043</c:v>
                      </c:pt>
                      <c:pt idx="732">
                        <c:v>44050</c:v>
                      </c:pt>
                      <c:pt idx="733">
                        <c:v>44057</c:v>
                      </c:pt>
                      <c:pt idx="734">
                        <c:v>44064</c:v>
                      </c:pt>
                      <c:pt idx="735">
                        <c:v>44071</c:v>
                      </c:pt>
                      <c:pt idx="736">
                        <c:v>44078</c:v>
                      </c:pt>
                      <c:pt idx="737">
                        <c:v>44085</c:v>
                      </c:pt>
                      <c:pt idx="738">
                        <c:v>44092</c:v>
                      </c:pt>
                      <c:pt idx="739">
                        <c:v>44099</c:v>
                      </c:pt>
                      <c:pt idx="740">
                        <c:v>44106</c:v>
                      </c:pt>
                      <c:pt idx="741">
                        <c:v>44113</c:v>
                      </c:pt>
                      <c:pt idx="742">
                        <c:v>44120</c:v>
                      </c:pt>
                      <c:pt idx="743">
                        <c:v>44127</c:v>
                      </c:pt>
                      <c:pt idx="744">
                        <c:v>44134</c:v>
                      </c:pt>
                      <c:pt idx="745">
                        <c:v>44141</c:v>
                      </c:pt>
                      <c:pt idx="746">
                        <c:v>44148</c:v>
                      </c:pt>
                      <c:pt idx="747">
                        <c:v>44155</c:v>
                      </c:pt>
                      <c:pt idx="748">
                        <c:v>44162</c:v>
                      </c:pt>
                      <c:pt idx="749">
                        <c:v>44169</c:v>
                      </c:pt>
                      <c:pt idx="750">
                        <c:v>44176</c:v>
                      </c:pt>
                      <c:pt idx="751">
                        <c:v>44183</c:v>
                      </c:pt>
                      <c:pt idx="752">
                        <c:v>44190</c:v>
                      </c:pt>
                      <c:pt idx="753">
                        <c:v>44197</c:v>
                      </c:pt>
                      <c:pt idx="754">
                        <c:v>44204</c:v>
                      </c:pt>
                      <c:pt idx="755">
                        <c:v>44211</c:v>
                      </c:pt>
                      <c:pt idx="756">
                        <c:v>44218</c:v>
                      </c:pt>
                      <c:pt idx="757">
                        <c:v>44225</c:v>
                      </c:pt>
                      <c:pt idx="758">
                        <c:v>44232</c:v>
                      </c:pt>
                      <c:pt idx="759">
                        <c:v>44239</c:v>
                      </c:pt>
                      <c:pt idx="760">
                        <c:v>44246</c:v>
                      </c:pt>
                      <c:pt idx="761">
                        <c:v>44253</c:v>
                      </c:pt>
                      <c:pt idx="762">
                        <c:v>44260</c:v>
                      </c:pt>
                      <c:pt idx="763">
                        <c:v>44267</c:v>
                      </c:pt>
                      <c:pt idx="764">
                        <c:v>44274</c:v>
                      </c:pt>
                      <c:pt idx="765">
                        <c:v>44281</c:v>
                      </c:pt>
                      <c:pt idx="766">
                        <c:v>44288</c:v>
                      </c:pt>
                      <c:pt idx="767">
                        <c:v>44295</c:v>
                      </c:pt>
                      <c:pt idx="768">
                        <c:v>44302</c:v>
                      </c:pt>
                      <c:pt idx="769">
                        <c:v>44309</c:v>
                      </c:pt>
                      <c:pt idx="770">
                        <c:v>44316</c:v>
                      </c:pt>
                      <c:pt idx="771">
                        <c:v>44323</c:v>
                      </c:pt>
                      <c:pt idx="772">
                        <c:v>44330</c:v>
                      </c:pt>
                      <c:pt idx="773">
                        <c:v>44337</c:v>
                      </c:pt>
                      <c:pt idx="774">
                        <c:v>44344</c:v>
                      </c:pt>
                      <c:pt idx="775">
                        <c:v>44351</c:v>
                      </c:pt>
                      <c:pt idx="776">
                        <c:v>44358</c:v>
                      </c:pt>
                      <c:pt idx="777">
                        <c:v>44365</c:v>
                      </c:pt>
                      <c:pt idx="778">
                        <c:v>44372</c:v>
                      </c:pt>
                      <c:pt idx="779">
                        <c:v>44379</c:v>
                      </c:pt>
                      <c:pt idx="780">
                        <c:v>44386</c:v>
                      </c:pt>
                      <c:pt idx="781">
                        <c:v>44393</c:v>
                      </c:pt>
                      <c:pt idx="782">
                        <c:v>44400</c:v>
                      </c:pt>
                      <c:pt idx="783">
                        <c:v>44407</c:v>
                      </c:pt>
                      <c:pt idx="784">
                        <c:v>44414</c:v>
                      </c:pt>
                      <c:pt idx="785">
                        <c:v>44421</c:v>
                      </c:pt>
                      <c:pt idx="786">
                        <c:v>44428</c:v>
                      </c:pt>
                      <c:pt idx="787">
                        <c:v>44435</c:v>
                      </c:pt>
                      <c:pt idx="788">
                        <c:v>44442</c:v>
                      </c:pt>
                      <c:pt idx="789">
                        <c:v>44449</c:v>
                      </c:pt>
                      <c:pt idx="790">
                        <c:v>44456</c:v>
                      </c:pt>
                      <c:pt idx="791">
                        <c:v>44463</c:v>
                      </c:pt>
                      <c:pt idx="792">
                        <c:v>44470</c:v>
                      </c:pt>
                      <c:pt idx="793">
                        <c:v>44477</c:v>
                      </c:pt>
                      <c:pt idx="794">
                        <c:v>44484</c:v>
                      </c:pt>
                      <c:pt idx="795">
                        <c:v>44491</c:v>
                      </c:pt>
                      <c:pt idx="796">
                        <c:v>44498</c:v>
                      </c:pt>
                      <c:pt idx="797">
                        <c:v>44505</c:v>
                      </c:pt>
                      <c:pt idx="798">
                        <c:v>44512</c:v>
                      </c:pt>
                      <c:pt idx="799">
                        <c:v>44519</c:v>
                      </c:pt>
                      <c:pt idx="800">
                        <c:v>44526</c:v>
                      </c:pt>
                      <c:pt idx="801">
                        <c:v>44533</c:v>
                      </c:pt>
                      <c:pt idx="802">
                        <c:v>44540</c:v>
                      </c:pt>
                      <c:pt idx="803">
                        <c:v>44547</c:v>
                      </c:pt>
                      <c:pt idx="804">
                        <c:v>44554</c:v>
                      </c:pt>
                      <c:pt idx="805">
                        <c:v>44561</c:v>
                      </c:pt>
                      <c:pt idx="806">
                        <c:v>44568</c:v>
                      </c:pt>
                      <c:pt idx="807">
                        <c:v>44575</c:v>
                      </c:pt>
                      <c:pt idx="808">
                        <c:v>44582</c:v>
                      </c:pt>
                      <c:pt idx="809">
                        <c:v>44589</c:v>
                      </c:pt>
                      <c:pt idx="810">
                        <c:v>44596</c:v>
                      </c:pt>
                      <c:pt idx="811">
                        <c:v>44603</c:v>
                      </c:pt>
                      <c:pt idx="812">
                        <c:v>44610</c:v>
                      </c:pt>
                      <c:pt idx="813">
                        <c:v>44617</c:v>
                      </c:pt>
                      <c:pt idx="814">
                        <c:v>44652</c:v>
                      </c:pt>
                      <c:pt idx="815">
                        <c:v>44659</c:v>
                      </c:pt>
                      <c:pt idx="816">
                        <c:v>44666</c:v>
                      </c:pt>
                      <c:pt idx="817">
                        <c:v>44673</c:v>
                      </c:pt>
                      <c:pt idx="818">
                        <c:v>44680</c:v>
                      </c:pt>
                      <c:pt idx="819">
                        <c:v>44687</c:v>
                      </c:pt>
                      <c:pt idx="820">
                        <c:v>44694</c:v>
                      </c:pt>
                      <c:pt idx="821">
                        <c:v>44701</c:v>
                      </c:pt>
                      <c:pt idx="822">
                        <c:v>44708</c:v>
                      </c:pt>
                      <c:pt idx="823">
                        <c:v>44715</c:v>
                      </c:pt>
                      <c:pt idx="824" formatCode="m/d/yyyy">
                        <c:v>44840</c:v>
                      </c:pt>
                      <c:pt idx="825">
                        <c:v>44729</c:v>
                      </c:pt>
                      <c:pt idx="826">
                        <c:v>44736</c:v>
                      </c:pt>
                      <c:pt idx="827">
                        <c:v>44743</c:v>
                      </c:pt>
                      <c:pt idx="828">
                        <c:v>44750</c:v>
                      </c:pt>
                      <c:pt idx="829">
                        <c:v>44757</c:v>
                      </c:pt>
                      <c:pt idx="830">
                        <c:v>44764</c:v>
                      </c:pt>
                      <c:pt idx="831">
                        <c:v>44771</c:v>
                      </c:pt>
                      <c:pt idx="832">
                        <c:v>44778</c:v>
                      </c:pt>
                      <c:pt idx="833">
                        <c:v>44785</c:v>
                      </c:pt>
                      <c:pt idx="834">
                        <c:v>44792</c:v>
                      </c:pt>
                      <c:pt idx="835">
                        <c:v>44799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'Equity Performance'!$CF$7:$CF$867</c15:sqref>
                        </c15:formulaRef>
                      </c:ext>
                    </c:extLst>
                    <c:numCache>
                      <c:formatCode>0.0%</c:formatCode>
                      <c:ptCount val="861"/>
                      <c:pt idx="0">
                        <c:v>0.55866214037583373</c:v>
                      </c:pt>
                      <c:pt idx="1">
                        <c:v>0.56002957310758239</c:v>
                      </c:pt>
                      <c:pt idx="2">
                        <c:v>0.54814499638309766</c:v>
                      </c:pt>
                      <c:pt idx="3">
                        <c:v>0.55420370417604059</c:v>
                      </c:pt>
                      <c:pt idx="4">
                        <c:v>0.54983266684067134</c:v>
                      </c:pt>
                      <c:pt idx="5">
                        <c:v>0.5469414209331025</c:v>
                      </c:pt>
                      <c:pt idx="6">
                        <c:v>0.54039630839192265</c:v>
                      </c:pt>
                      <c:pt idx="7">
                        <c:v>0.55028432844369213</c:v>
                      </c:pt>
                      <c:pt idx="8">
                        <c:v>0.54162717904137325</c:v>
                      </c:pt>
                      <c:pt idx="9">
                        <c:v>0.53510424278421265</c:v>
                      </c:pt>
                      <c:pt idx="10">
                        <c:v>0.53117409492916556</c:v>
                      </c:pt>
                      <c:pt idx="11">
                        <c:v>0.52735764363327897</c:v>
                      </c:pt>
                      <c:pt idx="12">
                        <c:v>0.51744220670202679</c:v>
                      </c:pt>
                      <c:pt idx="13">
                        <c:v>0.55318428903841343</c:v>
                      </c:pt>
                      <c:pt idx="14">
                        <c:v>0.53771383445780707</c:v>
                      </c:pt>
                      <c:pt idx="15">
                        <c:v>0.53994878549250225</c:v>
                      </c:pt>
                      <c:pt idx="16">
                        <c:v>0.53838205529763261</c:v>
                      </c:pt>
                      <c:pt idx="17">
                        <c:v>0.53709041697208948</c:v>
                      </c:pt>
                      <c:pt idx="18">
                        <c:v>0.53687206292157985</c:v>
                      </c:pt>
                      <c:pt idx="19">
                        <c:v>0.53136767738002777</c:v>
                      </c:pt>
                      <c:pt idx="20">
                        <c:v>0.52266037459985626</c:v>
                      </c:pt>
                      <c:pt idx="21">
                        <c:v>0.5257569438855596</c:v>
                      </c:pt>
                      <c:pt idx="22">
                        <c:v>0.53391967309587629</c:v>
                      </c:pt>
                      <c:pt idx="23">
                        <c:v>0.53041794406960019</c:v>
                      </c:pt>
                      <c:pt idx="24">
                        <c:v>0.53191011606487015</c:v>
                      </c:pt>
                      <c:pt idx="25">
                        <c:v>0.55001306502262448</c:v>
                      </c:pt>
                      <c:pt idx="26">
                        <c:v>0.54312665279406858</c:v>
                      </c:pt>
                      <c:pt idx="27">
                        <c:v>0.53273004962548498</c:v>
                      </c:pt>
                      <c:pt idx="28">
                        <c:v>0.54538074273871662</c:v>
                      </c:pt>
                      <c:pt idx="29">
                        <c:v>0.53616054772524224</c:v>
                      </c:pt>
                      <c:pt idx="30">
                        <c:v>0.52152808407604989</c:v>
                      </c:pt>
                      <c:pt idx="31">
                        <c:v>0.57355872330497881</c:v>
                      </c:pt>
                      <c:pt idx="32">
                        <c:v>0.58720029471481128</c:v>
                      </c:pt>
                      <c:pt idx="33">
                        <c:v>0.59680033297819612</c:v>
                      </c:pt>
                      <c:pt idx="34">
                        <c:v>0.62639119798902043</c:v>
                      </c:pt>
                      <c:pt idx="35">
                        <c:v>0.6346951070952741</c:v>
                      </c:pt>
                      <c:pt idx="36">
                        <c:v>0.61611944878200342</c:v>
                      </c:pt>
                      <c:pt idx="37">
                        <c:v>0.60940021862361315</c:v>
                      </c:pt>
                      <c:pt idx="38">
                        <c:v>0.59717372391025192</c:v>
                      </c:pt>
                      <c:pt idx="39">
                        <c:v>0.59892526556520409</c:v>
                      </c:pt>
                      <c:pt idx="40">
                        <c:v>0.59006710850792621</c:v>
                      </c:pt>
                      <c:pt idx="41">
                        <c:v>0.59200983141404961</c:v>
                      </c:pt>
                      <c:pt idx="42">
                        <c:v>0.51700128130623313</c:v>
                      </c:pt>
                      <c:pt idx="43">
                        <c:v>0.52174831325166016</c:v>
                      </c:pt>
                      <c:pt idx="44">
                        <c:v>0.54122257785336192</c:v>
                      </c:pt>
                      <c:pt idx="45">
                        <c:v>0.48482349479790249</c:v>
                      </c:pt>
                      <c:pt idx="46">
                        <c:v>0.48199692076276268</c:v>
                      </c:pt>
                      <c:pt idx="47">
                        <c:v>0.49410202720155766</c:v>
                      </c:pt>
                      <c:pt idx="48">
                        <c:v>0.4884491274552144</c:v>
                      </c:pt>
                      <c:pt idx="49">
                        <c:v>0.49034806314485307</c:v>
                      </c:pt>
                      <c:pt idx="50">
                        <c:v>0.55274709401693145</c:v>
                      </c:pt>
                      <c:pt idx="51">
                        <c:v>0.58348637253546065</c:v>
                      </c:pt>
                      <c:pt idx="52">
                        <c:v>0.558619738502388</c:v>
                      </c:pt>
                      <c:pt idx="53">
                        <c:v>0.56318665122917233</c:v>
                      </c:pt>
                      <c:pt idx="54">
                        <c:v>0.60781789048347257</c:v>
                      </c:pt>
                      <c:pt idx="55">
                        <c:v>0.61970926145083904</c:v>
                      </c:pt>
                      <c:pt idx="56">
                        <c:v>0.61032721762060305</c:v>
                      </c:pt>
                      <c:pt idx="57">
                        <c:v>0.57780657628107812</c:v>
                      </c:pt>
                      <c:pt idx="58">
                        <c:v>0.57144596884444832</c:v>
                      </c:pt>
                      <c:pt idx="59">
                        <c:v>0.56913061654317432</c:v>
                      </c:pt>
                      <c:pt idx="60">
                        <c:v>0.60073357125388871</c:v>
                      </c:pt>
                      <c:pt idx="61">
                        <c:v>0.5999231947208129</c:v>
                      </c:pt>
                      <c:pt idx="62">
                        <c:v>0.60883657059339091</c:v>
                      </c:pt>
                      <c:pt idx="63">
                        <c:v>0.60497572694587987</c:v>
                      </c:pt>
                      <c:pt idx="64">
                        <c:v>0.63455919614870027</c:v>
                      </c:pt>
                      <c:pt idx="65">
                        <c:v>0.62800882464593155</c:v>
                      </c:pt>
                      <c:pt idx="66">
                        <c:v>0.60923265740274424</c:v>
                      </c:pt>
                      <c:pt idx="67">
                        <c:v>0.63488490402984199</c:v>
                      </c:pt>
                      <c:pt idx="68">
                        <c:v>0.60986250939777431</c:v>
                      </c:pt>
                      <c:pt idx="69">
                        <c:v>0.61210247737949786</c:v>
                      </c:pt>
                      <c:pt idx="70">
                        <c:v>0.61513505525270751</c:v>
                      </c:pt>
                      <c:pt idx="71">
                        <c:v>0.6236200987133288</c:v>
                      </c:pt>
                      <c:pt idx="72">
                        <c:v>0.61003352720800075</c:v>
                      </c:pt>
                      <c:pt idx="73">
                        <c:v>0.59585827740361108</c:v>
                      </c:pt>
                      <c:pt idx="74">
                        <c:v>0.59171703302991963</c:v>
                      </c:pt>
                      <c:pt idx="75">
                        <c:v>0.54643152844183018</c:v>
                      </c:pt>
                      <c:pt idx="76">
                        <c:v>0.54925958478493597</c:v>
                      </c:pt>
                      <c:pt idx="77">
                        <c:v>0.60431939507665677</c:v>
                      </c:pt>
                      <c:pt idx="78">
                        <c:v>0.58909131949644755</c:v>
                      </c:pt>
                      <c:pt idx="79">
                        <c:v>0.5571485972579584</c:v>
                      </c:pt>
                      <c:pt idx="80">
                        <c:v>0.576504926060734</c:v>
                      </c:pt>
                      <c:pt idx="81">
                        <c:v>0.59422434205145858</c:v>
                      </c:pt>
                      <c:pt idx="82">
                        <c:v>0.59056880008350443</c:v>
                      </c:pt>
                      <c:pt idx="83">
                        <c:v>0.56434843605092733</c:v>
                      </c:pt>
                      <c:pt idx="84">
                        <c:v>0.58890949877386733</c:v>
                      </c:pt>
                      <c:pt idx="85">
                        <c:v>0.58655037006166344</c:v>
                      </c:pt>
                      <c:pt idx="86">
                        <c:v>0.54928318698586109</c:v>
                      </c:pt>
                      <c:pt idx="87">
                        <c:v>0.55956696365109959</c:v>
                      </c:pt>
                      <c:pt idx="88">
                        <c:v>0.48401078505174083</c:v>
                      </c:pt>
                      <c:pt idx="89">
                        <c:v>0.46434093965214035</c:v>
                      </c:pt>
                      <c:pt idx="90">
                        <c:v>0.47353945446972268</c:v>
                      </c:pt>
                      <c:pt idx="91">
                        <c:v>0.47532158908195066</c:v>
                      </c:pt>
                      <c:pt idx="92">
                        <c:v>0.47834698528685554</c:v>
                      </c:pt>
                      <c:pt idx="93">
                        <c:v>0.48109001661503653</c:v>
                      </c:pt>
                      <c:pt idx="94">
                        <c:v>0.48967536605121498</c:v>
                      </c:pt>
                      <c:pt idx="95">
                        <c:v>0.50130736230486117</c:v>
                      </c:pt>
                      <c:pt idx="96">
                        <c:v>0.49552457315371656</c:v>
                      </c:pt>
                      <c:pt idx="97">
                        <c:v>0.49528360272011002</c:v>
                      </c:pt>
                      <c:pt idx="98">
                        <c:v>0.50355843504434572</c:v>
                      </c:pt>
                      <c:pt idx="99">
                        <c:v>0.51688615111977887</c:v>
                      </c:pt>
                      <c:pt idx="100">
                        <c:v>0.52632327327669159</c:v>
                      </c:pt>
                      <c:pt idx="101">
                        <c:v>0.52873137025972794</c:v>
                      </c:pt>
                      <c:pt idx="102">
                        <c:v>0.52321212038738774</c:v>
                      </c:pt>
                      <c:pt idx="103">
                        <c:v>0.52354443226886294</c:v>
                      </c:pt>
                      <c:pt idx="104">
                        <c:v>0.52260781646906007</c:v>
                      </c:pt>
                      <c:pt idx="105">
                        <c:v>0.5180946266932005</c:v>
                      </c:pt>
                      <c:pt idx="106">
                        <c:v>0.51855501474377208</c:v>
                      </c:pt>
                      <c:pt idx="107">
                        <c:v>0.51166447209079835</c:v>
                      </c:pt>
                      <c:pt idx="108">
                        <c:v>0.52027560131869477</c:v>
                      </c:pt>
                      <c:pt idx="109">
                        <c:v>0.52068009179284003</c:v>
                      </c:pt>
                      <c:pt idx="110">
                        <c:v>0.50311747172315369</c:v>
                      </c:pt>
                      <c:pt idx="111">
                        <c:v>0.48800848562282312</c:v>
                      </c:pt>
                      <c:pt idx="112">
                        <c:v>0.4643039465274304</c:v>
                      </c:pt>
                      <c:pt idx="113">
                        <c:v>0.47181648750273519</c:v>
                      </c:pt>
                      <c:pt idx="114">
                        <c:v>0.46938806880667977</c:v>
                      </c:pt>
                      <c:pt idx="115">
                        <c:v>0.61473280678018272</c:v>
                      </c:pt>
                      <c:pt idx="116">
                        <c:v>0.57298536927803911</c:v>
                      </c:pt>
                      <c:pt idx="117">
                        <c:v>0.6040683646026892</c:v>
                      </c:pt>
                      <c:pt idx="118">
                        <c:v>0.66447529975740605</c:v>
                      </c:pt>
                      <c:pt idx="119">
                        <c:v>0.65989564446667504</c:v>
                      </c:pt>
                      <c:pt idx="120">
                        <c:v>0.67373004958062233</c:v>
                      </c:pt>
                      <c:pt idx="121">
                        <c:v>0.67860265541622888</c:v>
                      </c:pt>
                      <c:pt idx="122">
                        <c:v>0.65474777065716949</c:v>
                      </c:pt>
                      <c:pt idx="123">
                        <c:v>0.64845274786066609</c:v>
                      </c:pt>
                      <c:pt idx="124">
                        <c:v>0.66596397382987071</c:v>
                      </c:pt>
                      <c:pt idx="125">
                        <c:v>0.67471342907809073</c:v>
                      </c:pt>
                      <c:pt idx="126">
                        <c:v>0.67060052868449205</c:v>
                      </c:pt>
                      <c:pt idx="127">
                        <c:v>0.69883659603247028</c:v>
                      </c:pt>
                      <c:pt idx="128">
                        <c:v>0.70056434666924061</c:v>
                      </c:pt>
                      <c:pt idx="129">
                        <c:v>0.68598118618944415</c:v>
                      </c:pt>
                      <c:pt idx="130">
                        <c:v>0.69573956154877892</c:v>
                      </c:pt>
                      <c:pt idx="131">
                        <c:v>0.69599212653890674</c:v>
                      </c:pt>
                      <c:pt idx="132">
                        <c:v>0.68673077522244363</c:v>
                      </c:pt>
                      <c:pt idx="133">
                        <c:v>0.66745837409405329</c:v>
                      </c:pt>
                      <c:pt idx="134">
                        <c:v>0.68505973473460213</c:v>
                      </c:pt>
                      <c:pt idx="135">
                        <c:v>0.68062674652171651</c:v>
                      </c:pt>
                      <c:pt idx="136">
                        <c:v>0.69105341131488485</c:v>
                      </c:pt>
                      <c:pt idx="137">
                        <c:v>0.7023435262518315</c:v>
                      </c:pt>
                      <c:pt idx="138">
                        <c:v>0.71374579847560404</c:v>
                      </c:pt>
                      <c:pt idx="139">
                        <c:v>0.72162430932936783</c:v>
                      </c:pt>
                      <c:pt idx="140">
                        <c:v>0.7537558752544653</c:v>
                      </c:pt>
                      <c:pt idx="141">
                        <c:v>0.75872902545393517</c:v>
                      </c:pt>
                      <c:pt idx="142">
                        <c:v>0.75679185810575045</c:v>
                      </c:pt>
                      <c:pt idx="143">
                        <c:v>0.75653754356236791</c:v>
                      </c:pt>
                      <c:pt idx="144">
                        <c:v>0.75596348475672592</c:v>
                      </c:pt>
                      <c:pt idx="145">
                        <c:v>0.76326519970177109</c:v>
                      </c:pt>
                      <c:pt idx="146">
                        <c:v>0.75130608732068926</c:v>
                      </c:pt>
                      <c:pt idx="147">
                        <c:v>0.73108301002825082</c:v>
                      </c:pt>
                      <c:pt idx="148">
                        <c:v>0.73645019636490305</c:v>
                      </c:pt>
                      <c:pt idx="149">
                        <c:v>0.73873518876523792</c:v>
                      </c:pt>
                      <c:pt idx="150">
                        <c:v>0.73807298683427225</c:v>
                      </c:pt>
                      <c:pt idx="151">
                        <c:v>0.73912413507235952</c:v>
                      </c:pt>
                      <c:pt idx="152">
                        <c:v>0.74021895875349908</c:v>
                      </c:pt>
                      <c:pt idx="153">
                        <c:v>0.73880675938029317</c:v>
                      </c:pt>
                      <c:pt idx="154">
                        <c:v>0.73220557828331301</c:v>
                      </c:pt>
                      <c:pt idx="155">
                        <c:v>0.74305452770226721</c:v>
                      </c:pt>
                      <c:pt idx="156">
                        <c:v>0.74885689280903611</c:v>
                      </c:pt>
                      <c:pt idx="157">
                        <c:v>0.75028426929859493</c:v>
                      </c:pt>
                      <c:pt idx="158">
                        <c:v>0.74440944475787307</c:v>
                      </c:pt>
                      <c:pt idx="159">
                        <c:v>0.7445164606152086</c:v>
                      </c:pt>
                      <c:pt idx="160">
                        <c:v>0.74244206849505412</c:v>
                      </c:pt>
                      <c:pt idx="161">
                        <c:v>0.74212785775246759</c:v>
                      </c:pt>
                      <c:pt idx="162">
                        <c:v>0.74633306788923315</c:v>
                      </c:pt>
                      <c:pt idx="163">
                        <c:v>0.75352661912951879</c:v>
                      </c:pt>
                      <c:pt idx="164">
                        <c:v>0.75436124432020357</c:v>
                      </c:pt>
                      <c:pt idx="165">
                        <c:v>0.75435004949185513</c:v>
                      </c:pt>
                      <c:pt idx="166">
                        <c:v>0.74621177007965389</c:v>
                      </c:pt>
                      <c:pt idx="167">
                        <c:v>0.66860575191979277</c:v>
                      </c:pt>
                      <c:pt idx="168">
                        <c:v>0.69886197653201887</c:v>
                      </c:pt>
                      <c:pt idx="169">
                        <c:v>0.66899761862684848</c:v>
                      </c:pt>
                      <c:pt idx="170">
                        <c:v>0.64562744996035515</c:v>
                      </c:pt>
                      <c:pt idx="171">
                        <c:v>0.64616961124694172</c:v>
                      </c:pt>
                      <c:pt idx="172">
                        <c:v>0.63124202557231845</c:v>
                      </c:pt>
                      <c:pt idx="173">
                        <c:v>0.60778826773027494</c:v>
                      </c:pt>
                      <c:pt idx="174">
                        <c:v>0.65365110015197858</c:v>
                      </c:pt>
                      <c:pt idx="175">
                        <c:v>0.65529775912767108</c:v>
                      </c:pt>
                      <c:pt idx="176">
                        <c:v>0.64680105354121864</c:v>
                      </c:pt>
                      <c:pt idx="177">
                        <c:v>0.64595127177344769</c:v>
                      </c:pt>
                      <c:pt idx="178">
                        <c:v>0.65141262140222977</c:v>
                      </c:pt>
                      <c:pt idx="179">
                        <c:v>0.63907923153521506</c:v>
                      </c:pt>
                      <c:pt idx="180">
                        <c:v>0.62842099189889233</c:v>
                      </c:pt>
                      <c:pt idx="181">
                        <c:v>0.63305955370924794</c:v>
                      </c:pt>
                      <c:pt idx="182">
                        <c:v>0.62319693483193872</c:v>
                      </c:pt>
                      <c:pt idx="183">
                        <c:v>0.63998581029529544</c:v>
                      </c:pt>
                      <c:pt idx="184">
                        <c:v>0.66606801087843526</c:v>
                      </c:pt>
                      <c:pt idx="185">
                        <c:v>0.69516941061980708</c:v>
                      </c:pt>
                      <c:pt idx="186">
                        <c:v>0.65204327508658921</c:v>
                      </c:pt>
                      <c:pt idx="187">
                        <c:v>0.65660154059890075</c:v>
                      </c:pt>
                      <c:pt idx="188">
                        <c:v>0.63063399115412433</c:v>
                      </c:pt>
                      <c:pt idx="189">
                        <c:v>0.62386654931748564</c:v>
                      </c:pt>
                      <c:pt idx="190">
                        <c:v>0.62426227584589</c:v>
                      </c:pt>
                      <c:pt idx="191">
                        <c:v>0.60404072047803914</c:v>
                      </c:pt>
                      <c:pt idx="192">
                        <c:v>0.59794730510333949</c:v>
                      </c:pt>
                      <c:pt idx="193">
                        <c:v>0.60268086226989825</c:v>
                      </c:pt>
                      <c:pt idx="194">
                        <c:v>0.60378605107137995</c:v>
                      </c:pt>
                      <c:pt idx="195">
                        <c:v>0.60800676122074182</c:v>
                      </c:pt>
                      <c:pt idx="196">
                        <c:v>0.60958082774613254</c:v>
                      </c:pt>
                      <c:pt idx="197">
                        <c:v>0.62806501763765388</c:v>
                      </c:pt>
                      <c:pt idx="198">
                        <c:v>0.65792238522720781</c:v>
                      </c:pt>
                      <c:pt idx="199">
                        <c:v>0.72139904148319212</c:v>
                      </c:pt>
                      <c:pt idx="200">
                        <c:v>0.71161915022113187</c:v>
                      </c:pt>
                      <c:pt idx="201">
                        <c:v>0.70420935029251808</c:v>
                      </c:pt>
                      <c:pt idx="202">
                        <c:v>0.6978381280386583</c:v>
                      </c:pt>
                      <c:pt idx="203">
                        <c:v>0.69085031414029163</c:v>
                      </c:pt>
                      <c:pt idx="204">
                        <c:v>0.68200576556130676</c:v>
                      </c:pt>
                      <c:pt idx="205">
                        <c:v>0.68384778378666489</c:v>
                      </c:pt>
                      <c:pt idx="206">
                        <c:v>0.68545252155910541</c:v>
                      </c:pt>
                      <c:pt idx="207">
                        <c:v>0.63946169389392837</c:v>
                      </c:pt>
                      <c:pt idx="208">
                        <c:v>0.61741517034011473</c:v>
                      </c:pt>
                      <c:pt idx="209">
                        <c:v>0.61011506026380058</c:v>
                      </c:pt>
                      <c:pt idx="210">
                        <c:v>0.6395293905611027</c:v>
                      </c:pt>
                      <c:pt idx="211">
                        <c:v>0.62990851475895948</c:v>
                      </c:pt>
                      <c:pt idx="212">
                        <c:v>0.63730123304145836</c:v>
                      </c:pt>
                      <c:pt idx="213">
                        <c:v>0.63623990570763933</c:v>
                      </c:pt>
                      <c:pt idx="214">
                        <c:v>0.63209190089726508</c:v>
                      </c:pt>
                      <c:pt idx="215">
                        <c:v>0.61773302242954486</c:v>
                      </c:pt>
                      <c:pt idx="216">
                        <c:v>0.61351345617553721</c:v>
                      </c:pt>
                      <c:pt idx="217">
                        <c:v>0.61923390504222053</c:v>
                      </c:pt>
                      <c:pt idx="218">
                        <c:v>0.64463414145411091</c:v>
                      </c:pt>
                      <c:pt idx="219">
                        <c:v>0.69438462533721146</c:v>
                      </c:pt>
                      <c:pt idx="220">
                        <c:v>0.69245298501060892</c:v>
                      </c:pt>
                      <c:pt idx="221">
                        <c:v>0.70046851713602221</c:v>
                      </c:pt>
                      <c:pt idx="222">
                        <c:v>0.67765067814816804</c:v>
                      </c:pt>
                      <c:pt idx="223">
                        <c:v>0.68807679873414762</c:v>
                      </c:pt>
                      <c:pt idx="224">
                        <c:v>0.69221166721666849</c:v>
                      </c:pt>
                      <c:pt idx="225">
                        <c:v>0.68289058675425196</c:v>
                      </c:pt>
                      <c:pt idx="226">
                        <c:v>0.69456888584222631</c:v>
                      </c:pt>
                      <c:pt idx="227">
                        <c:v>0.70008141299323334</c:v>
                      </c:pt>
                      <c:pt idx="228">
                        <c:v>0.68858263075140991</c:v>
                      </c:pt>
                      <c:pt idx="229">
                        <c:v>0.68521752135143355</c:v>
                      </c:pt>
                      <c:pt idx="230">
                        <c:v>0.68070468583279697</c:v>
                      </c:pt>
                      <c:pt idx="231">
                        <c:v>0.67783464176216668</c:v>
                      </c:pt>
                      <c:pt idx="232">
                        <c:v>0.66213001428235019</c:v>
                      </c:pt>
                      <c:pt idx="233">
                        <c:v>0.60916175209394885</c:v>
                      </c:pt>
                      <c:pt idx="234">
                        <c:v>0.58242995401905817</c:v>
                      </c:pt>
                      <c:pt idx="235">
                        <c:v>0.55575571955325298</c:v>
                      </c:pt>
                      <c:pt idx="236">
                        <c:v>0.51933105973446603</c:v>
                      </c:pt>
                      <c:pt idx="237">
                        <c:v>0.51284711011209483</c:v>
                      </c:pt>
                      <c:pt idx="238">
                        <c:v>0.51797057095187948</c:v>
                      </c:pt>
                      <c:pt idx="239">
                        <c:v>0.53059122297949146</c:v>
                      </c:pt>
                      <c:pt idx="240">
                        <c:v>0.50075992619542686</c:v>
                      </c:pt>
                      <c:pt idx="241">
                        <c:v>0.50558819565211466</c:v>
                      </c:pt>
                      <c:pt idx="242">
                        <c:v>0.51360205881638032</c:v>
                      </c:pt>
                      <c:pt idx="243">
                        <c:v>0.53195017540202827</c:v>
                      </c:pt>
                      <c:pt idx="244">
                        <c:v>0.53460959390270446</c:v>
                      </c:pt>
                      <c:pt idx="245">
                        <c:v>0.53368314554721763</c:v>
                      </c:pt>
                      <c:pt idx="246">
                        <c:v>0.5362422360682606</c:v>
                      </c:pt>
                      <c:pt idx="247">
                        <c:v>0.53738710327638539</c:v>
                      </c:pt>
                      <c:pt idx="248">
                        <c:v>0.51777659016352962</c:v>
                      </c:pt>
                      <c:pt idx="249">
                        <c:v>0.46661237529598232</c:v>
                      </c:pt>
                      <c:pt idx="250">
                        <c:v>0.45888557821941811</c:v>
                      </c:pt>
                      <c:pt idx="251">
                        <c:v>0.42106786540435098</c:v>
                      </c:pt>
                      <c:pt idx="252">
                        <c:v>0.42512942865808545</c:v>
                      </c:pt>
                      <c:pt idx="253">
                        <c:v>0.43177949244194597</c:v>
                      </c:pt>
                      <c:pt idx="254">
                        <c:v>0.4350773116703775</c:v>
                      </c:pt>
                      <c:pt idx="255">
                        <c:v>0.42127407262116301</c:v>
                      </c:pt>
                      <c:pt idx="256">
                        <c:v>0.43293954101139309</c:v>
                      </c:pt>
                      <c:pt idx="257">
                        <c:v>0.46266473931733154</c:v>
                      </c:pt>
                      <c:pt idx="258">
                        <c:v>0.45769100299616972</c:v>
                      </c:pt>
                      <c:pt idx="259">
                        <c:v>0.46694249140286076</c:v>
                      </c:pt>
                      <c:pt idx="260">
                        <c:v>0.46597794172228174</c:v>
                      </c:pt>
                      <c:pt idx="261">
                        <c:v>0.49170734316294251</c:v>
                      </c:pt>
                      <c:pt idx="262">
                        <c:v>0.53702953219358518</c:v>
                      </c:pt>
                      <c:pt idx="263">
                        <c:v>0.56322437783810098</c:v>
                      </c:pt>
                      <c:pt idx="264">
                        <c:v>0.59810193968403946</c:v>
                      </c:pt>
                      <c:pt idx="265">
                        <c:v>0.57244818211585757</c:v>
                      </c:pt>
                      <c:pt idx="266">
                        <c:v>0.55426397812967376</c:v>
                      </c:pt>
                      <c:pt idx="267">
                        <c:v>0.53430959842098347</c:v>
                      </c:pt>
                      <c:pt idx="268">
                        <c:v>0.52805042444214534</c:v>
                      </c:pt>
                      <c:pt idx="269">
                        <c:v>0.54687556293279427</c:v>
                      </c:pt>
                      <c:pt idx="270">
                        <c:v>0.55149575799533446</c:v>
                      </c:pt>
                      <c:pt idx="271">
                        <c:v>0.54659499797448496</c:v>
                      </c:pt>
                      <c:pt idx="272">
                        <c:v>0.58361885919928302</c:v>
                      </c:pt>
                      <c:pt idx="273">
                        <c:v>0.57924150272462982</c:v>
                      </c:pt>
                      <c:pt idx="274">
                        <c:v>0.61166318505560413</c:v>
                      </c:pt>
                      <c:pt idx="275">
                        <c:v>0.59210994950835094</c:v>
                      </c:pt>
                      <c:pt idx="276">
                        <c:v>0.58194960178514321</c:v>
                      </c:pt>
                      <c:pt idx="277">
                        <c:v>0.60818897613398382</c:v>
                      </c:pt>
                      <c:pt idx="278">
                        <c:v>0.61951069671895498</c:v>
                      </c:pt>
                      <c:pt idx="279">
                        <c:v>0.65551821966477164</c:v>
                      </c:pt>
                      <c:pt idx="280">
                        <c:v>0.65509755658264834</c:v>
                      </c:pt>
                      <c:pt idx="281">
                        <c:v>0.66597986357784844</c:v>
                      </c:pt>
                      <c:pt idx="282">
                        <c:v>0.66520304800368313</c:v>
                      </c:pt>
                      <c:pt idx="283">
                        <c:v>0.66550900974341398</c:v>
                      </c:pt>
                      <c:pt idx="284">
                        <c:v>0.67210112819614087</c:v>
                      </c:pt>
                      <c:pt idx="285">
                        <c:v>0.70479528838394512</c:v>
                      </c:pt>
                      <c:pt idx="286">
                        <c:v>0.71345597292806062</c:v>
                      </c:pt>
                      <c:pt idx="287">
                        <c:v>0.72103655690799207</c:v>
                      </c:pt>
                      <c:pt idx="288">
                        <c:v>0.7404879301343531</c:v>
                      </c:pt>
                      <c:pt idx="289">
                        <c:v>0.74509649112719223</c:v>
                      </c:pt>
                      <c:pt idx="290">
                        <c:v>0.74364661473506466</c:v>
                      </c:pt>
                      <c:pt idx="291">
                        <c:v>0.73122595634641951</c:v>
                      </c:pt>
                      <c:pt idx="292">
                        <c:v>0.74064111253948706</c:v>
                      </c:pt>
                      <c:pt idx="293">
                        <c:v>0.73968412043384268</c:v>
                      </c:pt>
                      <c:pt idx="294">
                        <c:v>0.73308961787944449</c:v>
                      </c:pt>
                      <c:pt idx="295">
                        <c:v>0.72893173290891577</c:v>
                      </c:pt>
                      <c:pt idx="296">
                        <c:v>0.73058009776798938</c:v>
                      </c:pt>
                      <c:pt idx="297">
                        <c:v>0.72463781529926519</c:v>
                      </c:pt>
                      <c:pt idx="298">
                        <c:v>0.72589890514222732</c:v>
                      </c:pt>
                      <c:pt idx="299">
                        <c:v>0.72585190159653457</c:v>
                      </c:pt>
                      <c:pt idx="300">
                        <c:v>0.73331217133485105</c:v>
                      </c:pt>
                      <c:pt idx="301">
                        <c:v>0.7317426884723589</c:v>
                      </c:pt>
                      <c:pt idx="302">
                        <c:v>0.73416046576751814</c:v>
                      </c:pt>
                      <c:pt idx="303">
                        <c:v>0.72362010693089152</c:v>
                      </c:pt>
                      <c:pt idx="304">
                        <c:v>0.72416509688375386</c:v>
                      </c:pt>
                      <c:pt idx="305">
                        <c:v>0.72878895463767734</c:v>
                      </c:pt>
                      <c:pt idx="306">
                        <c:v>0.73773584698054906</c:v>
                      </c:pt>
                      <c:pt idx="307">
                        <c:v>0.74100950285038369</c:v>
                      </c:pt>
                      <c:pt idx="308">
                        <c:v>0.7445094011785135</c:v>
                      </c:pt>
                      <c:pt idx="309">
                        <c:v>0.74293106128914332</c:v>
                      </c:pt>
                      <c:pt idx="310">
                        <c:v>0.74134697351108791</c:v>
                      </c:pt>
                      <c:pt idx="311">
                        <c:v>0.73829289136904175</c:v>
                      </c:pt>
                      <c:pt idx="312">
                        <c:v>0.73909277358210279</c:v>
                      </c:pt>
                      <c:pt idx="313">
                        <c:v>0.7222885141543508</c:v>
                      </c:pt>
                      <c:pt idx="314">
                        <c:v>0.70663927548709393</c:v>
                      </c:pt>
                      <c:pt idx="315">
                        <c:v>0.70775934045438471</c:v>
                      </c:pt>
                      <c:pt idx="316">
                        <c:v>0.69306948074337038</c:v>
                      </c:pt>
                      <c:pt idx="317">
                        <c:v>0.71833954783989795</c:v>
                      </c:pt>
                      <c:pt idx="318">
                        <c:v>0.74215298678506292</c:v>
                      </c:pt>
                      <c:pt idx="319">
                        <c:v>0.76187351675052184</c:v>
                      </c:pt>
                      <c:pt idx="320">
                        <c:v>0.7719462535099072</c:v>
                      </c:pt>
                      <c:pt idx="321">
                        <c:v>0.75099167919637366</c:v>
                      </c:pt>
                      <c:pt idx="322">
                        <c:v>0.74285244419715213</c:v>
                      </c:pt>
                      <c:pt idx="323">
                        <c:v>0.75484388255534607</c:v>
                      </c:pt>
                      <c:pt idx="324">
                        <c:v>0.73868460777282696</c:v>
                      </c:pt>
                      <c:pt idx="325">
                        <c:v>0.74279599805837626</c:v>
                      </c:pt>
                      <c:pt idx="326">
                        <c:v>0.71760745846293039</c:v>
                      </c:pt>
                      <c:pt idx="327">
                        <c:v>0.72285623124301779</c:v>
                      </c:pt>
                      <c:pt idx="328">
                        <c:v>0.72251569571199925</c:v>
                      </c:pt>
                      <c:pt idx="329">
                        <c:v>0.70344126054364653</c:v>
                      </c:pt>
                      <c:pt idx="330">
                        <c:v>0.66374405931059</c:v>
                      </c:pt>
                      <c:pt idx="331">
                        <c:v>0.56815420967172092</c:v>
                      </c:pt>
                      <c:pt idx="332">
                        <c:v>0.58157254599435637</c:v>
                      </c:pt>
                      <c:pt idx="333">
                        <c:v>0.54100071047119769</c:v>
                      </c:pt>
                      <c:pt idx="334">
                        <c:v>0.54098068192665627</c:v>
                      </c:pt>
                      <c:pt idx="335">
                        <c:v>0.53960246019946667</c:v>
                      </c:pt>
                      <c:pt idx="336">
                        <c:v>0.54841444455960442</c:v>
                      </c:pt>
                      <c:pt idx="337">
                        <c:v>0.54161994155660997</c:v>
                      </c:pt>
                      <c:pt idx="338">
                        <c:v>0.51779167118558678</c:v>
                      </c:pt>
                      <c:pt idx="339">
                        <c:v>0.51517534528938214</c:v>
                      </c:pt>
                      <c:pt idx="340">
                        <c:v>0.49359672938947868</c:v>
                      </c:pt>
                      <c:pt idx="341">
                        <c:v>0.50063704994753178</c:v>
                      </c:pt>
                      <c:pt idx="342">
                        <c:v>0.49495799121493916</c:v>
                      </c:pt>
                      <c:pt idx="343">
                        <c:v>0.52329968898247681</c:v>
                      </c:pt>
                      <c:pt idx="344">
                        <c:v>0.51630536161940566</c:v>
                      </c:pt>
                      <c:pt idx="345">
                        <c:v>0.52767570081910586</c:v>
                      </c:pt>
                      <c:pt idx="346">
                        <c:v>0.53041639883184299</c:v>
                      </c:pt>
                      <c:pt idx="347">
                        <c:v>0.52572898723292927</c:v>
                      </c:pt>
                      <c:pt idx="348">
                        <c:v>0.52470158733869121</c:v>
                      </c:pt>
                      <c:pt idx="349">
                        <c:v>0.54367364563064857</c:v>
                      </c:pt>
                      <c:pt idx="350">
                        <c:v>0.50688602492612278</c:v>
                      </c:pt>
                      <c:pt idx="351">
                        <c:v>0.42524499043248876</c:v>
                      </c:pt>
                      <c:pt idx="352">
                        <c:v>0.45009642373688996</c:v>
                      </c:pt>
                      <c:pt idx="353">
                        <c:v>0.44325064928900648</c:v>
                      </c:pt>
                      <c:pt idx="354">
                        <c:v>0.42079605932739161</c:v>
                      </c:pt>
                      <c:pt idx="355">
                        <c:v>0.42190692666513124</c:v>
                      </c:pt>
                      <c:pt idx="356">
                        <c:v>0.44252665720513717</c:v>
                      </c:pt>
                      <c:pt idx="357">
                        <c:v>0.42233723227384551</c:v>
                      </c:pt>
                      <c:pt idx="358">
                        <c:v>0.38275624948946774</c:v>
                      </c:pt>
                      <c:pt idx="359">
                        <c:v>0.383480201860595</c:v>
                      </c:pt>
                      <c:pt idx="360">
                        <c:v>0.4101200935886572</c:v>
                      </c:pt>
                      <c:pt idx="361">
                        <c:v>0.39039485991938977</c:v>
                      </c:pt>
                      <c:pt idx="362">
                        <c:v>0.39518730060893048</c:v>
                      </c:pt>
                      <c:pt idx="363">
                        <c:v>0.42113351345564987</c:v>
                      </c:pt>
                      <c:pt idx="364">
                        <c:v>0.42235535476541247</c:v>
                      </c:pt>
                      <c:pt idx="365">
                        <c:v>0.44388351045802132</c:v>
                      </c:pt>
                      <c:pt idx="366">
                        <c:v>0.41408940711925252</c:v>
                      </c:pt>
                      <c:pt idx="367">
                        <c:v>0.41134737889260503</c:v>
                      </c:pt>
                      <c:pt idx="368">
                        <c:v>0.4144393469171202</c:v>
                      </c:pt>
                      <c:pt idx="369">
                        <c:v>0.41725604853527565</c:v>
                      </c:pt>
                      <c:pt idx="370">
                        <c:v>0.38909876767229773</c:v>
                      </c:pt>
                      <c:pt idx="371">
                        <c:v>0.39106527372445998</c:v>
                      </c:pt>
                      <c:pt idx="372">
                        <c:v>0.37190261092327681</c:v>
                      </c:pt>
                      <c:pt idx="373">
                        <c:v>0.40111107091914228</c:v>
                      </c:pt>
                      <c:pt idx="374">
                        <c:v>0.42181750201224094</c:v>
                      </c:pt>
                      <c:pt idx="375">
                        <c:v>0.41055077892002029</c:v>
                      </c:pt>
                      <c:pt idx="376">
                        <c:v>0.39533267721996407</c:v>
                      </c:pt>
                      <c:pt idx="377">
                        <c:v>0.40717595052561695</c:v>
                      </c:pt>
                      <c:pt idx="378">
                        <c:v>0.4011856222578799</c:v>
                      </c:pt>
                      <c:pt idx="379">
                        <c:v>0.38209014259640173</c:v>
                      </c:pt>
                      <c:pt idx="380">
                        <c:v>0.39328223027809794</c:v>
                      </c:pt>
                      <c:pt idx="381">
                        <c:v>0.36644132041908806</c:v>
                      </c:pt>
                      <c:pt idx="382">
                        <c:v>0.37404195987126732</c:v>
                      </c:pt>
                      <c:pt idx="383">
                        <c:v>0.37363696527348106</c:v>
                      </c:pt>
                      <c:pt idx="384">
                        <c:v>0.36494506430268364</c:v>
                      </c:pt>
                      <c:pt idx="385">
                        <c:v>0.37199607282801767</c:v>
                      </c:pt>
                      <c:pt idx="386">
                        <c:v>0.39447620659395671</c:v>
                      </c:pt>
                      <c:pt idx="387">
                        <c:v>0.40650552388350325</c:v>
                      </c:pt>
                      <c:pt idx="388">
                        <c:v>0.39272495052912704</c:v>
                      </c:pt>
                      <c:pt idx="389">
                        <c:v>0.39674629519160898</c:v>
                      </c:pt>
                      <c:pt idx="390">
                        <c:v>0.39503987647391137</c:v>
                      </c:pt>
                      <c:pt idx="391">
                        <c:v>0.38753057784021577</c:v>
                      </c:pt>
                      <c:pt idx="392">
                        <c:v>0.40952781472261768</c:v>
                      </c:pt>
                      <c:pt idx="393">
                        <c:v>0.40105691644334668</c:v>
                      </c:pt>
                      <c:pt idx="394">
                        <c:v>0.38342104521485387</c:v>
                      </c:pt>
                      <c:pt idx="395">
                        <c:v>0.38223295197593782</c:v>
                      </c:pt>
                      <c:pt idx="396">
                        <c:v>0.38551026791005233</c:v>
                      </c:pt>
                      <c:pt idx="397">
                        <c:v>0.35650930312404233</c:v>
                      </c:pt>
                      <c:pt idx="398">
                        <c:v>0.37661976853208978</c:v>
                      </c:pt>
                      <c:pt idx="399">
                        <c:v>0.36260216074585866</c:v>
                      </c:pt>
                      <c:pt idx="400">
                        <c:v>0.361705929305143</c:v>
                      </c:pt>
                      <c:pt idx="401">
                        <c:v>0.34779807022554415</c:v>
                      </c:pt>
                      <c:pt idx="402">
                        <c:v>0.34494381223436305</c:v>
                      </c:pt>
                      <c:pt idx="403">
                        <c:v>0.42504778943584692</c:v>
                      </c:pt>
                      <c:pt idx="404">
                        <c:v>0.42194812233459938</c:v>
                      </c:pt>
                      <c:pt idx="405">
                        <c:v>0.39674776683635871</c:v>
                      </c:pt>
                      <c:pt idx="406">
                        <c:v>0.38380199715629287</c:v>
                      </c:pt>
                      <c:pt idx="407">
                        <c:v>0.34830791774390529</c:v>
                      </c:pt>
                      <c:pt idx="408">
                        <c:v>0.32858749988090102</c:v>
                      </c:pt>
                      <c:pt idx="409">
                        <c:v>0.3094655772977799</c:v>
                      </c:pt>
                      <c:pt idx="410">
                        <c:v>0.31584358788702926</c:v>
                      </c:pt>
                      <c:pt idx="411">
                        <c:v>0.31143797316330035</c:v>
                      </c:pt>
                      <c:pt idx="412">
                        <c:v>0.26222475601721879</c:v>
                      </c:pt>
                      <c:pt idx="413">
                        <c:v>0.25924772551667918</c:v>
                      </c:pt>
                      <c:pt idx="414">
                        <c:v>0.27364176835710657</c:v>
                      </c:pt>
                      <c:pt idx="415">
                        <c:v>0.27558837512794082</c:v>
                      </c:pt>
                      <c:pt idx="416">
                        <c:v>0.27628306127371161</c:v>
                      </c:pt>
                      <c:pt idx="417">
                        <c:v>0.27706670328317906</c:v>
                      </c:pt>
                      <c:pt idx="418">
                        <c:v>0.35509614407448459</c:v>
                      </c:pt>
                      <c:pt idx="419">
                        <c:v>0.35131752582980519</c:v>
                      </c:pt>
                      <c:pt idx="420">
                        <c:v>0.35538910401061347</c:v>
                      </c:pt>
                      <c:pt idx="421">
                        <c:v>0.35421706559904848</c:v>
                      </c:pt>
                      <c:pt idx="422">
                        <c:v>0.37203800435692852</c:v>
                      </c:pt>
                      <c:pt idx="423">
                        <c:v>0.35575258600805199</c:v>
                      </c:pt>
                      <c:pt idx="424">
                        <c:v>0.33596222462374353</c:v>
                      </c:pt>
                      <c:pt idx="425">
                        <c:v>0.31975222422731714</c:v>
                      </c:pt>
                      <c:pt idx="426">
                        <c:v>0.33850519487258884</c:v>
                      </c:pt>
                      <c:pt idx="427">
                        <c:v>0.33586327963826756</c:v>
                      </c:pt>
                      <c:pt idx="428">
                        <c:v>0.36199976253604421</c:v>
                      </c:pt>
                      <c:pt idx="429">
                        <c:v>0.36544791048842129</c:v>
                      </c:pt>
                      <c:pt idx="430">
                        <c:v>0.40962455208983456</c:v>
                      </c:pt>
                      <c:pt idx="431">
                        <c:v>0.46108842180978615</c:v>
                      </c:pt>
                      <c:pt idx="432">
                        <c:v>0.46661306882547782</c:v>
                      </c:pt>
                      <c:pt idx="433">
                        <c:v>0.49481940392372376</c:v>
                      </c:pt>
                      <c:pt idx="434">
                        <c:v>0.49583253857433113</c:v>
                      </c:pt>
                      <c:pt idx="435">
                        <c:v>0.49789265102100722</c:v>
                      </c:pt>
                      <c:pt idx="436">
                        <c:v>0.49943297074929621</c:v>
                      </c:pt>
                      <c:pt idx="437">
                        <c:v>0.55418255312027009</c:v>
                      </c:pt>
                      <c:pt idx="438">
                        <c:v>0.5244989911799034</c:v>
                      </c:pt>
                      <c:pt idx="439">
                        <c:v>0.52455355141732218</c:v>
                      </c:pt>
                      <c:pt idx="440">
                        <c:v>0.48606012521018405</c:v>
                      </c:pt>
                      <c:pt idx="441">
                        <c:v>0.49728799239464144</c:v>
                      </c:pt>
                      <c:pt idx="442">
                        <c:v>0.48078300367527349</c:v>
                      </c:pt>
                      <c:pt idx="443">
                        <c:v>0.50406494606295771</c:v>
                      </c:pt>
                      <c:pt idx="444">
                        <c:v>0.49933462050050997</c:v>
                      </c:pt>
                      <c:pt idx="445">
                        <c:v>0.4762818688788597</c:v>
                      </c:pt>
                      <c:pt idx="446">
                        <c:v>0.50790208466608955</c:v>
                      </c:pt>
                      <c:pt idx="447">
                        <c:v>0.50525894401565219</c:v>
                      </c:pt>
                      <c:pt idx="448">
                        <c:v>0.50108216598141353</c:v>
                      </c:pt>
                      <c:pt idx="449">
                        <c:v>0.48639072018300911</c:v>
                      </c:pt>
                      <c:pt idx="450">
                        <c:v>0.4888965173096454</c:v>
                      </c:pt>
                      <c:pt idx="451">
                        <c:v>0.45081030317189696</c:v>
                      </c:pt>
                      <c:pt idx="452">
                        <c:v>0.47053648899235906</c:v>
                      </c:pt>
                      <c:pt idx="453">
                        <c:v>0.46790413394396141</c:v>
                      </c:pt>
                      <c:pt idx="454">
                        <c:v>0.5065949364407073</c:v>
                      </c:pt>
                      <c:pt idx="455">
                        <c:v>0.52450709322515532</c:v>
                      </c:pt>
                      <c:pt idx="456">
                        <c:v>0.44616979751594271</c:v>
                      </c:pt>
                      <c:pt idx="457">
                        <c:v>0.46366669929922638</c:v>
                      </c:pt>
                      <c:pt idx="458">
                        <c:v>0.46863983065553055</c:v>
                      </c:pt>
                      <c:pt idx="459">
                        <c:v>0.49101578022306841</c:v>
                      </c:pt>
                      <c:pt idx="460">
                        <c:v>0.47756088711780309</c:v>
                      </c:pt>
                      <c:pt idx="461">
                        <c:v>0.50248085198525039</c:v>
                      </c:pt>
                      <c:pt idx="462">
                        <c:v>0.50593324358710223</c:v>
                      </c:pt>
                      <c:pt idx="463">
                        <c:v>0.4935002082379133</c:v>
                      </c:pt>
                      <c:pt idx="464">
                        <c:v>0.49140198023205167</c:v>
                      </c:pt>
                      <c:pt idx="465">
                        <c:v>0.48965245996678614</c:v>
                      </c:pt>
                      <c:pt idx="466">
                        <c:v>0.46127644752663394</c:v>
                      </c:pt>
                      <c:pt idx="467">
                        <c:v>0.44150364046901297</c:v>
                      </c:pt>
                      <c:pt idx="468">
                        <c:v>0.46205642820454002</c:v>
                      </c:pt>
                      <c:pt idx="469">
                        <c:v>0.46632142273803145</c:v>
                      </c:pt>
                      <c:pt idx="470">
                        <c:v>0.44644080263217661</c:v>
                      </c:pt>
                      <c:pt idx="471">
                        <c:v>0.44303268252777978</c:v>
                      </c:pt>
                      <c:pt idx="472">
                        <c:v>0.43148586270203437</c:v>
                      </c:pt>
                      <c:pt idx="473">
                        <c:v>0.44454283278379148</c:v>
                      </c:pt>
                      <c:pt idx="474">
                        <c:v>0.42387018549205524</c:v>
                      </c:pt>
                      <c:pt idx="475">
                        <c:v>0.46361292707725371</c:v>
                      </c:pt>
                      <c:pt idx="476">
                        <c:v>0.46907331198109026</c:v>
                      </c:pt>
                      <c:pt idx="477">
                        <c:v>0.46954541851093295</c:v>
                      </c:pt>
                      <c:pt idx="478">
                        <c:v>0.46767099063303985</c:v>
                      </c:pt>
                      <c:pt idx="479">
                        <c:v>0.48042800854849249</c:v>
                      </c:pt>
                      <c:pt idx="480">
                        <c:v>0.49316358792979703</c:v>
                      </c:pt>
                      <c:pt idx="481">
                        <c:v>0.48788463539590221</c:v>
                      </c:pt>
                      <c:pt idx="482">
                        <c:v>0.46842565677357656</c:v>
                      </c:pt>
                      <c:pt idx="483">
                        <c:v>0.43725771625952492</c:v>
                      </c:pt>
                      <c:pt idx="484">
                        <c:v>0.43610203475853931</c:v>
                      </c:pt>
                      <c:pt idx="485">
                        <c:v>0.4580462695070468</c:v>
                      </c:pt>
                      <c:pt idx="486">
                        <c:v>0.46024849856438005</c:v>
                      </c:pt>
                      <c:pt idx="487">
                        <c:v>0.45946375394749805</c:v>
                      </c:pt>
                      <c:pt idx="488">
                        <c:v>0.46017206748005701</c:v>
                      </c:pt>
                      <c:pt idx="489">
                        <c:v>0.4281041900044279</c:v>
                      </c:pt>
                      <c:pt idx="490">
                        <c:v>0.42496446501373381</c:v>
                      </c:pt>
                      <c:pt idx="491">
                        <c:v>0.4340965469003687</c:v>
                      </c:pt>
                      <c:pt idx="492">
                        <c:v>0.45708678350072723</c:v>
                      </c:pt>
                      <c:pt idx="493">
                        <c:v>0.50725937820711764</c:v>
                      </c:pt>
                      <c:pt idx="494">
                        <c:v>0.53092351408796001</c:v>
                      </c:pt>
                      <c:pt idx="495">
                        <c:v>0.51025957703091107</c:v>
                      </c:pt>
                      <c:pt idx="496">
                        <c:v>0.52006862371074591</c:v>
                      </c:pt>
                      <c:pt idx="497">
                        <c:v>0.53310585250591569</c:v>
                      </c:pt>
                      <c:pt idx="498">
                        <c:v>0.53861783416533338</c:v>
                      </c:pt>
                      <c:pt idx="499">
                        <c:v>0.5608038253220855</c:v>
                      </c:pt>
                      <c:pt idx="500">
                        <c:v>0.54888838641383131</c:v>
                      </c:pt>
                      <c:pt idx="501">
                        <c:v>0.59693078353475459</c:v>
                      </c:pt>
                      <c:pt idx="502">
                        <c:v>0.59496800563529517</c:v>
                      </c:pt>
                      <c:pt idx="503">
                        <c:v>0.61526199084527344</c:v>
                      </c:pt>
                      <c:pt idx="504">
                        <c:v>0.59649326044875162</c:v>
                      </c:pt>
                      <c:pt idx="505">
                        <c:v>0.59672136467614367</c:v>
                      </c:pt>
                      <c:pt idx="506">
                        <c:v>0.58846321228802978</c:v>
                      </c:pt>
                      <c:pt idx="507">
                        <c:v>0.60234910028935285</c:v>
                      </c:pt>
                      <c:pt idx="508">
                        <c:v>0.66242173240136837</c:v>
                      </c:pt>
                      <c:pt idx="509">
                        <c:v>0.66528020277107225</c:v>
                      </c:pt>
                      <c:pt idx="510">
                        <c:v>0.66541495053207333</c:v>
                      </c:pt>
                      <c:pt idx="511">
                        <c:v>0.66179926607603745</c:v>
                      </c:pt>
                      <c:pt idx="512">
                        <c:v>0.66850221432375612</c:v>
                      </c:pt>
                      <c:pt idx="513">
                        <c:v>0.67524757841680483</c:v>
                      </c:pt>
                      <c:pt idx="514">
                        <c:v>0.67661245642908607</c:v>
                      </c:pt>
                      <c:pt idx="515">
                        <c:v>0.68873155330658431</c:v>
                      </c:pt>
                      <c:pt idx="516">
                        <c:v>0.69526298180287283</c:v>
                      </c:pt>
                      <c:pt idx="517">
                        <c:v>0.69764163848440852</c:v>
                      </c:pt>
                      <c:pt idx="518">
                        <c:v>0.72324852251609373</c:v>
                      </c:pt>
                      <c:pt idx="519">
                        <c:v>0.72840306508135633</c:v>
                      </c:pt>
                      <c:pt idx="520">
                        <c:v>0.72695997610741414</c:v>
                      </c:pt>
                      <c:pt idx="521">
                        <c:v>0.72781914868392295</c:v>
                      </c:pt>
                      <c:pt idx="522">
                        <c:v>0.7302153107982603</c:v>
                      </c:pt>
                      <c:pt idx="523">
                        <c:v>0.73293086714042965</c:v>
                      </c:pt>
                      <c:pt idx="524">
                        <c:v>0.73162154266994472</c:v>
                      </c:pt>
                      <c:pt idx="525">
                        <c:v>0.73912288211758848</c:v>
                      </c:pt>
                      <c:pt idx="526">
                        <c:v>0.76141026312323101</c:v>
                      </c:pt>
                      <c:pt idx="527">
                        <c:v>0.74018540871954397</c:v>
                      </c:pt>
                      <c:pt idx="528">
                        <c:v>0.73323276253565506</c:v>
                      </c:pt>
                      <c:pt idx="529">
                        <c:v>0.73719330805574435</c:v>
                      </c:pt>
                      <c:pt idx="530">
                        <c:v>0.73094413755440424</c:v>
                      </c:pt>
                      <c:pt idx="531">
                        <c:v>0.72767956896872732</c:v>
                      </c:pt>
                      <c:pt idx="532">
                        <c:v>0.71070022320637871</c:v>
                      </c:pt>
                      <c:pt idx="533">
                        <c:v>0.71543351708227143</c:v>
                      </c:pt>
                      <c:pt idx="534">
                        <c:v>0.71461317809707336</c:v>
                      </c:pt>
                      <c:pt idx="535">
                        <c:v>0.72515799452494489</c:v>
                      </c:pt>
                      <c:pt idx="536">
                        <c:v>0.73466771193447244</c:v>
                      </c:pt>
                      <c:pt idx="537">
                        <c:v>0.66140048818881281</c:v>
                      </c:pt>
                      <c:pt idx="538">
                        <c:v>0.65532737453979162</c:v>
                      </c:pt>
                      <c:pt idx="539">
                        <c:v>0.6608936422216255</c:v>
                      </c:pt>
                      <c:pt idx="540">
                        <c:v>0.66263589892919861</c:v>
                      </c:pt>
                      <c:pt idx="541">
                        <c:v>0.66705702596656302</c:v>
                      </c:pt>
                      <c:pt idx="542">
                        <c:v>0.68020240048574421</c:v>
                      </c:pt>
                      <c:pt idx="543">
                        <c:v>0.6662405832052497</c:v>
                      </c:pt>
                      <c:pt idx="544">
                        <c:v>0.65511776429480006</c:v>
                      </c:pt>
                      <c:pt idx="545">
                        <c:v>0.6226093362866375</c:v>
                      </c:pt>
                      <c:pt idx="546">
                        <c:v>0.60929638888885962</c:v>
                      </c:pt>
                      <c:pt idx="547">
                        <c:v>0.61845988559215825</c:v>
                      </c:pt>
                      <c:pt idx="548">
                        <c:v>0.61245747863157052</c:v>
                      </c:pt>
                      <c:pt idx="549">
                        <c:v>0.61495604318819308</c:v>
                      </c:pt>
                      <c:pt idx="550">
                        <c:v>0.57189239664689417</c:v>
                      </c:pt>
                      <c:pt idx="551">
                        <c:v>0.54135973727008435</c:v>
                      </c:pt>
                      <c:pt idx="552">
                        <c:v>0.56000561087642931</c:v>
                      </c:pt>
                      <c:pt idx="553">
                        <c:v>0.49253920479267566</c:v>
                      </c:pt>
                      <c:pt idx="554">
                        <c:v>0.49278917016980428</c:v>
                      </c:pt>
                      <c:pt idx="555">
                        <c:v>0.49695165179088441</c:v>
                      </c:pt>
                      <c:pt idx="556">
                        <c:v>0.5322773662985858</c:v>
                      </c:pt>
                      <c:pt idx="557">
                        <c:v>0.54237963814563439</c:v>
                      </c:pt>
                      <c:pt idx="558">
                        <c:v>0.53464365077257114</c:v>
                      </c:pt>
                      <c:pt idx="559">
                        <c:v>0.50636530366712984</c:v>
                      </c:pt>
                      <c:pt idx="560">
                        <c:v>0.50255293384772803</c:v>
                      </c:pt>
                      <c:pt idx="561">
                        <c:v>0.50817809027259209</c:v>
                      </c:pt>
                      <c:pt idx="562">
                        <c:v>0.49243160601082298</c:v>
                      </c:pt>
                      <c:pt idx="563">
                        <c:v>0.48849004426986048</c:v>
                      </c:pt>
                      <c:pt idx="564">
                        <c:v>0.49156483917238591</c:v>
                      </c:pt>
                      <c:pt idx="565">
                        <c:v>0.4517502331399556</c:v>
                      </c:pt>
                      <c:pt idx="566">
                        <c:v>0.45494921965679735</c:v>
                      </c:pt>
                      <c:pt idx="567">
                        <c:v>0.44352205706632603</c:v>
                      </c:pt>
                      <c:pt idx="568">
                        <c:v>0.45321328201295796</c:v>
                      </c:pt>
                      <c:pt idx="569">
                        <c:v>0.44766240248972644</c:v>
                      </c:pt>
                      <c:pt idx="570">
                        <c:v>0.39880381057237368</c:v>
                      </c:pt>
                      <c:pt idx="571">
                        <c:v>0.38502099905580794</c:v>
                      </c:pt>
                      <c:pt idx="572">
                        <c:v>0.38579036594719573</c:v>
                      </c:pt>
                      <c:pt idx="573">
                        <c:v>0.38712122137290311</c:v>
                      </c:pt>
                      <c:pt idx="574">
                        <c:v>0.37878606429112432</c:v>
                      </c:pt>
                      <c:pt idx="575">
                        <c:v>0.3821859418039224</c:v>
                      </c:pt>
                      <c:pt idx="576">
                        <c:v>0.43823841845029377</c:v>
                      </c:pt>
                      <c:pt idx="577">
                        <c:v>0.42219808282771831</c:v>
                      </c:pt>
                      <c:pt idx="578">
                        <c:v>0.41621550112096761</c:v>
                      </c:pt>
                      <c:pt idx="579">
                        <c:v>0.42478460109571775</c:v>
                      </c:pt>
                      <c:pt idx="580">
                        <c:v>0.44701992846058619</c:v>
                      </c:pt>
                      <c:pt idx="581">
                        <c:v>0.44716143175418793</c:v>
                      </c:pt>
                      <c:pt idx="582">
                        <c:v>0.44703744903109494</c:v>
                      </c:pt>
                      <c:pt idx="583">
                        <c:v>0.43378147378994114</c:v>
                      </c:pt>
                      <c:pt idx="584">
                        <c:v>0.4580553656006317</c:v>
                      </c:pt>
                      <c:pt idx="585">
                        <c:v>0.44296444397690193</c:v>
                      </c:pt>
                      <c:pt idx="586">
                        <c:v>0.44289246700047569</c:v>
                      </c:pt>
                      <c:pt idx="587">
                        <c:v>0.42114858465207872</c:v>
                      </c:pt>
                      <c:pt idx="588">
                        <c:v>0.36121900832870635</c:v>
                      </c:pt>
                      <c:pt idx="589">
                        <c:v>0.51169353159725106</c:v>
                      </c:pt>
                      <c:pt idx="590">
                        <c:v>0.52067352744880258</c:v>
                      </c:pt>
                      <c:pt idx="591">
                        <c:v>0.51444176186474833</c:v>
                      </c:pt>
                      <c:pt idx="592">
                        <c:v>0.48362356102749604</c:v>
                      </c:pt>
                      <c:pt idx="593">
                        <c:v>0.45845660323352089</c:v>
                      </c:pt>
                      <c:pt idx="594">
                        <c:v>0.44700557040482292</c:v>
                      </c:pt>
                      <c:pt idx="595">
                        <c:v>0.466966655061893</c:v>
                      </c:pt>
                      <c:pt idx="596">
                        <c:v>0.52066889311401543</c:v>
                      </c:pt>
                      <c:pt idx="597">
                        <c:v>0.48582978413875288</c:v>
                      </c:pt>
                      <c:pt idx="598">
                        <c:v>0.49528164384413842</c:v>
                      </c:pt>
                      <c:pt idx="599">
                        <c:v>0.49058568468015518</c:v>
                      </c:pt>
                      <c:pt idx="600">
                        <c:v>0.47430619796032231</c:v>
                      </c:pt>
                      <c:pt idx="601">
                        <c:v>0.58493916726036588</c:v>
                      </c:pt>
                      <c:pt idx="602">
                        <c:v>0.58794141147830503</c:v>
                      </c:pt>
                      <c:pt idx="603">
                        <c:v>0.52646881792539413</c:v>
                      </c:pt>
                      <c:pt idx="604">
                        <c:v>0.53027198453726643</c:v>
                      </c:pt>
                      <c:pt idx="605">
                        <c:v>0.5268909259578991</c:v>
                      </c:pt>
                      <c:pt idx="606">
                        <c:v>0.43288035445955764</c:v>
                      </c:pt>
                      <c:pt idx="607">
                        <c:v>0.43069324793648323</c:v>
                      </c:pt>
                      <c:pt idx="608">
                        <c:v>0.45763810668323379</c:v>
                      </c:pt>
                      <c:pt idx="609">
                        <c:v>0.46083568143438564</c:v>
                      </c:pt>
                      <c:pt idx="610">
                        <c:v>0.43633264037608177</c:v>
                      </c:pt>
                      <c:pt idx="611">
                        <c:v>0.43901376177202311</c:v>
                      </c:pt>
                      <c:pt idx="612">
                        <c:v>0.44250997520789892</c:v>
                      </c:pt>
                      <c:pt idx="613">
                        <c:v>0.4239239316959213</c:v>
                      </c:pt>
                      <c:pt idx="614">
                        <c:v>0.43171003032473854</c:v>
                      </c:pt>
                      <c:pt idx="615">
                        <c:v>0.44434500163146257</c:v>
                      </c:pt>
                      <c:pt idx="616">
                        <c:v>0.44659745328120476</c:v>
                      </c:pt>
                      <c:pt idx="617">
                        <c:v>0.44305006404238412</c:v>
                      </c:pt>
                      <c:pt idx="618">
                        <c:v>0.44000003008967498</c:v>
                      </c:pt>
                      <c:pt idx="619">
                        <c:v>0.44714706628120954</c:v>
                      </c:pt>
                      <c:pt idx="620">
                        <c:v>0.44604529343223659</c:v>
                      </c:pt>
                      <c:pt idx="621">
                        <c:v>0.4481499519599263</c:v>
                      </c:pt>
                      <c:pt idx="622">
                        <c:v>0.45514691818701875</c:v>
                      </c:pt>
                      <c:pt idx="623">
                        <c:v>0.46318453165971774</c:v>
                      </c:pt>
                      <c:pt idx="624">
                        <c:v>0.45235416683851798</c:v>
                      </c:pt>
                      <c:pt idx="625">
                        <c:v>0.45124340623452214</c:v>
                      </c:pt>
                      <c:pt idx="626">
                        <c:v>0.45228984890663426</c:v>
                      </c:pt>
                      <c:pt idx="627">
                        <c:v>0.44809396187067585</c:v>
                      </c:pt>
                      <c:pt idx="628">
                        <c:v>0.4230618497381991</c:v>
                      </c:pt>
                      <c:pt idx="629">
                        <c:v>0.43129588924219087</c:v>
                      </c:pt>
                      <c:pt idx="630">
                        <c:v>0.43607401640819432</c:v>
                      </c:pt>
                      <c:pt idx="631">
                        <c:v>0.43264032301527078</c:v>
                      </c:pt>
                      <c:pt idx="632">
                        <c:v>0.44133193967551398</c:v>
                      </c:pt>
                      <c:pt idx="633">
                        <c:v>0.42307483125788026</c:v>
                      </c:pt>
                      <c:pt idx="634">
                        <c:v>0.3652159926493091</c:v>
                      </c:pt>
                      <c:pt idx="635">
                        <c:v>0.38054001035729418</c:v>
                      </c:pt>
                      <c:pt idx="636">
                        <c:v>0.39621644065367145</c:v>
                      </c:pt>
                      <c:pt idx="637">
                        <c:v>0.34160861107281798</c:v>
                      </c:pt>
                      <c:pt idx="638">
                        <c:v>0.33856555662721982</c:v>
                      </c:pt>
                      <c:pt idx="639">
                        <c:v>0.38250407510066586</c:v>
                      </c:pt>
                      <c:pt idx="640">
                        <c:v>0.42545086539397503</c:v>
                      </c:pt>
                      <c:pt idx="641">
                        <c:v>0.42717328557141016</c:v>
                      </c:pt>
                      <c:pt idx="642">
                        <c:v>0.4197694611600683</c:v>
                      </c:pt>
                      <c:pt idx="643">
                        <c:v>0.42795738505198749</c:v>
                      </c:pt>
                      <c:pt idx="644">
                        <c:v>0.47085730741473297</c:v>
                      </c:pt>
                      <c:pt idx="645">
                        <c:v>0.48914028802241216</c:v>
                      </c:pt>
                      <c:pt idx="646">
                        <c:v>0.47643215995391641</c:v>
                      </c:pt>
                      <c:pt idx="647">
                        <c:v>0.45921359250684951</c:v>
                      </c:pt>
                      <c:pt idx="648">
                        <c:v>0.4628950536175237</c:v>
                      </c:pt>
                      <c:pt idx="649">
                        <c:v>0.44308747082503708</c:v>
                      </c:pt>
                      <c:pt idx="650">
                        <c:v>0.43998642712860558</c:v>
                      </c:pt>
                      <c:pt idx="651">
                        <c:v>0.44294142113621993</c:v>
                      </c:pt>
                      <c:pt idx="652">
                        <c:v>0.43611413415401473</c:v>
                      </c:pt>
                      <c:pt idx="653">
                        <c:v>0.41083138079016041</c:v>
                      </c:pt>
                      <c:pt idx="654">
                        <c:v>0.38161869740881149</c:v>
                      </c:pt>
                      <c:pt idx="655">
                        <c:v>0.35852803280406947</c:v>
                      </c:pt>
                      <c:pt idx="656">
                        <c:v>0.36178425717033913</c:v>
                      </c:pt>
                      <c:pt idx="657">
                        <c:v>0.36424258044507807</c:v>
                      </c:pt>
                      <c:pt idx="658">
                        <c:v>0.39659426076546067</c:v>
                      </c:pt>
                      <c:pt idx="659">
                        <c:v>0.41875341449058873</c:v>
                      </c:pt>
                      <c:pt idx="660">
                        <c:v>0.39733437721766163</c:v>
                      </c:pt>
                      <c:pt idx="661">
                        <c:v>0.39681233344469868</c:v>
                      </c:pt>
                      <c:pt idx="662">
                        <c:v>0.41049219360950451</c:v>
                      </c:pt>
                      <c:pt idx="663">
                        <c:v>0.40367490469229528</c:v>
                      </c:pt>
                      <c:pt idx="664">
                        <c:v>0.40231623694376561</c:v>
                      </c:pt>
                      <c:pt idx="665">
                        <c:v>0.40480449057386608</c:v>
                      </c:pt>
                      <c:pt idx="666">
                        <c:v>0.40252313905203291</c:v>
                      </c:pt>
                      <c:pt idx="667">
                        <c:v>0.42596609339765157</c:v>
                      </c:pt>
                      <c:pt idx="668">
                        <c:v>0.4244890050466345</c:v>
                      </c:pt>
                      <c:pt idx="669">
                        <c:v>0.39148913317429274</c:v>
                      </c:pt>
                      <c:pt idx="670">
                        <c:v>0.37581691294957159</c:v>
                      </c:pt>
                      <c:pt idx="671">
                        <c:v>0.34164146574293663</c:v>
                      </c:pt>
                      <c:pt idx="672">
                        <c:v>0.34161726054211272</c:v>
                      </c:pt>
                      <c:pt idx="673">
                        <c:v>0.32111989552161418</c:v>
                      </c:pt>
                      <c:pt idx="674">
                        <c:v>0.31508812466553132</c:v>
                      </c:pt>
                      <c:pt idx="675">
                        <c:v>0.31193087019096583</c:v>
                      </c:pt>
                      <c:pt idx="676">
                        <c:v>0.30101583626386269</c:v>
                      </c:pt>
                      <c:pt idx="677">
                        <c:v>0.30399485520853348</c:v>
                      </c:pt>
                      <c:pt idx="678">
                        <c:v>0.29367077448891771</c:v>
                      </c:pt>
                      <c:pt idx="679">
                        <c:v>0.32128883818009335</c:v>
                      </c:pt>
                      <c:pt idx="680">
                        <c:v>0.31927387166225801</c:v>
                      </c:pt>
                      <c:pt idx="681">
                        <c:v>0.32055277640665586</c:v>
                      </c:pt>
                      <c:pt idx="682">
                        <c:v>0.31756676224353747</c:v>
                      </c:pt>
                      <c:pt idx="683">
                        <c:v>0.3290403236507532</c:v>
                      </c:pt>
                      <c:pt idx="684">
                        <c:v>0.31585973826755287</c:v>
                      </c:pt>
                      <c:pt idx="685">
                        <c:v>0.32484883156663918</c:v>
                      </c:pt>
                      <c:pt idx="686">
                        <c:v>0.3561680348461907</c:v>
                      </c:pt>
                      <c:pt idx="687">
                        <c:v>0.34623765559205111</c:v>
                      </c:pt>
                      <c:pt idx="688">
                        <c:v>0.34306257133256346</c:v>
                      </c:pt>
                      <c:pt idx="689">
                        <c:v>0.38595896460163176</c:v>
                      </c:pt>
                      <c:pt idx="690">
                        <c:v>0.38823543754955347</c:v>
                      </c:pt>
                      <c:pt idx="691">
                        <c:v>0.33411957338383347</c:v>
                      </c:pt>
                      <c:pt idx="692">
                        <c:v>0.29341517879303092</c:v>
                      </c:pt>
                      <c:pt idx="693">
                        <c:v>0.28879481002766982</c:v>
                      </c:pt>
                      <c:pt idx="694">
                        <c:v>0.29362860935607704</c:v>
                      </c:pt>
                      <c:pt idx="695">
                        <c:v>0.26529037269744443</c:v>
                      </c:pt>
                      <c:pt idx="696">
                        <c:v>0.22084297560255445</c:v>
                      </c:pt>
                      <c:pt idx="697">
                        <c:v>0.16901888778327029</c:v>
                      </c:pt>
                      <c:pt idx="698">
                        <c:v>0.19419568797211526</c:v>
                      </c:pt>
                      <c:pt idx="699">
                        <c:v>0.19381938887035718</c:v>
                      </c:pt>
                      <c:pt idx="700">
                        <c:v>0.18490991803735779</c:v>
                      </c:pt>
                      <c:pt idx="701">
                        <c:v>0.21239830934352941</c:v>
                      </c:pt>
                      <c:pt idx="702">
                        <c:v>0.20696883010575448</c:v>
                      </c:pt>
                      <c:pt idx="703">
                        <c:v>0.2061895269452059</c:v>
                      </c:pt>
                      <c:pt idx="704">
                        <c:v>0.20930877139177242</c:v>
                      </c:pt>
                      <c:pt idx="705">
                        <c:v>0.25644897041657744</c:v>
                      </c:pt>
                      <c:pt idx="706">
                        <c:v>0.28240687777380818</c:v>
                      </c:pt>
                      <c:pt idx="707">
                        <c:v>0.34607616872221431</c:v>
                      </c:pt>
                      <c:pt idx="708">
                        <c:v>0.34481150124900067</c:v>
                      </c:pt>
                      <c:pt idx="709">
                        <c:v>0.63043551930373476</c:v>
                      </c:pt>
                      <c:pt idx="710">
                        <c:v>0.65057427490782538</c:v>
                      </c:pt>
                      <c:pt idx="711">
                        <c:v>0.7757825304053495</c:v>
                      </c:pt>
                      <c:pt idx="712">
                        <c:v>0.84144650674348553</c:v>
                      </c:pt>
                      <c:pt idx="713">
                        <c:v>0.7304918658585946</c:v>
                      </c:pt>
                      <c:pt idx="714">
                        <c:v>0.72984530682961013</c:v>
                      </c:pt>
                      <c:pt idx="715">
                        <c:v>0.78024908720131192</c:v>
                      </c:pt>
                      <c:pt idx="716">
                        <c:v>0.78272395609108747</c:v>
                      </c:pt>
                      <c:pt idx="717">
                        <c:v>0.7832508104005661</c:v>
                      </c:pt>
                      <c:pt idx="718">
                        <c:v>0.75654863950562212</c:v>
                      </c:pt>
                      <c:pt idx="719">
                        <c:v>0.71703804299368024</c:v>
                      </c:pt>
                      <c:pt idx="720">
                        <c:v>0.71691646562003575</c:v>
                      </c:pt>
                      <c:pt idx="721">
                        <c:v>0.72672089033749721</c:v>
                      </c:pt>
                      <c:pt idx="722">
                        <c:v>0.73990768870896229</c:v>
                      </c:pt>
                      <c:pt idx="723">
                        <c:v>0.75770343845843802</c:v>
                      </c:pt>
                      <c:pt idx="724">
                        <c:v>0.752721427592415</c:v>
                      </c:pt>
                      <c:pt idx="725">
                        <c:v>0.75949235553550021</c:v>
                      </c:pt>
                      <c:pt idx="726">
                        <c:v>0.75246381419397113</c:v>
                      </c:pt>
                      <c:pt idx="727">
                        <c:v>0.75533973943668353</c:v>
                      </c:pt>
                      <c:pt idx="728">
                        <c:v>0.75837016797160717</c:v>
                      </c:pt>
                      <c:pt idx="729">
                        <c:v>0.75873850867322901</c:v>
                      </c:pt>
                      <c:pt idx="730">
                        <c:v>0.75713291693166385</c:v>
                      </c:pt>
                      <c:pt idx="731">
                        <c:v>0.7543630976910064</c:v>
                      </c:pt>
                      <c:pt idx="732">
                        <c:v>0.75713816282504265</c:v>
                      </c:pt>
                      <c:pt idx="733">
                        <c:v>0.75639888008911937</c:v>
                      </c:pt>
                      <c:pt idx="734">
                        <c:v>0.75554268155661719</c:v>
                      </c:pt>
                      <c:pt idx="735">
                        <c:v>0.75558609758351081</c:v>
                      </c:pt>
                      <c:pt idx="736">
                        <c:v>0.76205236283200084</c:v>
                      </c:pt>
                      <c:pt idx="737">
                        <c:v>0.75423147517503497</c:v>
                      </c:pt>
                      <c:pt idx="738">
                        <c:v>0.75532704433663411</c:v>
                      </c:pt>
                      <c:pt idx="739">
                        <c:v>0.75753312206435475</c:v>
                      </c:pt>
                      <c:pt idx="740">
                        <c:v>0.75729716612697817</c:v>
                      </c:pt>
                      <c:pt idx="741">
                        <c:v>0.76027904535088298</c:v>
                      </c:pt>
                      <c:pt idx="742">
                        <c:v>0.76322277602114741</c:v>
                      </c:pt>
                      <c:pt idx="743">
                        <c:v>0.76459189381706472</c:v>
                      </c:pt>
                      <c:pt idx="744">
                        <c:v>0.76720006386203254</c:v>
                      </c:pt>
                      <c:pt idx="745">
                        <c:v>0.7716977041715577</c:v>
                      </c:pt>
                      <c:pt idx="746">
                        <c:v>0.77316838635211615</c:v>
                      </c:pt>
                      <c:pt idx="747">
                        <c:v>0.77362784935525308</c:v>
                      </c:pt>
                      <c:pt idx="748">
                        <c:v>0.77263015243555677</c:v>
                      </c:pt>
                      <c:pt idx="749">
                        <c:v>0.77267706979964845</c:v>
                      </c:pt>
                      <c:pt idx="750">
                        <c:v>0.76893424681873435</c:v>
                      </c:pt>
                      <c:pt idx="751">
                        <c:v>0.76918495885556315</c:v>
                      </c:pt>
                      <c:pt idx="752">
                        <c:v>0.76933960694872783</c:v>
                      </c:pt>
                      <c:pt idx="753">
                        <c:v>0.76927028318809443</c:v>
                      </c:pt>
                      <c:pt idx="754">
                        <c:v>0.77035090822096364</c:v>
                      </c:pt>
                      <c:pt idx="755">
                        <c:v>0.76986502451941774</c:v>
                      </c:pt>
                      <c:pt idx="756">
                        <c:v>0.768018056831825</c:v>
                      </c:pt>
                      <c:pt idx="757">
                        <c:v>0.76928158664052881</c:v>
                      </c:pt>
                      <c:pt idx="758">
                        <c:v>0.76947494267207606</c:v>
                      </c:pt>
                      <c:pt idx="759">
                        <c:v>0.77022768776011574</c:v>
                      </c:pt>
                      <c:pt idx="760">
                        <c:v>0.77029064971610728</c:v>
                      </c:pt>
                      <c:pt idx="761">
                        <c:v>0.74876565749073731</c:v>
                      </c:pt>
                      <c:pt idx="762">
                        <c:v>0.74525580562974192</c:v>
                      </c:pt>
                      <c:pt idx="763">
                        <c:v>0.69128934905315143</c:v>
                      </c:pt>
                      <c:pt idx="764">
                        <c:v>0.60039542188322848</c:v>
                      </c:pt>
                      <c:pt idx="765">
                        <c:v>0.72127036961526814</c:v>
                      </c:pt>
                      <c:pt idx="766">
                        <c:v>0.70897795250621254</c:v>
                      </c:pt>
                      <c:pt idx="767">
                        <c:v>0.59976588612424153</c:v>
                      </c:pt>
                      <c:pt idx="768">
                        <c:v>0.58618383450803779</c:v>
                      </c:pt>
                      <c:pt idx="769">
                        <c:v>0.5806272383954072</c:v>
                      </c:pt>
                      <c:pt idx="770">
                        <c:v>0.61069625622720514</c:v>
                      </c:pt>
                      <c:pt idx="771">
                        <c:v>0.69501765595706144</c:v>
                      </c:pt>
                      <c:pt idx="772">
                        <c:v>0.69466794103125784</c:v>
                      </c:pt>
                      <c:pt idx="773">
                        <c:v>0.70822680568697183</c:v>
                      </c:pt>
                      <c:pt idx="774">
                        <c:v>0.69759047831964804</c:v>
                      </c:pt>
                      <c:pt idx="775">
                        <c:v>0.67160111069016881</c:v>
                      </c:pt>
                      <c:pt idx="776">
                        <c:v>0.67286227864470594</c:v>
                      </c:pt>
                      <c:pt idx="777">
                        <c:v>0.67604929937310609</c:v>
                      </c:pt>
                      <c:pt idx="778">
                        <c:v>0.6886627627873072</c:v>
                      </c:pt>
                      <c:pt idx="779">
                        <c:v>0.68347262859463753</c:v>
                      </c:pt>
                      <c:pt idx="780">
                        <c:v>0.68333663577600401</c:v>
                      </c:pt>
                      <c:pt idx="781">
                        <c:v>0.67546130056541465</c:v>
                      </c:pt>
                      <c:pt idx="782">
                        <c:v>0.6806230779968474</c:v>
                      </c:pt>
                      <c:pt idx="783">
                        <c:v>0.6818623377469597</c:v>
                      </c:pt>
                      <c:pt idx="784">
                        <c:v>0.67979277980893382</c:v>
                      </c:pt>
                      <c:pt idx="785">
                        <c:v>0.68413436531969662</c:v>
                      </c:pt>
                      <c:pt idx="786">
                        <c:v>0.68427204074570169</c:v>
                      </c:pt>
                      <c:pt idx="787">
                        <c:v>0.68535902300942764</c:v>
                      </c:pt>
                      <c:pt idx="788">
                        <c:v>0.6623310567350299</c:v>
                      </c:pt>
                      <c:pt idx="789">
                        <c:v>0.68016260726064415</c:v>
                      </c:pt>
                      <c:pt idx="790">
                        <c:v>0.67822530954657734</c:v>
                      </c:pt>
                      <c:pt idx="791">
                        <c:v>0.66895178048386705</c:v>
                      </c:pt>
                      <c:pt idx="792">
                        <c:v>0.67914540481820085</c:v>
                      </c:pt>
                      <c:pt idx="793">
                        <c:v>0.66639481175275983</c:v>
                      </c:pt>
                      <c:pt idx="794">
                        <c:v>0.66937691456581361</c:v>
                      </c:pt>
                      <c:pt idx="795">
                        <c:v>0.64713055544077769</c:v>
                      </c:pt>
                      <c:pt idx="796">
                        <c:v>0.6135991613667634</c:v>
                      </c:pt>
                      <c:pt idx="797">
                        <c:v>0.6117101647626827</c:v>
                      </c:pt>
                      <c:pt idx="798">
                        <c:v>0.58960774108525393</c:v>
                      </c:pt>
                      <c:pt idx="799">
                        <c:v>0.58980583578455115</c:v>
                      </c:pt>
                      <c:pt idx="800">
                        <c:v>0.63420518511949853</c:v>
                      </c:pt>
                      <c:pt idx="801">
                        <c:v>0.61784284639724585</c:v>
                      </c:pt>
                      <c:pt idx="802">
                        <c:v>0.62795487225454671</c:v>
                      </c:pt>
                      <c:pt idx="803">
                        <c:v>0.63707129087835401</c:v>
                      </c:pt>
                      <c:pt idx="804">
                        <c:v>0.62869932114268823</c:v>
                      </c:pt>
                      <c:pt idx="805">
                        <c:v>0.62664524982853509</c:v>
                      </c:pt>
                      <c:pt idx="806">
                        <c:v>0.58546201206800519</c:v>
                      </c:pt>
                      <c:pt idx="807">
                        <c:v>0.57476027070489366</c:v>
                      </c:pt>
                      <c:pt idx="808">
                        <c:v>0.61876533429185865</c:v>
                      </c:pt>
                      <c:pt idx="809">
                        <c:v>0.5753476646211364</c:v>
                      </c:pt>
                      <c:pt idx="810">
                        <c:v>0.51384980536641855</c:v>
                      </c:pt>
                      <c:pt idx="811">
                        <c:v>0.50921067804240638</c:v>
                      </c:pt>
                      <c:pt idx="812">
                        <c:v>0.51124412573303857</c:v>
                      </c:pt>
                      <c:pt idx="813">
                        <c:v>0.47019062234177933</c:v>
                      </c:pt>
                      <c:pt idx="814">
                        <c:v>0.49927248102637528</c:v>
                      </c:pt>
                      <c:pt idx="815">
                        <c:v>0.47315565656800346</c:v>
                      </c:pt>
                      <c:pt idx="816">
                        <c:v>0.51140256792934768</c:v>
                      </c:pt>
                      <c:pt idx="817">
                        <c:v>0.5127081508479574</c:v>
                      </c:pt>
                      <c:pt idx="818">
                        <c:v>0.50399070225429254</c:v>
                      </c:pt>
                      <c:pt idx="819">
                        <c:v>0.4946588188451882</c:v>
                      </c:pt>
                      <c:pt idx="820">
                        <c:v>0.52742124860895523</c:v>
                      </c:pt>
                      <c:pt idx="821">
                        <c:v>0.54035448094826977</c:v>
                      </c:pt>
                      <c:pt idx="822">
                        <c:v>0.54872857348208537</c:v>
                      </c:pt>
                      <c:pt idx="823">
                        <c:v>0.54149507345767811</c:v>
                      </c:pt>
                      <c:pt idx="824">
                        <c:v>0.55412698765148305</c:v>
                      </c:pt>
                      <c:pt idx="825">
                        <c:v>0.52650172111971594</c:v>
                      </c:pt>
                      <c:pt idx="826">
                        <c:v>0.47304062874003794</c:v>
                      </c:pt>
                      <c:pt idx="827">
                        <c:v>0.4647636054594762</c:v>
                      </c:pt>
                      <c:pt idx="828">
                        <c:v>0.48037286739532603</c:v>
                      </c:pt>
                      <c:pt idx="829">
                        <c:v>0.53874016674251601</c:v>
                      </c:pt>
                      <c:pt idx="830">
                        <c:v>0.55298074299469735</c:v>
                      </c:pt>
                      <c:pt idx="831">
                        <c:v>0.54996698261226151</c:v>
                      </c:pt>
                      <c:pt idx="832">
                        <c:v>0.55890523164303374</c:v>
                      </c:pt>
                      <c:pt idx="833">
                        <c:v>0.56325233707697686</c:v>
                      </c:pt>
                      <c:pt idx="834">
                        <c:v>0.58551005246021437</c:v>
                      </c:pt>
                      <c:pt idx="835">
                        <c:v>0.59627558825336258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5263-4A6E-8A2B-5C97682220CA}"/>
                  </c:ext>
                </c:extLst>
              </c15:ser>
            </c15:filteredLineSeries>
          </c:ext>
        </c:extLst>
      </c:lineChart>
      <c:dateAx>
        <c:axId val="107453215"/>
        <c:scaling>
          <c:orientation val="minMax"/>
        </c:scaling>
        <c:delete val="0"/>
        <c:axPos val="b"/>
        <c:numFmt formatCode="dd\-mm\-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1372911"/>
        <c:crosses val="autoZero"/>
        <c:auto val="1"/>
        <c:lblOffset val="100"/>
        <c:baseTimeUnit val="days"/>
      </c:dateAx>
      <c:valAx>
        <c:axId val="1121372911"/>
        <c:scaling>
          <c:orientation val="minMax"/>
          <c:min val="0.2"/>
        </c:scaling>
        <c:delete val="0"/>
        <c:axPos val="l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4532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Value vs Growth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'Equity Performance'!$DH$1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'Equity Performance'!$DG$2:$DG$256</c:f>
              <c:numCache>
                <c:formatCode>m/d/yyyy</c:formatCode>
                <c:ptCount val="255"/>
                <c:pt idx="0">
                  <c:v>36556</c:v>
                </c:pt>
                <c:pt idx="1">
                  <c:v>36585</c:v>
                </c:pt>
                <c:pt idx="2">
                  <c:v>36616</c:v>
                </c:pt>
                <c:pt idx="3">
                  <c:v>36644</c:v>
                </c:pt>
                <c:pt idx="4">
                  <c:v>36677</c:v>
                </c:pt>
                <c:pt idx="5">
                  <c:v>36707</c:v>
                </c:pt>
                <c:pt idx="6">
                  <c:v>36738</c:v>
                </c:pt>
                <c:pt idx="7">
                  <c:v>36769</c:v>
                </c:pt>
                <c:pt idx="8">
                  <c:v>36798</c:v>
                </c:pt>
                <c:pt idx="9">
                  <c:v>36830</c:v>
                </c:pt>
                <c:pt idx="10">
                  <c:v>36860</c:v>
                </c:pt>
                <c:pt idx="11">
                  <c:v>36889</c:v>
                </c:pt>
                <c:pt idx="12">
                  <c:v>36922</c:v>
                </c:pt>
                <c:pt idx="13">
                  <c:v>36950</c:v>
                </c:pt>
                <c:pt idx="14">
                  <c:v>36980</c:v>
                </c:pt>
                <c:pt idx="15">
                  <c:v>37011</c:v>
                </c:pt>
                <c:pt idx="16">
                  <c:v>37042</c:v>
                </c:pt>
                <c:pt idx="17">
                  <c:v>37071</c:v>
                </c:pt>
                <c:pt idx="18">
                  <c:v>37103</c:v>
                </c:pt>
                <c:pt idx="19">
                  <c:v>37134</c:v>
                </c:pt>
                <c:pt idx="20">
                  <c:v>37162</c:v>
                </c:pt>
                <c:pt idx="21">
                  <c:v>37195</c:v>
                </c:pt>
                <c:pt idx="22">
                  <c:v>37225</c:v>
                </c:pt>
                <c:pt idx="23">
                  <c:v>37256</c:v>
                </c:pt>
                <c:pt idx="24">
                  <c:v>37287</c:v>
                </c:pt>
                <c:pt idx="25">
                  <c:v>37315</c:v>
                </c:pt>
                <c:pt idx="26">
                  <c:v>37344</c:v>
                </c:pt>
                <c:pt idx="27">
                  <c:v>37376</c:v>
                </c:pt>
                <c:pt idx="28">
                  <c:v>37407</c:v>
                </c:pt>
                <c:pt idx="29">
                  <c:v>37435</c:v>
                </c:pt>
                <c:pt idx="30">
                  <c:v>37468</c:v>
                </c:pt>
                <c:pt idx="31">
                  <c:v>37498</c:v>
                </c:pt>
                <c:pt idx="32">
                  <c:v>37529</c:v>
                </c:pt>
                <c:pt idx="33">
                  <c:v>37560</c:v>
                </c:pt>
                <c:pt idx="34">
                  <c:v>37589</c:v>
                </c:pt>
                <c:pt idx="35">
                  <c:v>37621</c:v>
                </c:pt>
                <c:pt idx="36">
                  <c:v>37652</c:v>
                </c:pt>
                <c:pt idx="37">
                  <c:v>37680</c:v>
                </c:pt>
                <c:pt idx="38">
                  <c:v>37711</c:v>
                </c:pt>
                <c:pt idx="39">
                  <c:v>37741</c:v>
                </c:pt>
                <c:pt idx="40">
                  <c:v>37771</c:v>
                </c:pt>
                <c:pt idx="41">
                  <c:v>37802</c:v>
                </c:pt>
                <c:pt idx="42">
                  <c:v>37833</c:v>
                </c:pt>
                <c:pt idx="43">
                  <c:v>37862</c:v>
                </c:pt>
                <c:pt idx="44">
                  <c:v>37894</c:v>
                </c:pt>
                <c:pt idx="45">
                  <c:v>37925</c:v>
                </c:pt>
                <c:pt idx="46">
                  <c:v>37953</c:v>
                </c:pt>
                <c:pt idx="47">
                  <c:v>37986</c:v>
                </c:pt>
                <c:pt idx="48">
                  <c:v>38016</c:v>
                </c:pt>
                <c:pt idx="49">
                  <c:v>38044</c:v>
                </c:pt>
                <c:pt idx="50">
                  <c:v>38077</c:v>
                </c:pt>
                <c:pt idx="51">
                  <c:v>38107</c:v>
                </c:pt>
                <c:pt idx="52">
                  <c:v>38138</c:v>
                </c:pt>
                <c:pt idx="53">
                  <c:v>38168</c:v>
                </c:pt>
                <c:pt idx="54">
                  <c:v>38198</c:v>
                </c:pt>
                <c:pt idx="55">
                  <c:v>38230</c:v>
                </c:pt>
                <c:pt idx="56">
                  <c:v>38260</c:v>
                </c:pt>
                <c:pt idx="57">
                  <c:v>38289</c:v>
                </c:pt>
                <c:pt idx="58">
                  <c:v>38321</c:v>
                </c:pt>
                <c:pt idx="59">
                  <c:v>38352</c:v>
                </c:pt>
                <c:pt idx="60">
                  <c:v>38383</c:v>
                </c:pt>
                <c:pt idx="61">
                  <c:v>38411</c:v>
                </c:pt>
                <c:pt idx="62">
                  <c:v>38442</c:v>
                </c:pt>
                <c:pt idx="63">
                  <c:v>38471</c:v>
                </c:pt>
                <c:pt idx="64">
                  <c:v>38503</c:v>
                </c:pt>
                <c:pt idx="65">
                  <c:v>38533</c:v>
                </c:pt>
                <c:pt idx="66">
                  <c:v>38562</c:v>
                </c:pt>
                <c:pt idx="67">
                  <c:v>38595</c:v>
                </c:pt>
                <c:pt idx="68">
                  <c:v>38625</c:v>
                </c:pt>
                <c:pt idx="69">
                  <c:v>38656</c:v>
                </c:pt>
                <c:pt idx="70">
                  <c:v>38686</c:v>
                </c:pt>
                <c:pt idx="71">
                  <c:v>38716</c:v>
                </c:pt>
                <c:pt idx="72">
                  <c:v>38748</c:v>
                </c:pt>
                <c:pt idx="73">
                  <c:v>38776</c:v>
                </c:pt>
                <c:pt idx="74">
                  <c:v>38807</c:v>
                </c:pt>
                <c:pt idx="75">
                  <c:v>38835</c:v>
                </c:pt>
                <c:pt idx="76">
                  <c:v>38868</c:v>
                </c:pt>
                <c:pt idx="77">
                  <c:v>38898</c:v>
                </c:pt>
                <c:pt idx="78">
                  <c:v>38929</c:v>
                </c:pt>
                <c:pt idx="79">
                  <c:v>38960</c:v>
                </c:pt>
                <c:pt idx="80">
                  <c:v>38989</c:v>
                </c:pt>
                <c:pt idx="81">
                  <c:v>39021</c:v>
                </c:pt>
                <c:pt idx="82">
                  <c:v>39051</c:v>
                </c:pt>
                <c:pt idx="83">
                  <c:v>39080</c:v>
                </c:pt>
                <c:pt idx="84">
                  <c:v>39113</c:v>
                </c:pt>
                <c:pt idx="85">
                  <c:v>39141</c:v>
                </c:pt>
                <c:pt idx="86">
                  <c:v>39171</c:v>
                </c:pt>
                <c:pt idx="87">
                  <c:v>39202</c:v>
                </c:pt>
                <c:pt idx="88">
                  <c:v>39233</c:v>
                </c:pt>
                <c:pt idx="89">
                  <c:v>39262</c:v>
                </c:pt>
                <c:pt idx="90">
                  <c:v>39294</c:v>
                </c:pt>
                <c:pt idx="91">
                  <c:v>39325</c:v>
                </c:pt>
                <c:pt idx="92">
                  <c:v>39353</c:v>
                </c:pt>
                <c:pt idx="93">
                  <c:v>39386</c:v>
                </c:pt>
                <c:pt idx="94">
                  <c:v>39416</c:v>
                </c:pt>
                <c:pt idx="95">
                  <c:v>39447</c:v>
                </c:pt>
                <c:pt idx="96">
                  <c:v>39478</c:v>
                </c:pt>
                <c:pt idx="97">
                  <c:v>39507</c:v>
                </c:pt>
                <c:pt idx="98">
                  <c:v>39538</c:v>
                </c:pt>
                <c:pt idx="99">
                  <c:v>39568</c:v>
                </c:pt>
                <c:pt idx="100">
                  <c:v>39598</c:v>
                </c:pt>
                <c:pt idx="101">
                  <c:v>39629</c:v>
                </c:pt>
                <c:pt idx="102">
                  <c:v>39660</c:v>
                </c:pt>
                <c:pt idx="103">
                  <c:v>39689</c:v>
                </c:pt>
                <c:pt idx="104">
                  <c:v>39721</c:v>
                </c:pt>
                <c:pt idx="105">
                  <c:v>39752</c:v>
                </c:pt>
                <c:pt idx="106">
                  <c:v>39780</c:v>
                </c:pt>
                <c:pt idx="107">
                  <c:v>39813</c:v>
                </c:pt>
                <c:pt idx="108">
                  <c:v>39843</c:v>
                </c:pt>
                <c:pt idx="109">
                  <c:v>39871</c:v>
                </c:pt>
                <c:pt idx="110">
                  <c:v>39903</c:v>
                </c:pt>
                <c:pt idx="111">
                  <c:v>39933</c:v>
                </c:pt>
                <c:pt idx="112">
                  <c:v>39962</c:v>
                </c:pt>
                <c:pt idx="113">
                  <c:v>39994</c:v>
                </c:pt>
                <c:pt idx="114">
                  <c:v>40025</c:v>
                </c:pt>
                <c:pt idx="115">
                  <c:v>40056</c:v>
                </c:pt>
                <c:pt idx="116">
                  <c:v>40086</c:v>
                </c:pt>
                <c:pt idx="117">
                  <c:v>40116</c:v>
                </c:pt>
                <c:pt idx="118">
                  <c:v>40147</c:v>
                </c:pt>
                <c:pt idx="119">
                  <c:v>40178</c:v>
                </c:pt>
                <c:pt idx="120">
                  <c:v>40207</c:v>
                </c:pt>
                <c:pt idx="121">
                  <c:v>40235</c:v>
                </c:pt>
                <c:pt idx="122">
                  <c:v>40268</c:v>
                </c:pt>
                <c:pt idx="123">
                  <c:v>40298</c:v>
                </c:pt>
                <c:pt idx="124">
                  <c:v>40329</c:v>
                </c:pt>
                <c:pt idx="125">
                  <c:v>40359</c:v>
                </c:pt>
                <c:pt idx="126">
                  <c:v>40389</c:v>
                </c:pt>
                <c:pt idx="127">
                  <c:v>40421</c:v>
                </c:pt>
                <c:pt idx="128">
                  <c:v>40451</c:v>
                </c:pt>
                <c:pt idx="129">
                  <c:v>40480</c:v>
                </c:pt>
                <c:pt idx="130">
                  <c:v>40512</c:v>
                </c:pt>
                <c:pt idx="131">
                  <c:v>40543</c:v>
                </c:pt>
                <c:pt idx="132">
                  <c:v>40574</c:v>
                </c:pt>
                <c:pt idx="133">
                  <c:v>40602</c:v>
                </c:pt>
                <c:pt idx="134">
                  <c:v>40633</c:v>
                </c:pt>
                <c:pt idx="135">
                  <c:v>40662</c:v>
                </c:pt>
                <c:pt idx="136">
                  <c:v>40694</c:v>
                </c:pt>
                <c:pt idx="137">
                  <c:v>40724</c:v>
                </c:pt>
                <c:pt idx="138">
                  <c:v>40753</c:v>
                </c:pt>
                <c:pt idx="139">
                  <c:v>40786</c:v>
                </c:pt>
                <c:pt idx="140">
                  <c:v>40816</c:v>
                </c:pt>
                <c:pt idx="141">
                  <c:v>40847</c:v>
                </c:pt>
                <c:pt idx="142">
                  <c:v>40877</c:v>
                </c:pt>
                <c:pt idx="143">
                  <c:v>40907</c:v>
                </c:pt>
                <c:pt idx="144">
                  <c:v>40939</c:v>
                </c:pt>
                <c:pt idx="145">
                  <c:v>40968</c:v>
                </c:pt>
                <c:pt idx="146">
                  <c:v>40998</c:v>
                </c:pt>
                <c:pt idx="147">
                  <c:v>41029</c:v>
                </c:pt>
                <c:pt idx="148">
                  <c:v>41060</c:v>
                </c:pt>
                <c:pt idx="149">
                  <c:v>41089</c:v>
                </c:pt>
                <c:pt idx="150">
                  <c:v>41121</c:v>
                </c:pt>
                <c:pt idx="151">
                  <c:v>41152</c:v>
                </c:pt>
                <c:pt idx="152">
                  <c:v>41180</c:v>
                </c:pt>
                <c:pt idx="153">
                  <c:v>41213</c:v>
                </c:pt>
                <c:pt idx="154">
                  <c:v>41243</c:v>
                </c:pt>
                <c:pt idx="155">
                  <c:v>41274</c:v>
                </c:pt>
                <c:pt idx="156">
                  <c:v>41305</c:v>
                </c:pt>
                <c:pt idx="157">
                  <c:v>41333</c:v>
                </c:pt>
                <c:pt idx="158">
                  <c:v>41362</c:v>
                </c:pt>
                <c:pt idx="159">
                  <c:v>41394</c:v>
                </c:pt>
                <c:pt idx="160">
                  <c:v>41425</c:v>
                </c:pt>
                <c:pt idx="161">
                  <c:v>41453</c:v>
                </c:pt>
                <c:pt idx="162">
                  <c:v>41486</c:v>
                </c:pt>
                <c:pt idx="163">
                  <c:v>41516</c:v>
                </c:pt>
                <c:pt idx="164">
                  <c:v>41547</c:v>
                </c:pt>
                <c:pt idx="165">
                  <c:v>41578</c:v>
                </c:pt>
                <c:pt idx="166">
                  <c:v>41607</c:v>
                </c:pt>
                <c:pt idx="167">
                  <c:v>41639</c:v>
                </c:pt>
                <c:pt idx="168">
                  <c:v>41670</c:v>
                </c:pt>
                <c:pt idx="169">
                  <c:v>41698</c:v>
                </c:pt>
                <c:pt idx="170">
                  <c:v>41729</c:v>
                </c:pt>
                <c:pt idx="171">
                  <c:v>41759</c:v>
                </c:pt>
                <c:pt idx="172">
                  <c:v>41789</c:v>
                </c:pt>
                <c:pt idx="173">
                  <c:v>41820</c:v>
                </c:pt>
                <c:pt idx="174">
                  <c:v>41851</c:v>
                </c:pt>
                <c:pt idx="175">
                  <c:v>41880</c:v>
                </c:pt>
                <c:pt idx="176">
                  <c:v>41912</c:v>
                </c:pt>
                <c:pt idx="177">
                  <c:v>41943</c:v>
                </c:pt>
                <c:pt idx="178">
                  <c:v>41971</c:v>
                </c:pt>
                <c:pt idx="179">
                  <c:v>42004</c:v>
                </c:pt>
                <c:pt idx="180">
                  <c:v>42034</c:v>
                </c:pt>
                <c:pt idx="181">
                  <c:v>42062</c:v>
                </c:pt>
                <c:pt idx="182">
                  <c:v>42094</c:v>
                </c:pt>
                <c:pt idx="183">
                  <c:v>42124</c:v>
                </c:pt>
                <c:pt idx="184">
                  <c:v>42153</c:v>
                </c:pt>
                <c:pt idx="185">
                  <c:v>42185</c:v>
                </c:pt>
                <c:pt idx="186">
                  <c:v>42216</c:v>
                </c:pt>
                <c:pt idx="187">
                  <c:v>42247</c:v>
                </c:pt>
                <c:pt idx="188">
                  <c:v>42277</c:v>
                </c:pt>
                <c:pt idx="189">
                  <c:v>42307</c:v>
                </c:pt>
                <c:pt idx="190">
                  <c:v>42338</c:v>
                </c:pt>
                <c:pt idx="191">
                  <c:v>42369</c:v>
                </c:pt>
                <c:pt idx="192">
                  <c:v>42398</c:v>
                </c:pt>
                <c:pt idx="193">
                  <c:v>42429</c:v>
                </c:pt>
                <c:pt idx="194">
                  <c:v>42460</c:v>
                </c:pt>
                <c:pt idx="195">
                  <c:v>42489</c:v>
                </c:pt>
                <c:pt idx="196">
                  <c:v>42521</c:v>
                </c:pt>
                <c:pt idx="197">
                  <c:v>42551</c:v>
                </c:pt>
                <c:pt idx="198">
                  <c:v>42580</c:v>
                </c:pt>
                <c:pt idx="199">
                  <c:v>42613</c:v>
                </c:pt>
                <c:pt idx="200">
                  <c:v>42643</c:v>
                </c:pt>
                <c:pt idx="201">
                  <c:v>42674</c:v>
                </c:pt>
                <c:pt idx="202">
                  <c:v>42704</c:v>
                </c:pt>
                <c:pt idx="203">
                  <c:v>42734</c:v>
                </c:pt>
                <c:pt idx="204">
                  <c:v>42766</c:v>
                </c:pt>
                <c:pt idx="205">
                  <c:v>42794</c:v>
                </c:pt>
                <c:pt idx="206">
                  <c:v>42825</c:v>
                </c:pt>
                <c:pt idx="207">
                  <c:v>42853</c:v>
                </c:pt>
                <c:pt idx="208">
                  <c:v>42886</c:v>
                </c:pt>
                <c:pt idx="209">
                  <c:v>42916</c:v>
                </c:pt>
                <c:pt idx="210">
                  <c:v>42947</c:v>
                </c:pt>
                <c:pt idx="211">
                  <c:v>42978</c:v>
                </c:pt>
                <c:pt idx="212">
                  <c:v>43007</c:v>
                </c:pt>
                <c:pt idx="213">
                  <c:v>43039</c:v>
                </c:pt>
                <c:pt idx="214">
                  <c:v>43069</c:v>
                </c:pt>
                <c:pt idx="215">
                  <c:v>43098</c:v>
                </c:pt>
                <c:pt idx="216">
                  <c:v>43131</c:v>
                </c:pt>
                <c:pt idx="217">
                  <c:v>43159</c:v>
                </c:pt>
                <c:pt idx="218">
                  <c:v>43189</c:v>
                </c:pt>
                <c:pt idx="219">
                  <c:v>43220</c:v>
                </c:pt>
                <c:pt idx="220">
                  <c:v>43251</c:v>
                </c:pt>
                <c:pt idx="221">
                  <c:v>43280</c:v>
                </c:pt>
                <c:pt idx="222">
                  <c:v>43312</c:v>
                </c:pt>
                <c:pt idx="223">
                  <c:v>43343</c:v>
                </c:pt>
                <c:pt idx="224">
                  <c:v>43371</c:v>
                </c:pt>
                <c:pt idx="225">
                  <c:v>43404</c:v>
                </c:pt>
                <c:pt idx="226">
                  <c:v>43434</c:v>
                </c:pt>
                <c:pt idx="227">
                  <c:v>43465</c:v>
                </c:pt>
                <c:pt idx="228">
                  <c:v>43496</c:v>
                </c:pt>
                <c:pt idx="229">
                  <c:v>43524</c:v>
                </c:pt>
                <c:pt idx="230">
                  <c:v>43553</c:v>
                </c:pt>
                <c:pt idx="231">
                  <c:v>43585</c:v>
                </c:pt>
                <c:pt idx="232">
                  <c:v>43616</c:v>
                </c:pt>
                <c:pt idx="233">
                  <c:v>43644</c:v>
                </c:pt>
                <c:pt idx="234">
                  <c:v>43677</c:v>
                </c:pt>
                <c:pt idx="235">
                  <c:v>43707</c:v>
                </c:pt>
                <c:pt idx="236">
                  <c:v>43738</c:v>
                </c:pt>
                <c:pt idx="237">
                  <c:v>43769</c:v>
                </c:pt>
                <c:pt idx="238">
                  <c:v>43798</c:v>
                </c:pt>
                <c:pt idx="239">
                  <c:v>43830</c:v>
                </c:pt>
                <c:pt idx="240">
                  <c:v>43861</c:v>
                </c:pt>
                <c:pt idx="241">
                  <c:v>43889</c:v>
                </c:pt>
                <c:pt idx="242">
                  <c:v>43921</c:v>
                </c:pt>
                <c:pt idx="243">
                  <c:v>43951</c:v>
                </c:pt>
                <c:pt idx="244">
                  <c:v>43980</c:v>
                </c:pt>
                <c:pt idx="245">
                  <c:v>44012</c:v>
                </c:pt>
                <c:pt idx="246">
                  <c:v>44043</c:v>
                </c:pt>
                <c:pt idx="247">
                  <c:v>44074</c:v>
                </c:pt>
                <c:pt idx="248">
                  <c:v>44104</c:v>
                </c:pt>
                <c:pt idx="249">
                  <c:v>44134</c:v>
                </c:pt>
                <c:pt idx="250">
                  <c:v>44165</c:v>
                </c:pt>
                <c:pt idx="251">
                  <c:v>44196</c:v>
                </c:pt>
                <c:pt idx="252">
                  <c:v>44225</c:v>
                </c:pt>
                <c:pt idx="253">
                  <c:v>44253</c:v>
                </c:pt>
                <c:pt idx="254">
                  <c:v>44286</c:v>
                </c:pt>
              </c:numCache>
            </c:numRef>
          </c:cat>
          <c:val>
            <c:numRef>
              <c:f>'Equity Performance'!$DH$2:$DH$256</c:f>
              <c:numCache>
                <c:formatCode>0.00</c:formatCode>
                <c:ptCount val="255"/>
                <c:pt idx="0">
                  <c:v>1</c:v>
                </c:pt>
                <c:pt idx="1">
                  <c:v>0.73607471527660573</c:v>
                </c:pt>
                <c:pt idx="2">
                  <c:v>0.74588548155160528</c:v>
                </c:pt>
                <c:pt idx="3">
                  <c:v>0.90795216674079604</c:v>
                </c:pt>
                <c:pt idx="4">
                  <c:v>1.1302219053518621</c:v>
                </c:pt>
                <c:pt idx="5">
                  <c:v>1.0354724152783787</c:v>
                </c:pt>
                <c:pt idx="6">
                  <c:v>1.1242564486337887</c:v>
                </c:pt>
                <c:pt idx="7">
                  <c:v>1.0159721657680334</c:v>
                </c:pt>
                <c:pt idx="8">
                  <c:v>1.0870274592466138</c:v>
                </c:pt>
                <c:pt idx="9">
                  <c:v>1.1492482164435931</c:v>
                </c:pt>
                <c:pt idx="10">
                  <c:v>1.2321105864193498</c:v>
                </c:pt>
                <c:pt idx="11">
                  <c:v>1.3377025248278311</c:v>
                </c:pt>
                <c:pt idx="12">
                  <c:v>1.3187167703485467</c:v>
                </c:pt>
                <c:pt idx="13">
                  <c:v>1.3449038352541094</c:v>
                </c:pt>
                <c:pt idx="14">
                  <c:v>1.3796446789855052</c:v>
                </c:pt>
                <c:pt idx="15">
                  <c:v>1.3979921445404559</c:v>
                </c:pt>
                <c:pt idx="16">
                  <c:v>1.5023991550229658</c:v>
                </c:pt>
                <c:pt idx="17">
                  <c:v>1.422256651990607</c:v>
                </c:pt>
                <c:pt idx="18">
                  <c:v>1.2787003942646893</c:v>
                </c:pt>
                <c:pt idx="19">
                  <c:v>1.2459090554055665</c:v>
                </c:pt>
                <c:pt idx="20">
                  <c:v>1.2922970184894056</c:v>
                </c:pt>
                <c:pt idx="21">
                  <c:v>1.2599623893036356</c:v>
                </c:pt>
                <c:pt idx="22">
                  <c:v>1.3130074427679879</c:v>
                </c:pt>
                <c:pt idx="23">
                  <c:v>1.2214464357747945</c:v>
                </c:pt>
                <c:pt idx="24">
                  <c:v>1.2632590021580021</c:v>
                </c:pt>
                <c:pt idx="25">
                  <c:v>1.3462410920844663</c:v>
                </c:pt>
                <c:pt idx="26">
                  <c:v>1.3432826056485543</c:v>
                </c:pt>
                <c:pt idx="27">
                  <c:v>1.3677340058709229</c:v>
                </c:pt>
                <c:pt idx="28">
                  <c:v>1.3999114408808047</c:v>
                </c:pt>
                <c:pt idx="29">
                  <c:v>1.4581564240340434</c:v>
                </c:pt>
                <c:pt idx="30">
                  <c:v>1.4705246621703885</c:v>
                </c:pt>
                <c:pt idx="31">
                  <c:v>1.3706700418820623</c:v>
                </c:pt>
                <c:pt idx="32">
                  <c:v>1.3452055720402716</c:v>
                </c:pt>
                <c:pt idx="33">
                  <c:v>1.3618016320109929</c:v>
                </c:pt>
                <c:pt idx="34">
                  <c:v>1.3085427420538063</c:v>
                </c:pt>
                <c:pt idx="35">
                  <c:v>1.3080895092009379</c:v>
                </c:pt>
                <c:pt idx="36">
                  <c:v>1.3612511314834854</c:v>
                </c:pt>
                <c:pt idx="37">
                  <c:v>1.41426874937264</c:v>
                </c:pt>
                <c:pt idx="38">
                  <c:v>1.4150428015926604</c:v>
                </c:pt>
                <c:pt idx="39">
                  <c:v>1.6289131163968142</c:v>
                </c:pt>
                <c:pt idx="40">
                  <c:v>1.7634145100297394</c:v>
                </c:pt>
                <c:pt idx="41">
                  <c:v>1.7174943043766362</c:v>
                </c:pt>
                <c:pt idx="42">
                  <c:v>1.6997777187931746</c:v>
                </c:pt>
                <c:pt idx="43">
                  <c:v>1.6989433226425625</c:v>
                </c:pt>
                <c:pt idx="44">
                  <c:v>1.6650258588103224</c:v>
                </c:pt>
                <c:pt idx="45">
                  <c:v>1.6574917667188009</c:v>
                </c:pt>
                <c:pt idx="46">
                  <c:v>1.656682916607759</c:v>
                </c:pt>
                <c:pt idx="47">
                  <c:v>1.7322601677918636</c:v>
                </c:pt>
                <c:pt idx="48">
                  <c:v>1.7768558047369314</c:v>
                </c:pt>
                <c:pt idx="49">
                  <c:v>1.7896638341604054</c:v>
                </c:pt>
                <c:pt idx="50">
                  <c:v>1.8828131204009106</c:v>
                </c:pt>
                <c:pt idx="51">
                  <c:v>1.8268819154593057</c:v>
                </c:pt>
                <c:pt idx="52">
                  <c:v>1.6190807673245087</c:v>
                </c:pt>
                <c:pt idx="53">
                  <c:v>1.6131992987077934</c:v>
                </c:pt>
                <c:pt idx="54">
                  <c:v>1.5916488750513005</c:v>
                </c:pt>
                <c:pt idx="55">
                  <c:v>1.5798256853684933</c:v>
                </c:pt>
                <c:pt idx="56">
                  <c:v>1.5836187728953723</c:v>
                </c:pt>
                <c:pt idx="57">
                  <c:v>1.5383714529793595</c:v>
                </c:pt>
                <c:pt idx="58">
                  <c:v>1.5599705723508503</c:v>
                </c:pt>
                <c:pt idx="59">
                  <c:v>1.6220050296290063</c:v>
                </c:pt>
                <c:pt idx="60">
                  <c:v>1.6355371850212854</c:v>
                </c:pt>
                <c:pt idx="61">
                  <c:v>1.6390392980694291</c:v>
                </c:pt>
                <c:pt idx="62">
                  <c:v>1.6021683926850456</c:v>
                </c:pt>
                <c:pt idx="63">
                  <c:v>1.6604725713490998</c:v>
                </c:pt>
                <c:pt idx="64">
                  <c:v>1.5879048930722361</c:v>
                </c:pt>
                <c:pt idx="65">
                  <c:v>1.6419214494769492</c:v>
                </c:pt>
                <c:pt idx="66">
                  <c:v>1.734726514512217</c:v>
                </c:pt>
                <c:pt idx="67">
                  <c:v>1.7096791951852461</c:v>
                </c:pt>
                <c:pt idx="68">
                  <c:v>1.7534710128479751</c:v>
                </c:pt>
                <c:pt idx="69">
                  <c:v>1.660292609068821</c:v>
                </c:pt>
                <c:pt idx="70">
                  <c:v>1.6523209886817876</c:v>
                </c:pt>
                <c:pt idx="71">
                  <c:v>1.6271157689299536</c:v>
                </c:pt>
                <c:pt idx="72">
                  <c:v>1.6314512392385025</c:v>
                </c:pt>
                <c:pt idx="73">
                  <c:v>1.6386170650426612</c:v>
                </c:pt>
                <c:pt idx="74">
                  <c:v>1.7132464058684485</c:v>
                </c:pt>
                <c:pt idx="75">
                  <c:v>1.796856481995905</c:v>
                </c:pt>
                <c:pt idx="76">
                  <c:v>1.7969634184622596</c:v>
                </c:pt>
                <c:pt idx="77">
                  <c:v>1.7641642085724625</c:v>
                </c:pt>
                <c:pt idx="78">
                  <c:v>1.7068581732938881</c:v>
                </c:pt>
                <c:pt idx="79">
                  <c:v>1.7024392983833481</c:v>
                </c:pt>
                <c:pt idx="80">
                  <c:v>1.7459476874474527</c:v>
                </c:pt>
                <c:pt idx="81">
                  <c:v>1.7097556367847884</c:v>
                </c:pt>
                <c:pt idx="82">
                  <c:v>1.6899786794465124</c:v>
                </c:pt>
                <c:pt idx="83">
                  <c:v>1.6478215773776828</c:v>
                </c:pt>
                <c:pt idx="84">
                  <c:v>1.6970001856672452</c:v>
                </c:pt>
                <c:pt idx="85">
                  <c:v>1.7109793355969161</c:v>
                </c:pt>
                <c:pt idx="86">
                  <c:v>1.7074164765836821</c:v>
                </c:pt>
                <c:pt idx="87">
                  <c:v>1.7713097863938114</c:v>
                </c:pt>
                <c:pt idx="88">
                  <c:v>1.8703739860244832</c:v>
                </c:pt>
                <c:pt idx="89">
                  <c:v>1.8267825757096785</c:v>
                </c:pt>
                <c:pt idx="90">
                  <c:v>1.8346487612823394</c:v>
                </c:pt>
                <c:pt idx="91">
                  <c:v>1.8824837442920457</c:v>
                </c:pt>
                <c:pt idx="92">
                  <c:v>1.9736189910954371</c:v>
                </c:pt>
                <c:pt idx="93">
                  <c:v>1.98337309613977</c:v>
                </c:pt>
                <c:pt idx="94">
                  <c:v>2.0214500550007513</c:v>
                </c:pt>
                <c:pt idx="95">
                  <c:v>1.9832323985520846</c:v>
                </c:pt>
                <c:pt idx="96">
                  <c:v>2.0987038704654593</c:v>
                </c:pt>
                <c:pt idx="97">
                  <c:v>2.1334218134483494</c:v>
                </c:pt>
                <c:pt idx="98">
                  <c:v>2.1388611355415907</c:v>
                </c:pt>
                <c:pt idx="99">
                  <c:v>2.1103995008911429</c:v>
                </c:pt>
                <c:pt idx="100">
                  <c:v>2.0155738547104347</c:v>
                </c:pt>
                <c:pt idx="101">
                  <c:v>2.1000290230297485</c:v>
                </c:pt>
                <c:pt idx="102">
                  <c:v>1.945053642909442</c:v>
                </c:pt>
                <c:pt idx="103">
                  <c:v>2.0514688568446307</c:v>
                </c:pt>
                <c:pt idx="104">
                  <c:v>2.0459441357879369</c:v>
                </c:pt>
                <c:pt idx="105">
                  <c:v>2.3232971700186478</c:v>
                </c:pt>
                <c:pt idx="106">
                  <c:v>2.4845504680967192</c:v>
                </c:pt>
                <c:pt idx="107">
                  <c:v>2.5762261977908123</c:v>
                </c:pt>
                <c:pt idx="108">
                  <c:v>2.5095255110631345</c:v>
                </c:pt>
                <c:pt idx="109">
                  <c:v>2.5119541915057737</c:v>
                </c:pt>
                <c:pt idx="110">
                  <c:v>2.4959578125213628</c:v>
                </c:pt>
                <c:pt idx="111">
                  <c:v>2.4699253359213689</c:v>
                </c:pt>
                <c:pt idx="112">
                  <c:v>2.5679510642729868</c:v>
                </c:pt>
                <c:pt idx="113">
                  <c:v>2.4176287143990174</c:v>
                </c:pt>
                <c:pt idx="114">
                  <c:v>2.4959595649152075</c:v>
                </c:pt>
                <c:pt idx="115">
                  <c:v>2.5152092987843004</c:v>
                </c:pt>
                <c:pt idx="116">
                  <c:v>2.6028161174078202</c:v>
                </c:pt>
                <c:pt idx="117">
                  <c:v>2.5256110818608355</c:v>
                </c:pt>
                <c:pt idx="118">
                  <c:v>2.5825394750900048</c:v>
                </c:pt>
                <c:pt idx="119">
                  <c:v>2.6247276429218709</c:v>
                </c:pt>
                <c:pt idx="120">
                  <c:v>2.6469997583417366</c:v>
                </c:pt>
                <c:pt idx="121">
                  <c:v>2.6397396812668616</c:v>
                </c:pt>
                <c:pt idx="122">
                  <c:v>2.628379525439843</c:v>
                </c:pt>
                <c:pt idx="123">
                  <c:v>2.5996006825518179</c:v>
                </c:pt>
                <c:pt idx="124">
                  <c:v>2.5941372158282148</c:v>
                </c:pt>
                <c:pt idx="125">
                  <c:v>2.619972524556295</c:v>
                </c:pt>
                <c:pt idx="126">
                  <c:v>2.5909330619058197</c:v>
                </c:pt>
                <c:pt idx="127">
                  <c:v>2.6198989662668808</c:v>
                </c:pt>
                <c:pt idx="128">
                  <c:v>2.6151934183845365</c:v>
                </c:pt>
                <c:pt idx="129">
                  <c:v>2.6650759681824185</c:v>
                </c:pt>
                <c:pt idx="130">
                  <c:v>2.5904322386829843</c:v>
                </c:pt>
                <c:pt idx="131">
                  <c:v>2.5326331216373763</c:v>
                </c:pt>
                <c:pt idx="132">
                  <c:v>2.5037879961047573</c:v>
                </c:pt>
                <c:pt idx="133">
                  <c:v>2.5082464214631983</c:v>
                </c:pt>
                <c:pt idx="134">
                  <c:v>2.5253204761129235</c:v>
                </c:pt>
                <c:pt idx="135">
                  <c:v>2.588520347543132</c:v>
                </c:pt>
                <c:pt idx="136">
                  <c:v>2.5226465078401032</c:v>
                </c:pt>
                <c:pt idx="137">
                  <c:v>2.4571229663642447</c:v>
                </c:pt>
                <c:pt idx="138">
                  <c:v>2.4516366703126837</c:v>
                </c:pt>
                <c:pt idx="139">
                  <c:v>2.4370347817227853</c:v>
                </c:pt>
                <c:pt idx="140">
                  <c:v>2.423175369554857</c:v>
                </c:pt>
                <c:pt idx="141">
                  <c:v>2.4167654580501048</c:v>
                </c:pt>
                <c:pt idx="142">
                  <c:v>2.3336844875601206</c:v>
                </c:pt>
                <c:pt idx="143">
                  <c:v>2.1978507588723293</c:v>
                </c:pt>
                <c:pt idx="144">
                  <c:v>2.3676236254028562</c:v>
                </c:pt>
                <c:pt idx="145">
                  <c:v>2.393710438060721</c:v>
                </c:pt>
                <c:pt idx="146">
                  <c:v>2.3008618253585569</c:v>
                </c:pt>
                <c:pt idx="147">
                  <c:v>2.2608938301155876</c:v>
                </c:pt>
                <c:pt idx="148">
                  <c:v>2.2162502330230329</c:v>
                </c:pt>
                <c:pt idx="149">
                  <c:v>2.267556081859059</c:v>
                </c:pt>
                <c:pt idx="150">
                  <c:v>2.2002551980038771</c:v>
                </c:pt>
                <c:pt idx="151">
                  <c:v>2.1217288848417328</c:v>
                </c:pt>
                <c:pt idx="152">
                  <c:v>2.2084208563409797</c:v>
                </c:pt>
                <c:pt idx="153">
                  <c:v>2.1382938230089303</c:v>
                </c:pt>
                <c:pt idx="154">
                  <c:v>2.0394854425697</c:v>
                </c:pt>
                <c:pt idx="155">
                  <c:v>2.1336217496685879</c:v>
                </c:pt>
                <c:pt idx="156">
                  <c:v>2.2280789555814922</c:v>
                </c:pt>
                <c:pt idx="157">
                  <c:v>2.1341260313535693</c:v>
                </c:pt>
                <c:pt idx="158">
                  <c:v>1.9936846362663629</c:v>
                </c:pt>
                <c:pt idx="159">
                  <c:v>1.8880740179286837</c:v>
                </c:pt>
                <c:pt idx="160">
                  <c:v>1.8226935020246193</c:v>
                </c:pt>
                <c:pt idx="161">
                  <c:v>1.8408478409617584</c:v>
                </c:pt>
                <c:pt idx="162">
                  <c:v>1.7795095697602505</c:v>
                </c:pt>
                <c:pt idx="163">
                  <c:v>1.7903578888210971</c:v>
                </c:pt>
                <c:pt idx="164">
                  <c:v>1.7606873612649097</c:v>
                </c:pt>
                <c:pt idx="165">
                  <c:v>1.7787938032367756</c:v>
                </c:pt>
                <c:pt idx="166">
                  <c:v>1.8313333033518684</c:v>
                </c:pt>
                <c:pt idx="167">
                  <c:v>1.8749280364720609</c:v>
                </c:pt>
                <c:pt idx="168">
                  <c:v>1.8095489949414423</c:v>
                </c:pt>
                <c:pt idx="169">
                  <c:v>1.7833405045107531</c:v>
                </c:pt>
                <c:pt idx="170">
                  <c:v>1.8476323731073341</c:v>
                </c:pt>
                <c:pt idx="171">
                  <c:v>1.8244441719151092</c:v>
                </c:pt>
                <c:pt idx="172">
                  <c:v>2.0299685615863483</c:v>
                </c:pt>
                <c:pt idx="173">
                  <c:v>2.0179027574165107</c:v>
                </c:pt>
                <c:pt idx="174">
                  <c:v>1.9019865538778546</c:v>
                </c:pt>
                <c:pt idx="175">
                  <c:v>1.8679610949356604</c:v>
                </c:pt>
                <c:pt idx="176">
                  <c:v>1.7952596096728994</c:v>
                </c:pt>
                <c:pt idx="177">
                  <c:v>1.8856318464335555</c:v>
                </c:pt>
                <c:pt idx="178">
                  <c:v>1.8818480945143385</c:v>
                </c:pt>
                <c:pt idx="179">
                  <c:v>1.8117690939595719</c:v>
                </c:pt>
                <c:pt idx="180">
                  <c:v>1.7478765231332318</c:v>
                </c:pt>
                <c:pt idx="181">
                  <c:v>1.7207196512542169</c:v>
                </c:pt>
                <c:pt idx="182">
                  <c:v>1.6553653559144854</c:v>
                </c:pt>
                <c:pt idx="183">
                  <c:v>1.6981723405599709</c:v>
                </c:pt>
                <c:pt idx="184">
                  <c:v>1.6752750167449522</c:v>
                </c:pt>
                <c:pt idx="185">
                  <c:v>1.6805728913850955</c:v>
                </c:pt>
                <c:pt idx="186">
                  <c:v>1.6712689223851438</c:v>
                </c:pt>
                <c:pt idx="187">
                  <c:v>1.5952108128629083</c:v>
                </c:pt>
                <c:pt idx="188">
                  <c:v>1.6582061747005066</c:v>
                </c:pt>
                <c:pt idx="189">
                  <c:v>1.6919150977381945</c:v>
                </c:pt>
                <c:pt idx="190">
                  <c:v>1.7731583118082272</c:v>
                </c:pt>
                <c:pt idx="191">
                  <c:v>1.7360010418374225</c:v>
                </c:pt>
                <c:pt idx="192">
                  <c:v>1.7451292695371747</c:v>
                </c:pt>
                <c:pt idx="193">
                  <c:v>1.7189968484525031</c:v>
                </c:pt>
                <c:pt idx="194">
                  <c:v>1.8056796830996127</c:v>
                </c:pt>
                <c:pt idx="195">
                  <c:v>1.826741099587825</c:v>
                </c:pt>
                <c:pt idx="196">
                  <c:v>1.8400647714452072</c:v>
                </c:pt>
                <c:pt idx="197">
                  <c:v>1.8206699867066489</c:v>
                </c:pt>
                <c:pt idx="198">
                  <c:v>1.7567697409515897</c:v>
                </c:pt>
                <c:pt idx="199">
                  <c:v>1.7733883294091273</c:v>
                </c:pt>
                <c:pt idx="200">
                  <c:v>1.7561312676250105</c:v>
                </c:pt>
                <c:pt idx="201">
                  <c:v>1.7403440420901575</c:v>
                </c:pt>
                <c:pt idx="202">
                  <c:v>1.7763052648812288</c:v>
                </c:pt>
                <c:pt idx="203">
                  <c:v>1.8102206092144884</c:v>
                </c:pt>
                <c:pt idx="204">
                  <c:v>1.7784437774761563</c:v>
                </c:pt>
                <c:pt idx="205">
                  <c:v>1.7980206197711019</c:v>
                </c:pt>
                <c:pt idx="206">
                  <c:v>1.7858152197857755</c:v>
                </c:pt>
                <c:pt idx="207">
                  <c:v>1.7688897487816724</c:v>
                </c:pt>
                <c:pt idx="208">
                  <c:v>1.7698156737473474</c:v>
                </c:pt>
                <c:pt idx="209">
                  <c:v>1.7099302603904727</c:v>
                </c:pt>
                <c:pt idx="210">
                  <c:v>1.741347447800401</c:v>
                </c:pt>
                <c:pt idx="211">
                  <c:v>1.749103890074051</c:v>
                </c:pt>
                <c:pt idx="212">
                  <c:v>1.7392627798855551</c:v>
                </c:pt>
                <c:pt idx="213">
                  <c:v>1.8216569240852032</c:v>
                </c:pt>
                <c:pt idx="214">
                  <c:v>1.8247559139712641</c:v>
                </c:pt>
                <c:pt idx="215">
                  <c:v>1.809519934930379</c:v>
                </c:pt>
                <c:pt idx="216">
                  <c:v>1.8252127902768855</c:v>
                </c:pt>
                <c:pt idx="217">
                  <c:v>1.83531379301428</c:v>
                </c:pt>
                <c:pt idx="218">
                  <c:v>1.7671196165102359</c:v>
                </c:pt>
                <c:pt idx="219">
                  <c:v>1.7235193282546322</c:v>
                </c:pt>
                <c:pt idx="220">
                  <c:v>1.7344572133732596</c:v>
                </c:pt>
                <c:pt idx="221">
                  <c:v>1.7355553850575494</c:v>
                </c:pt>
                <c:pt idx="222">
                  <c:v>1.7556502650304904</c:v>
                </c:pt>
                <c:pt idx="223">
                  <c:v>1.8041081906413445</c:v>
                </c:pt>
                <c:pt idx="224">
                  <c:v>1.9847370338011594</c:v>
                </c:pt>
                <c:pt idx="225">
                  <c:v>1.9287173469762073</c:v>
                </c:pt>
                <c:pt idx="226">
                  <c:v>1.8234347479569917</c:v>
                </c:pt>
                <c:pt idx="227">
                  <c:v>1.8281904847979042</c:v>
                </c:pt>
                <c:pt idx="228">
                  <c:v>1.8950161176900362</c:v>
                </c:pt>
                <c:pt idx="229">
                  <c:v>1.8873125831323307</c:v>
                </c:pt>
                <c:pt idx="230">
                  <c:v>1.9244098951639343</c:v>
                </c:pt>
                <c:pt idx="231">
                  <c:v>1.9081800596736063</c:v>
                </c:pt>
                <c:pt idx="232">
                  <c:v>1.8997487449327379</c:v>
                </c:pt>
                <c:pt idx="233">
                  <c:v>1.8709157266033685</c:v>
                </c:pt>
                <c:pt idx="234">
                  <c:v>1.883629323364026</c:v>
                </c:pt>
                <c:pt idx="235">
                  <c:v>1.8540343263509562</c:v>
                </c:pt>
                <c:pt idx="236">
                  <c:v>1.8204255769308577</c:v>
                </c:pt>
                <c:pt idx="237">
                  <c:v>1.7965405203958995</c:v>
                </c:pt>
                <c:pt idx="238">
                  <c:v>1.8821461215132023</c:v>
                </c:pt>
                <c:pt idx="239">
                  <c:v>1.8676083512158297</c:v>
                </c:pt>
                <c:pt idx="240">
                  <c:v>1.836917344412677</c:v>
                </c:pt>
                <c:pt idx="241">
                  <c:v>1.7630675921408148</c:v>
                </c:pt>
                <c:pt idx="242">
                  <c:v>1.814697449271558</c:v>
                </c:pt>
                <c:pt idx="243">
                  <c:v>1.9247686185030732</c:v>
                </c:pt>
                <c:pt idx="244">
                  <c:v>1.9809111303068758</c:v>
                </c:pt>
                <c:pt idx="245">
                  <c:v>2.0316555002763987</c:v>
                </c:pt>
                <c:pt idx="246">
                  <c:v>2.2261022804012756</c:v>
                </c:pt>
                <c:pt idx="247">
                  <c:v>2.211955807629379</c:v>
                </c:pt>
                <c:pt idx="248">
                  <c:v>2.2680285880422857</c:v>
                </c:pt>
                <c:pt idx="249">
                  <c:v>2.1640930747329588</c:v>
                </c:pt>
                <c:pt idx="250">
                  <c:v>2.0544609510973131</c:v>
                </c:pt>
                <c:pt idx="251">
                  <c:v>2.0987520794891616</c:v>
                </c:pt>
                <c:pt idx="252">
                  <c:v>2.2093871925850328</c:v>
                </c:pt>
                <c:pt idx="253">
                  <c:v>2.2455152412276376</c:v>
                </c:pt>
                <c:pt idx="254">
                  <c:v>2.2523123941770993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FC-496D-B9EF-1D982F6EDB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1121247"/>
        <c:axId val="1451130815"/>
      </c:lineChart>
      <c:lineChart>
        <c:grouping val="standard"/>
        <c:varyColors val="0"/>
        <c:ser>
          <c:idx val="1"/>
          <c:order val="1"/>
          <c:tx>
            <c:strRef>
              <c:f>'Equity Performance'!$DI$1</c:f>
              <c:strCache>
                <c:ptCount val="1"/>
                <c:pt idx="0">
                  <c:v>World (RHS)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'Equity Performance'!$DG$2:$DG$256</c:f>
              <c:numCache>
                <c:formatCode>m/d/yyyy</c:formatCode>
                <c:ptCount val="255"/>
                <c:pt idx="0">
                  <c:v>36556</c:v>
                </c:pt>
                <c:pt idx="1">
                  <c:v>36585</c:v>
                </c:pt>
                <c:pt idx="2">
                  <c:v>36616</c:v>
                </c:pt>
                <c:pt idx="3">
                  <c:v>36644</c:v>
                </c:pt>
                <c:pt idx="4">
                  <c:v>36677</c:v>
                </c:pt>
                <c:pt idx="5">
                  <c:v>36707</c:v>
                </c:pt>
                <c:pt idx="6">
                  <c:v>36738</c:v>
                </c:pt>
                <c:pt idx="7">
                  <c:v>36769</c:v>
                </c:pt>
                <c:pt idx="8">
                  <c:v>36798</c:v>
                </c:pt>
                <c:pt idx="9">
                  <c:v>36830</c:v>
                </c:pt>
                <c:pt idx="10">
                  <c:v>36860</c:v>
                </c:pt>
                <c:pt idx="11">
                  <c:v>36889</c:v>
                </c:pt>
                <c:pt idx="12">
                  <c:v>36922</c:v>
                </c:pt>
                <c:pt idx="13">
                  <c:v>36950</c:v>
                </c:pt>
                <c:pt idx="14">
                  <c:v>36980</c:v>
                </c:pt>
                <c:pt idx="15">
                  <c:v>37011</c:v>
                </c:pt>
                <c:pt idx="16">
                  <c:v>37042</c:v>
                </c:pt>
                <c:pt idx="17">
                  <c:v>37071</c:v>
                </c:pt>
                <c:pt idx="18">
                  <c:v>37103</c:v>
                </c:pt>
                <c:pt idx="19">
                  <c:v>37134</c:v>
                </c:pt>
                <c:pt idx="20">
                  <c:v>37162</c:v>
                </c:pt>
                <c:pt idx="21">
                  <c:v>37195</c:v>
                </c:pt>
                <c:pt idx="22">
                  <c:v>37225</c:v>
                </c:pt>
                <c:pt idx="23">
                  <c:v>37256</c:v>
                </c:pt>
                <c:pt idx="24">
                  <c:v>37287</c:v>
                </c:pt>
                <c:pt idx="25">
                  <c:v>37315</c:v>
                </c:pt>
                <c:pt idx="26">
                  <c:v>37344</c:v>
                </c:pt>
                <c:pt idx="27">
                  <c:v>37376</c:v>
                </c:pt>
                <c:pt idx="28">
                  <c:v>37407</c:v>
                </c:pt>
                <c:pt idx="29">
                  <c:v>37435</c:v>
                </c:pt>
                <c:pt idx="30">
                  <c:v>37468</c:v>
                </c:pt>
                <c:pt idx="31">
                  <c:v>37498</c:v>
                </c:pt>
                <c:pt idx="32">
                  <c:v>37529</c:v>
                </c:pt>
                <c:pt idx="33">
                  <c:v>37560</c:v>
                </c:pt>
                <c:pt idx="34">
                  <c:v>37589</c:v>
                </c:pt>
                <c:pt idx="35">
                  <c:v>37621</c:v>
                </c:pt>
                <c:pt idx="36">
                  <c:v>37652</c:v>
                </c:pt>
                <c:pt idx="37">
                  <c:v>37680</c:v>
                </c:pt>
                <c:pt idx="38">
                  <c:v>37711</c:v>
                </c:pt>
                <c:pt idx="39">
                  <c:v>37741</c:v>
                </c:pt>
                <c:pt idx="40">
                  <c:v>37771</c:v>
                </c:pt>
                <c:pt idx="41">
                  <c:v>37802</c:v>
                </c:pt>
                <c:pt idx="42">
                  <c:v>37833</c:v>
                </c:pt>
                <c:pt idx="43">
                  <c:v>37862</c:v>
                </c:pt>
                <c:pt idx="44">
                  <c:v>37894</c:v>
                </c:pt>
                <c:pt idx="45">
                  <c:v>37925</c:v>
                </c:pt>
                <c:pt idx="46">
                  <c:v>37953</c:v>
                </c:pt>
                <c:pt idx="47">
                  <c:v>37986</c:v>
                </c:pt>
                <c:pt idx="48">
                  <c:v>38016</c:v>
                </c:pt>
                <c:pt idx="49">
                  <c:v>38044</c:v>
                </c:pt>
                <c:pt idx="50">
                  <c:v>38077</c:v>
                </c:pt>
                <c:pt idx="51">
                  <c:v>38107</c:v>
                </c:pt>
                <c:pt idx="52">
                  <c:v>38138</c:v>
                </c:pt>
                <c:pt idx="53">
                  <c:v>38168</c:v>
                </c:pt>
                <c:pt idx="54">
                  <c:v>38198</c:v>
                </c:pt>
                <c:pt idx="55">
                  <c:v>38230</c:v>
                </c:pt>
                <c:pt idx="56">
                  <c:v>38260</c:v>
                </c:pt>
                <c:pt idx="57">
                  <c:v>38289</c:v>
                </c:pt>
                <c:pt idx="58">
                  <c:v>38321</c:v>
                </c:pt>
                <c:pt idx="59">
                  <c:v>38352</c:v>
                </c:pt>
                <c:pt idx="60">
                  <c:v>38383</c:v>
                </c:pt>
                <c:pt idx="61">
                  <c:v>38411</c:v>
                </c:pt>
                <c:pt idx="62">
                  <c:v>38442</c:v>
                </c:pt>
                <c:pt idx="63">
                  <c:v>38471</c:v>
                </c:pt>
                <c:pt idx="64">
                  <c:v>38503</c:v>
                </c:pt>
                <c:pt idx="65">
                  <c:v>38533</c:v>
                </c:pt>
                <c:pt idx="66">
                  <c:v>38562</c:v>
                </c:pt>
                <c:pt idx="67">
                  <c:v>38595</c:v>
                </c:pt>
                <c:pt idx="68">
                  <c:v>38625</c:v>
                </c:pt>
                <c:pt idx="69">
                  <c:v>38656</c:v>
                </c:pt>
                <c:pt idx="70">
                  <c:v>38686</c:v>
                </c:pt>
                <c:pt idx="71">
                  <c:v>38716</c:v>
                </c:pt>
                <c:pt idx="72">
                  <c:v>38748</c:v>
                </c:pt>
                <c:pt idx="73">
                  <c:v>38776</c:v>
                </c:pt>
                <c:pt idx="74">
                  <c:v>38807</c:v>
                </c:pt>
                <c:pt idx="75">
                  <c:v>38835</c:v>
                </c:pt>
                <c:pt idx="76">
                  <c:v>38868</c:v>
                </c:pt>
                <c:pt idx="77">
                  <c:v>38898</c:v>
                </c:pt>
                <c:pt idx="78">
                  <c:v>38929</c:v>
                </c:pt>
                <c:pt idx="79">
                  <c:v>38960</c:v>
                </c:pt>
                <c:pt idx="80">
                  <c:v>38989</c:v>
                </c:pt>
                <c:pt idx="81">
                  <c:v>39021</c:v>
                </c:pt>
                <c:pt idx="82">
                  <c:v>39051</c:v>
                </c:pt>
                <c:pt idx="83">
                  <c:v>39080</c:v>
                </c:pt>
                <c:pt idx="84">
                  <c:v>39113</c:v>
                </c:pt>
                <c:pt idx="85">
                  <c:v>39141</c:v>
                </c:pt>
                <c:pt idx="86">
                  <c:v>39171</c:v>
                </c:pt>
                <c:pt idx="87">
                  <c:v>39202</c:v>
                </c:pt>
                <c:pt idx="88">
                  <c:v>39233</c:v>
                </c:pt>
                <c:pt idx="89">
                  <c:v>39262</c:v>
                </c:pt>
                <c:pt idx="90">
                  <c:v>39294</c:v>
                </c:pt>
                <c:pt idx="91">
                  <c:v>39325</c:v>
                </c:pt>
                <c:pt idx="92">
                  <c:v>39353</c:v>
                </c:pt>
                <c:pt idx="93">
                  <c:v>39386</c:v>
                </c:pt>
                <c:pt idx="94">
                  <c:v>39416</c:v>
                </c:pt>
                <c:pt idx="95">
                  <c:v>39447</c:v>
                </c:pt>
                <c:pt idx="96">
                  <c:v>39478</c:v>
                </c:pt>
                <c:pt idx="97">
                  <c:v>39507</c:v>
                </c:pt>
                <c:pt idx="98">
                  <c:v>39538</c:v>
                </c:pt>
                <c:pt idx="99">
                  <c:v>39568</c:v>
                </c:pt>
                <c:pt idx="100">
                  <c:v>39598</c:v>
                </c:pt>
                <c:pt idx="101">
                  <c:v>39629</c:v>
                </c:pt>
                <c:pt idx="102">
                  <c:v>39660</c:v>
                </c:pt>
                <c:pt idx="103">
                  <c:v>39689</c:v>
                </c:pt>
                <c:pt idx="104">
                  <c:v>39721</c:v>
                </c:pt>
                <c:pt idx="105">
                  <c:v>39752</c:v>
                </c:pt>
                <c:pt idx="106">
                  <c:v>39780</c:v>
                </c:pt>
                <c:pt idx="107">
                  <c:v>39813</c:v>
                </c:pt>
                <c:pt idx="108">
                  <c:v>39843</c:v>
                </c:pt>
                <c:pt idx="109">
                  <c:v>39871</c:v>
                </c:pt>
                <c:pt idx="110">
                  <c:v>39903</c:v>
                </c:pt>
                <c:pt idx="111">
                  <c:v>39933</c:v>
                </c:pt>
                <c:pt idx="112">
                  <c:v>39962</c:v>
                </c:pt>
                <c:pt idx="113">
                  <c:v>39994</c:v>
                </c:pt>
                <c:pt idx="114">
                  <c:v>40025</c:v>
                </c:pt>
                <c:pt idx="115">
                  <c:v>40056</c:v>
                </c:pt>
                <c:pt idx="116">
                  <c:v>40086</c:v>
                </c:pt>
                <c:pt idx="117">
                  <c:v>40116</c:v>
                </c:pt>
                <c:pt idx="118">
                  <c:v>40147</c:v>
                </c:pt>
                <c:pt idx="119">
                  <c:v>40178</c:v>
                </c:pt>
                <c:pt idx="120">
                  <c:v>40207</c:v>
                </c:pt>
                <c:pt idx="121">
                  <c:v>40235</c:v>
                </c:pt>
                <c:pt idx="122">
                  <c:v>40268</c:v>
                </c:pt>
                <c:pt idx="123">
                  <c:v>40298</c:v>
                </c:pt>
                <c:pt idx="124">
                  <c:v>40329</c:v>
                </c:pt>
                <c:pt idx="125">
                  <c:v>40359</c:v>
                </c:pt>
                <c:pt idx="126">
                  <c:v>40389</c:v>
                </c:pt>
                <c:pt idx="127">
                  <c:v>40421</c:v>
                </c:pt>
                <c:pt idx="128">
                  <c:v>40451</c:v>
                </c:pt>
                <c:pt idx="129">
                  <c:v>40480</c:v>
                </c:pt>
                <c:pt idx="130">
                  <c:v>40512</c:v>
                </c:pt>
                <c:pt idx="131">
                  <c:v>40543</c:v>
                </c:pt>
                <c:pt idx="132">
                  <c:v>40574</c:v>
                </c:pt>
                <c:pt idx="133">
                  <c:v>40602</c:v>
                </c:pt>
                <c:pt idx="134">
                  <c:v>40633</c:v>
                </c:pt>
                <c:pt idx="135">
                  <c:v>40662</c:v>
                </c:pt>
                <c:pt idx="136">
                  <c:v>40694</c:v>
                </c:pt>
                <c:pt idx="137">
                  <c:v>40724</c:v>
                </c:pt>
                <c:pt idx="138">
                  <c:v>40753</c:v>
                </c:pt>
                <c:pt idx="139">
                  <c:v>40786</c:v>
                </c:pt>
                <c:pt idx="140">
                  <c:v>40816</c:v>
                </c:pt>
                <c:pt idx="141">
                  <c:v>40847</c:v>
                </c:pt>
                <c:pt idx="142">
                  <c:v>40877</c:v>
                </c:pt>
                <c:pt idx="143">
                  <c:v>40907</c:v>
                </c:pt>
                <c:pt idx="144">
                  <c:v>40939</c:v>
                </c:pt>
                <c:pt idx="145">
                  <c:v>40968</c:v>
                </c:pt>
                <c:pt idx="146">
                  <c:v>40998</c:v>
                </c:pt>
                <c:pt idx="147">
                  <c:v>41029</c:v>
                </c:pt>
                <c:pt idx="148">
                  <c:v>41060</c:v>
                </c:pt>
                <c:pt idx="149">
                  <c:v>41089</c:v>
                </c:pt>
                <c:pt idx="150">
                  <c:v>41121</c:v>
                </c:pt>
                <c:pt idx="151">
                  <c:v>41152</c:v>
                </c:pt>
                <c:pt idx="152">
                  <c:v>41180</c:v>
                </c:pt>
                <c:pt idx="153">
                  <c:v>41213</c:v>
                </c:pt>
                <c:pt idx="154">
                  <c:v>41243</c:v>
                </c:pt>
                <c:pt idx="155">
                  <c:v>41274</c:v>
                </c:pt>
                <c:pt idx="156">
                  <c:v>41305</c:v>
                </c:pt>
                <c:pt idx="157">
                  <c:v>41333</c:v>
                </c:pt>
                <c:pt idx="158">
                  <c:v>41362</c:v>
                </c:pt>
                <c:pt idx="159">
                  <c:v>41394</c:v>
                </c:pt>
                <c:pt idx="160">
                  <c:v>41425</c:v>
                </c:pt>
                <c:pt idx="161">
                  <c:v>41453</c:v>
                </c:pt>
                <c:pt idx="162">
                  <c:v>41486</c:v>
                </c:pt>
                <c:pt idx="163">
                  <c:v>41516</c:v>
                </c:pt>
                <c:pt idx="164">
                  <c:v>41547</c:v>
                </c:pt>
                <c:pt idx="165">
                  <c:v>41578</c:v>
                </c:pt>
                <c:pt idx="166">
                  <c:v>41607</c:v>
                </c:pt>
                <c:pt idx="167">
                  <c:v>41639</c:v>
                </c:pt>
                <c:pt idx="168">
                  <c:v>41670</c:v>
                </c:pt>
                <c:pt idx="169">
                  <c:v>41698</c:v>
                </c:pt>
                <c:pt idx="170">
                  <c:v>41729</c:v>
                </c:pt>
                <c:pt idx="171">
                  <c:v>41759</c:v>
                </c:pt>
                <c:pt idx="172">
                  <c:v>41789</c:v>
                </c:pt>
                <c:pt idx="173">
                  <c:v>41820</c:v>
                </c:pt>
                <c:pt idx="174">
                  <c:v>41851</c:v>
                </c:pt>
                <c:pt idx="175">
                  <c:v>41880</c:v>
                </c:pt>
                <c:pt idx="176">
                  <c:v>41912</c:v>
                </c:pt>
                <c:pt idx="177">
                  <c:v>41943</c:v>
                </c:pt>
                <c:pt idx="178">
                  <c:v>41971</c:v>
                </c:pt>
                <c:pt idx="179">
                  <c:v>42004</c:v>
                </c:pt>
                <c:pt idx="180">
                  <c:v>42034</c:v>
                </c:pt>
                <c:pt idx="181">
                  <c:v>42062</c:v>
                </c:pt>
                <c:pt idx="182">
                  <c:v>42094</c:v>
                </c:pt>
                <c:pt idx="183">
                  <c:v>42124</c:v>
                </c:pt>
                <c:pt idx="184">
                  <c:v>42153</c:v>
                </c:pt>
                <c:pt idx="185">
                  <c:v>42185</c:v>
                </c:pt>
                <c:pt idx="186">
                  <c:v>42216</c:v>
                </c:pt>
                <c:pt idx="187">
                  <c:v>42247</c:v>
                </c:pt>
                <c:pt idx="188">
                  <c:v>42277</c:v>
                </c:pt>
                <c:pt idx="189">
                  <c:v>42307</c:v>
                </c:pt>
                <c:pt idx="190">
                  <c:v>42338</c:v>
                </c:pt>
                <c:pt idx="191">
                  <c:v>42369</c:v>
                </c:pt>
                <c:pt idx="192">
                  <c:v>42398</c:v>
                </c:pt>
                <c:pt idx="193">
                  <c:v>42429</c:v>
                </c:pt>
                <c:pt idx="194">
                  <c:v>42460</c:v>
                </c:pt>
                <c:pt idx="195">
                  <c:v>42489</c:v>
                </c:pt>
                <c:pt idx="196">
                  <c:v>42521</c:v>
                </c:pt>
                <c:pt idx="197">
                  <c:v>42551</c:v>
                </c:pt>
                <c:pt idx="198">
                  <c:v>42580</c:v>
                </c:pt>
                <c:pt idx="199">
                  <c:v>42613</c:v>
                </c:pt>
                <c:pt idx="200">
                  <c:v>42643</c:v>
                </c:pt>
                <c:pt idx="201">
                  <c:v>42674</c:v>
                </c:pt>
                <c:pt idx="202">
                  <c:v>42704</c:v>
                </c:pt>
                <c:pt idx="203">
                  <c:v>42734</c:v>
                </c:pt>
                <c:pt idx="204">
                  <c:v>42766</c:v>
                </c:pt>
                <c:pt idx="205">
                  <c:v>42794</c:v>
                </c:pt>
                <c:pt idx="206">
                  <c:v>42825</c:v>
                </c:pt>
                <c:pt idx="207">
                  <c:v>42853</c:v>
                </c:pt>
                <c:pt idx="208">
                  <c:v>42886</c:v>
                </c:pt>
                <c:pt idx="209">
                  <c:v>42916</c:v>
                </c:pt>
                <c:pt idx="210">
                  <c:v>42947</c:v>
                </c:pt>
                <c:pt idx="211">
                  <c:v>42978</c:v>
                </c:pt>
                <c:pt idx="212">
                  <c:v>43007</c:v>
                </c:pt>
                <c:pt idx="213">
                  <c:v>43039</c:v>
                </c:pt>
                <c:pt idx="214">
                  <c:v>43069</c:v>
                </c:pt>
                <c:pt idx="215">
                  <c:v>43098</c:v>
                </c:pt>
                <c:pt idx="216">
                  <c:v>43131</c:v>
                </c:pt>
                <c:pt idx="217">
                  <c:v>43159</c:v>
                </c:pt>
                <c:pt idx="218">
                  <c:v>43189</c:v>
                </c:pt>
                <c:pt idx="219">
                  <c:v>43220</c:v>
                </c:pt>
                <c:pt idx="220">
                  <c:v>43251</c:v>
                </c:pt>
                <c:pt idx="221">
                  <c:v>43280</c:v>
                </c:pt>
                <c:pt idx="222">
                  <c:v>43312</c:v>
                </c:pt>
                <c:pt idx="223">
                  <c:v>43343</c:v>
                </c:pt>
                <c:pt idx="224">
                  <c:v>43371</c:v>
                </c:pt>
                <c:pt idx="225">
                  <c:v>43404</c:v>
                </c:pt>
                <c:pt idx="226">
                  <c:v>43434</c:v>
                </c:pt>
                <c:pt idx="227">
                  <c:v>43465</c:v>
                </c:pt>
                <c:pt idx="228">
                  <c:v>43496</c:v>
                </c:pt>
                <c:pt idx="229">
                  <c:v>43524</c:v>
                </c:pt>
                <c:pt idx="230">
                  <c:v>43553</c:v>
                </c:pt>
                <c:pt idx="231">
                  <c:v>43585</c:v>
                </c:pt>
                <c:pt idx="232">
                  <c:v>43616</c:v>
                </c:pt>
                <c:pt idx="233">
                  <c:v>43644</c:v>
                </c:pt>
                <c:pt idx="234">
                  <c:v>43677</c:v>
                </c:pt>
                <c:pt idx="235">
                  <c:v>43707</c:v>
                </c:pt>
                <c:pt idx="236">
                  <c:v>43738</c:v>
                </c:pt>
                <c:pt idx="237">
                  <c:v>43769</c:v>
                </c:pt>
                <c:pt idx="238">
                  <c:v>43798</c:v>
                </c:pt>
                <c:pt idx="239">
                  <c:v>43830</c:v>
                </c:pt>
                <c:pt idx="240">
                  <c:v>43861</c:v>
                </c:pt>
                <c:pt idx="241">
                  <c:v>43889</c:v>
                </c:pt>
                <c:pt idx="242">
                  <c:v>43921</c:v>
                </c:pt>
                <c:pt idx="243">
                  <c:v>43951</c:v>
                </c:pt>
                <c:pt idx="244">
                  <c:v>43980</c:v>
                </c:pt>
                <c:pt idx="245">
                  <c:v>44012</c:v>
                </c:pt>
                <c:pt idx="246">
                  <c:v>44043</c:v>
                </c:pt>
                <c:pt idx="247">
                  <c:v>44074</c:v>
                </c:pt>
                <c:pt idx="248">
                  <c:v>44104</c:v>
                </c:pt>
                <c:pt idx="249">
                  <c:v>44134</c:v>
                </c:pt>
                <c:pt idx="250">
                  <c:v>44165</c:v>
                </c:pt>
                <c:pt idx="251">
                  <c:v>44196</c:v>
                </c:pt>
                <c:pt idx="252">
                  <c:v>44225</c:v>
                </c:pt>
                <c:pt idx="253">
                  <c:v>44253</c:v>
                </c:pt>
                <c:pt idx="254">
                  <c:v>44286</c:v>
                </c:pt>
              </c:numCache>
            </c:numRef>
          </c:cat>
          <c:val>
            <c:numRef>
              <c:f>'Equity Performance'!$DI$2:$DI$256</c:f>
              <c:numCache>
                <c:formatCode>0.00</c:formatCode>
                <c:ptCount val="255"/>
                <c:pt idx="0">
                  <c:v>1</c:v>
                </c:pt>
                <c:pt idx="1">
                  <c:v>0.93227029169622777</c:v>
                </c:pt>
                <c:pt idx="2">
                  <c:v>0.95021567694587872</c:v>
                </c:pt>
                <c:pt idx="3">
                  <c:v>1.000274783805003</c:v>
                </c:pt>
                <c:pt idx="4">
                  <c:v>1.0702678626859408</c:v>
                </c:pt>
                <c:pt idx="5">
                  <c:v>1.0166253048259166</c:v>
                </c:pt>
                <c:pt idx="6">
                  <c:v>1.0623925760989583</c:v>
                </c:pt>
                <c:pt idx="7">
                  <c:v>1.055804433870732</c:v>
                </c:pt>
                <c:pt idx="8">
                  <c:v>1.1387868394812017</c:v>
                </c:pt>
                <c:pt idx="9">
                  <c:v>1.197065090212462</c:v>
                </c:pt>
                <c:pt idx="10">
                  <c:v>1.2370940067732852</c:v>
                </c:pt>
                <c:pt idx="11">
                  <c:v>1.3202438388397923</c:v>
                </c:pt>
                <c:pt idx="12">
                  <c:v>1.2938284236414912</c:v>
                </c:pt>
                <c:pt idx="13">
                  <c:v>1.4095706648289901</c:v>
                </c:pt>
                <c:pt idx="14">
                  <c:v>1.4562997732319651</c:v>
                </c:pt>
                <c:pt idx="15">
                  <c:v>1.4373973752525917</c:v>
                </c:pt>
                <c:pt idx="16">
                  <c:v>1.4553009196064957</c:v>
                </c:pt>
                <c:pt idx="17">
                  <c:v>1.4645174727520249</c:v>
                </c:pt>
                <c:pt idx="18">
                  <c:v>1.4685007101929728</c:v>
                </c:pt>
                <c:pt idx="19">
                  <c:v>1.5083719098509185</c:v>
                </c:pt>
                <c:pt idx="20">
                  <c:v>1.4923426324099744</c:v>
                </c:pt>
                <c:pt idx="21">
                  <c:v>1.4280014006025854</c:v>
                </c:pt>
                <c:pt idx="22">
                  <c:v>1.3828008711087818</c:v>
                </c:pt>
                <c:pt idx="23">
                  <c:v>1.3861260139145464</c:v>
                </c:pt>
                <c:pt idx="24">
                  <c:v>1.392043274748882</c:v>
                </c:pt>
                <c:pt idx="25">
                  <c:v>1.360801474064288</c:v>
                </c:pt>
                <c:pt idx="26">
                  <c:v>1.4168673247167527</c:v>
                </c:pt>
                <c:pt idx="27">
                  <c:v>1.4365588433623691</c:v>
                </c:pt>
                <c:pt idx="28">
                  <c:v>1.4553453091514661</c:v>
                </c:pt>
                <c:pt idx="29">
                  <c:v>1.4454811080456633</c:v>
                </c:pt>
                <c:pt idx="30">
                  <c:v>1.40268487161475</c:v>
                </c:pt>
                <c:pt idx="31">
                  <c:v>1.4074770857384411</c:v>
                </c:pt>
                <c:pt idx="32">
                  <c:v>1.373752401673624</c:v>
                </c:pt>
                <c:pt idx="33">
                  <c:v>1.3627261992379924</c:v>
                </c:pt>
                <c:pt idx="34">
                  <c:v>1.4080613147364507</c:v>
                </c:pt>
                <c:pt idx="35">
                  <c:v>1.3804594479574046</c:v>
                </c:pt>
                <c:pt idx="36">
                  <c:v>1.3956414328268349</c:v>
                </c:pt>
                <c:pt idx="37">
                  <c:v>1.3770543000256976</c:v>
                </c:pt>
                <c:pt idx="38">
                  <c:v>1.3442054375512134</c:v>
                </c:pt>
                <c:pt idx="39">
                  <c:v>1.3868326730129754</c:v>
                </c:pt>
                <c:pt idx="40">
                  <c:v>1.4272817480720419</c:v>
                </c:pt>
                <c:pt idx="41">
                  <c:v>1.4344374240703743</c:v>
                </c:pt>
                <c:pt idx="42">
                  <c:v>1.4356583698411163</c:v>
                </c:pt>
                <c:pt idx="43">
                  <c:v>1.4381265773427041</c:v>
                </c:pt>
                <c:pt idx="44">
                  <c:v>1.4374936516424033</c:v>
                </c:pt>
                <c:pt idx="45">
                  <c:v>1.4362671879574087</c:v>
                </c:pt>
                <c:pt idx="46">
                  <c:v>1.4375561317657595</c:v>
                </c:pt>
                <c:pt idx="47">
                  <c:v>1.4761556057448075</c:v>
                </c:pt>
                <c:pt idx="48">
                  <c:v>1.4626646002174908</c:v>
                </c:pt>
                <c:pt idx="49">
                  <c:v>1.4750082243901765</c:v>
                </c:pt>
                <c:pt idx="50">
                  <c:v>1.4824184970058238</c:v>
                </c:pt>
                <c:pt idx="51">
                  <c:v>1.4791075098471498</c:v>
                </c:pt>
                <c:pt idx="52">
                  <c:v>1.4739023060124192</c:v>
                </c:pt>
                <c:pt idx="53">
                  <c:v>1.4941674063689061</c:v>
                </c:pt>
                <c:pt idx="54">
                  <c:v>1.5403848322896203</c:v>
                </c:pt>
                <c:pt idx="55">
                  <c:v>1.5610880618815461</c:v>
                </c:pt>
                <c:pt idx="56">
                  <c:v>1.5559881666540984</c:v>
                </c:pt>
                <c:pt idx="57">
                  <c:v>1.5550118628934988</c:v>
                </c:pt>
                <c:pt idx="58">
                  <c:v>1.5604157264913208</c:v>
                </c:pt>
                <c:pt idx="59">
                  <c:v>1.5607880526246871</c:v>
                </c:pt>
                <c:pt idx="60">
                  <c:v>1.5743172282600058</c:v>
                </c:pt>
                <c:pt idx="61">
                  <c:v>1.5917789931758644</c:v>
                </c:pt>
                <c:pt idx="62">
                  <c:v>1.5887255200946211</c:v>
                </c:pt>
                <c:pt idx="63">
                  <c:v>1.5866674082723862</c:v>
                </c:pt>
                <c:pt idx="64">
                  <c:v>1.5601759992737927</c:v>
                </c:pt>
                <c:pt idx="65">
                  <c:v>1.5712951659463783</c:v>
                </c:pt>
                <c:pt idx="66">
                  <c:v>1.5509074841579933</c:v>
                </c:pt>
                <c:pt idx="67">
                  <c:v>1.5439376026893759</c:v>
                </c:pt>
                <c:pt idx="68">
                  <c:v>1.5544846745772485</c:v>
                </c:pt>
                <c:pt idx="69">
                  <c:v>1.5441293523528907</c:v>
                </c:pt>
                <c:pt idx="70">
                  <c:v>1.5453011656069557</c:v>
                </c:pt>
                <c:pt idx="71">
                  <c:v>1.5454784372114088</c:v>
                </c:pt>
                <c:pt idx="72">
                  <c:v>1.5405152095980419</c:v>
                </c:pt>
                <c:pt idx="73">
                  <c:v>1.567205354752063</c:v>
                </c:pt>
                <c:pt idx="74">
                  <c:v>1.5554754873040431</c:v>
                </c:pt>
                <c:pt idx="75">
                  <c:v>1.5753105846616267</c:v>
                </c:pt>
                <c:pt idx="76">
                  <c:v>1.5875931608871796</c:v>
                </c:pt>
                <c:pt idx="77">
                  <c:v>1.5890806775442046</c:v>
                </c:pt>
                <c:pt idx="78">
                  <c:v>1.6336769085049974</c:v>
                </c:pt>
                <c:pt idx="79">
                  <c:v>1.6290831572750353</c:v>
                </c:pt>
                <c:pt idx="80">
                  <c:v>1.6377096814010021</c:v>
                </c:pt>
                <c:pt idx="81">
                  <c:v>1.6405199903986167</c:v>
                </c:pt>
                <c:pt idx="82">
                  <c:v>1.6364500674970626</c:v>
                </c:pt>
                <c:pt idx="83">
                  <c:v>1.658956309730796</c:v>
                </c:pt>
                <c:pt idx="84">
                  <c:v>1.6454461504096474</c:v>
                </c:pt>
                <c:pt idx="85">
                  <c:v>1.6476540947293874</c:v>
                </c:pt>
                <c:pt idx="86">
                  <c:v>1.6422873796917885</c:v>
                </c:pt>
                <c:pt idx="87">
                  <c:v>1.6411087715808899</c:v>
                </c:pt>
                <c:pt idx="88">
                  <c:v>1.6358423447033255</c:v>
                </c:pt>
                <c:pt idx="89">
                  <c:v>1.6221345870973585</c:v>
                </c:pt>
                <c:pt idx="90">
                  <c:v>1.5890295599948681</c:v>
                </c:pt>
                <c:pt idx="91">
                  <c:v>1.5766727208655027</c:v>
                </c:pt>
                <c:pt idx="92">
                  <c:v>1.5541549443815159</c:v>
                </c:pt>
                <c:pt idx="93">
                  <c:v>1.5271044121447752</c:v>
                </c:pt>
                <c:pt idx="94">
                  <c:v>1.4960734306653827</c:v>
                </c:pt>
                <c:pt idx="95">
                  <c:v>1.4782117210552579</c:v>
                </c:pt>
                <c:pt idx="96">
                  <c:v>1.5068358160846111</c:v>
                </c:pt>
                <c:pt idx="97">
                  <c:v>1.4589391008442905</c:v>
                </c:pt>
                <c:pt idx="98">
                  <c:v>1.4643774338158717</c:v>
                </c:pt>
                <c:pt idx="99">
                  <c:v>1.4549643051407344</c:v>
                </c:pt>
                <c:pt idx="100">
                  <c:v>1.3997899686234427</c:v>
                </c:pt>
                <c:pt idx="101">
                  <c:v>1.3524885715361561</c:v>
                </c:pt>
                <c:pt idx="102">
                  <c:v>1.3704941076079855</c:v>
                </c:pt>
                <c:pt idx="103">
                  <c:v>1.3785901476413762</c:v>
                </c:pt>
                <c:pt idx="104">
                  <c:v>1.4362741817503235</c:v>
                </c:pt>
                <c:pt idx="105">
                  <c:v>1.4505511938684212</c:v>
                </c:pt>
                <c:pt idx="106">
                  <c:v>1.4833442829173142</c:v>
                </c:pt>
                <c:pt idx="107">
                  <c:v>1.4716421848327714</c:v>
                </c:pt>
                <c:pt idx="108">
                  <c:v>1.3926655799980789</c:v>
                </c:pt>
                <c:pt idx="109">
                  <c:v>1.329738261097589</c:v>
                </c:pt>
                <c:pt idx="110">
                  <c:v>1.342178678086799</c:v>
                </c:pt>
                <c:pt idx="111">
                  <c:v>1.39977061907679</c:v>
                </c:pt>
                <c:pt idx="112">
                  <c:v>1.4080730301803621</c:v>
                </c:pt>
                <c:pt idx="113">
                  <c:v>1.3876096552296548</c:v>
                </c:pt>
                <c:pt idx="114">
                  <c:v>1.4034497279503275</c:v>
                </c:pt>
                <c:pt idx="115">
                  <c:v>1.4524720158244788</c:v>
                </c:pt>
                <c:pt idx="116">
                  <c:v>1.4367805717786566</c:v>
                </c:pt>
                <c:pt idx="117">
                  <c:v>1.4108707210217839</c:v>
                </c:pt>
                <c:pt idx="118">
                  <c:v>1.4060070201561619</c:v>
                </c:pt>
                <c:pt idx="119">
                  <c:v>1.3831322668049761</c:v>
                </c:pt>
                <c:pt idx="120">
                  <c:v>1.4007680012046884</c:v>
                </c:pt>
                <c:pt idx="121">
                  <c:v>1.3813503956479309</c:v>
                </c:pt>
                <c:pt idx="122">
                  <c:v>1.3829822583251019</c:v>
                </c:pt>
                <c:pt idx="123">
                  <c:v>1.3768447762332079</c:v>
                </c:pt>
                <c:pt idx="124">
                  <c:v>1.3700108753818436</c:v>
                </c:pt>
                <c:pt idx="125">
                  <c:v>1.3614433348719706</c:v>
                </c:pt>
                <c:pt idx="126">
                  <c:v>1.3708603236799357</c:v>
                </c:pt>
                <c:pt idx="127">
                  <c:v>1.364186915120305</c:v>
                </c:pt>
                <c:pt idx="128">
                  <c:v>1.3338313432967961</c:v>
                </c:pt>
                <c:pt idx="129">
                  <c:v>1.3201421086192215</c:v>
                </c:pt>
                <c:pt idx="130">
                  <c:v>1.2882136360601038</c:v>
                </c:pt>
                <c:pt idx="131">
                  <c:v>1.3022919604809764</c:v>
                </c:pt>
                <c:pt idx="132">
                  <c:v>1.3318525577578504</c:v>
                </c:pt>
                <c:pt idx="133">
                  <c:v>1.3404642669530298</c:v>
                </c:pt>
                <c:pt idx="134">
                  <c:v>1.3273723184992123</c:v>
                </c:pt>
                <c:pt idx="135">
                  <c:v>1.3242423402022772</c:v>
                </c:pt>
                <c:pt idx="136">
                  <c:v>1.306340434207675</c:v>
                </c:pt>
                <c:pt idx="137">
                  <c:v>1.3050435114675722</c:v>
                </c:pt>
                <c:pt idx="138">
                  <c:v>1.2728668159851133</c:v>
                </c:pt>
                <c:pt idx="139">
                  <c:v>1.2641497435214226</c:v>
                </c:pt>
                <c:pt idx="140">
                  <c:v>1.2876894064050084</c:v>
                </c:pt>
                <c:pt idx="141">
                  <c:v>1.2687775414532725</c:v>
                </c:pt>
                <c:pt idx="142">
                  <c:v>1.2565283103393226</c:v>
                </c:pt>
                <c:pt idx="143">
                  <c:v>1.2831066046725348</c:v>
                </c:pt>
                <c:pt idx="144">
                  <c:v>1.261392702545268</c:v>
                </c:pt>
                <c:pt idx="145">
                  <c:v>1.2525312451045649</c:v>
                </c:pt>
                <c:pt idx="146">
                  <c:v>1.2438335905306188</c:v>
                </c:pt>
                <c:pt idx="147">
                  <c:v>1.2274050428909213</c:v>
                </c:pt>
                <c:pt idx="148">
                  <c:v>1.2227602382867544</c:v>
                </c:pt>
                <c:pt idx="149">
                  <c:v>1.2473340251445899</c:v>
                </c:pt>
                <c:pt idx="150">
                  <c:v>1.2403323970030598</c:v>
                </c:pt>
                <c:pt idx="151">
                  <c:v>1.2329876158910249</c:v>
                </c:pt>
                <c:pt idx="152">
                  <c:v>1.2398803369742486</c:v>
                </c:pt>
                <c:pt idx="153">
                  <c:v>1.2607370167304885</c:v>
                </c:pt>
                <c:pt idx="154">
                  <c:v>1.2390346639605252</c:v>
                </c:pt>
                <c:pt idx="155">
                  <c:v>1.2596525673008954</c:v>
                </c:pt>
                <c:pt idx="156">
                  <c:v>1.2768534420060309</c:v>
                </c:pt>
                <c:pt idx="157">
                  <c:v>1.2632889224633641</c:v>
                </c:pt>
                <c:pt idx="158">
                  <c:v>1.2567204298550478</c:v>
                </c:pt>
                <c:pt idx="159">
                  <c:v>1.2759156040890602</c:v>
                </c:pt>
                <c:pt idx="160">
                  <c:v>1.271053919523214</c:v>
                </c:pt>
                <c:pt idx="161">
                  <c:v>1.2744321429192746</c:v>
                </c:pt>
                <c:pt idx="162">
                  <c:v>1.2713513390534128</c:v>
                </c:pt>
                <c:pt idx="163">
                  <c:v>1.2577167677537984</c:v>
                </c:pt>
                <c:pt idx="164">
                  <c:v>1.2476617914584291</c:v>
                </c:pt>
                <c:pt idx="165">
                  <c:v>1.2578865093659486</c:v>
                </c:pt>
                <c:pt idx="166">
                  <c:v>1.2513424813602017</c:v>
                </c:pt>
                <c:pt idx="167">
                  <c:v>1.2444090380250696</c:v>
                </c:pt>
                <c:pt idx="168">
                  <c:v>1.2445310123331164</c:v>
                </c:pt>
                <c:pt idx="169">
                  <c:v>1.2343497627282747</c:v>
                </c:pt>
                <c:pt idx="170">
                  <c:v>1.2606793488194796</c:v>
                </c:pt>
                <c:pt idx="171">
                  <c:v>1.275610577363542</c:v>
                </c:pt>
                <c:pt idx="172">
                  <c:v>1.2560780695860556</c:v>
                </c:pt>
                <c:pt idx="173">
                  <c:v>1.2569478954046585</c:v>
                </c:pt>
                <c:pt idx="174">
                  <c:v>1.2558500434211719</c:v>
                </c:pt>
                <c:pt idx="175">
                  <c:v>1.2422818805898519</c:v>
                </c:pt>
                <c:pt idx="176">
                  <c:v>1.2366881491359156</c:v>
                </c:pt>
                <c:pt idx="177">
                  <c:v>1.2229224198616453</c:v>
                </c:pt>
                <c:pt idx="178">
                  <c:v>1.2011886411367707</c:v>
                </c:pt>
                <c:pt idx="179">
                  <c:v>1.2015798320594331</c:v>
                </c:pt>
                <c:pt idx="180">
                  <c:v>1.1755367266617329</c:v>
                </c:pt>
                <c:pt idx="181">
                  <c:v>1.1649464781032719</c:v>
                </c:pt>
                <c:pt idx="182">
                  <c:v>1.1500935667912964</c:v>
                </c:pt>
                <c:pt idx="183">
                  <c:v>1.1665723881233665</c:v>
                </c:pt>
                <c:pt idx="184">
                  <c:v>1.1531357074164827</c:v>
                </c:pt>
                <c:pt idx="185">
                  <c:v>1.1404204191546381</c:v>
                </c:pt>
                <c:pt idx="186">
                  <c:v>1.1185728660844072</c:v>
                </c:pt>
                <c:pt idx="187">
                  <c:v>1.1203730101543183</c:v>
                </c:pt>
                <c:pt idx="188">
                  <c:v>1.1166687290730231</c:v>
                </c:pt>
                <c:pt idx="189">
                  <c:v>1.1108723222780459</c:v>
                </c:pt>
                <c:pt idx="190">
                  <c:v>1.1011286912983345</c:v>
                </c:pt>
                <c:pt idx="191">
                  <c:v>1.0958559557350911</c:v>
                </c:pt>
                <c:pt idx="192">
                  <c:v>1.1008916796777575</c:v>
                </c:pt>
                <c:pt idx="193">
                  <c:v>1.1003029650768774</c:v>
                </c:pt>
                <c:pt idx="194">
                  <c:v>1.100727446203744</c:v>
                </c:pt>
                <c:pt idx="195">
                  <c:v>1.1189441589715594</c:v>
                </c:pt>
                <c:pt idx="196">
                  <c:v>1.108104437410794</c:v>
                </c:pt>
                <c:pt idx="197">
                  <c:v>1.1045356221294014</c:v>
                </c:pt>
                <c:pt idx="198">
                  <c:v>1.0936666343849424</c:v>
                </c:pt>
                <c:pt idx="199">
                  <c:v>1.1112826778083413</c:v>
                </c:pt>
                <c:pt idx="200">
                  <c:v>1.1039391665500609</c:v>
                </c:pt>
                <c:pt idx="201">
                  <c:v>1.1297370412707579</c:v>
                </c:pt>
                <c:pt idx="202">
                  <c:v>1.1580504010836283</c:v>
                </c:pt>
                <c:pt idx="203">
                  <c:v>1.1816034099220583</c:v>
                </c:pt>
                <c:pt idx="204">
                  <c:v>1.1555807051895357</c:v>
                </c:pt>
                <c:pt idx="205">
                  <c:v>1.1437692224325475</c:v>
                </c:pt>
                <c:pt idx="206">
                  <c:v>1.1302518274944136</c:v>
                </c:pt>
                <c:pt idx="207">
                  <c:v>1.1089903148608458</c:v>
                </c:pt>
                <c:pt idx="208">
                  <c:v>1.0801928027814331</c:v>
                </c:pt>
                <c:pt idx="209">
                  <c:v>1.1000236722938246</c:v>
                </c:pt>
                <c:pt idx="210">
                  <c:v>1.0962930201785182</c:v>
                </c:pt>
                <c:pt idx="211">
                  <c:v>1.0743118508817104</c:v>
                </c:pt>
                <c:pt idx="212">
                  <c:v>1.0894385221290692</c:v>
                </c:pt>
                <c:pt idx="213">
                  <c:v>1.0701746202352862</c:v>
                </c:pt>
                <c:pt idx="214">
                  <c:v>1.0669266486053581</c:v>
                </c:pt>
                <c:pt idx="215">
                  <c:v>1.0673809270097028</c:v>
                </c:pt>
                <c:pt idx="216">
                  <c:v>1.0466571127510862</c:v>
                </c:pt>
                <c:pt idx="217">
                  <c:v>1.0252428338391673</c:v>
                </c:pt>
                <c:pt idx="218">
                  <c:v>1.023596960085227</c:v>
                </c:pt>
                <c:pt idx="219">
                  <c:v>1.0264924432126967</c:v>
                </c:pt>
                <c:pt idx="220">
                  <c:v>0.98508956448872542</c:v>
                </c:pt>
                <c:pt idx="221">
                  <c:v>0.98201983272115367</c:v>
                </c:pt>
                <c:pt idx="222">
                  <c:v>0.99136291379426345</c:v>
                </c:pt>
                <c:pt idx="223">
                  <c:v>0.9558534613237768</c:v>
                </c:pt>
                <c:pt idx="224">
                  <c:v>0.96169443737962046</c:v>
                </c:pt>
                <c:pt idx="225">
                  <c:v>1.0029009503192789</c:v>
                </c:pt>
                <c:pt idx="226">
                  <c:v>1.0107664715235936</c:v>
                </c:pt>
                <c:pt idx="227">
                  <c:v>1.005433589448371</c:v>
                </c:pt>
                <c:pt idx="228">
                  <c:v>0.99357003103596186</c:v>
                </c:pt>
                <c:pt idx="229">
                  <c:v>0.98392703354202971</c:v>
                </c:pt>
                <c:pt idx="230">
                  <c:v>0.96077654569508841</c:v>
                </c:pt>
                <c:pt idx="231">
                  <c:v>0.94822500076153216</c:v>
                </c:pt>
                <c:pt idx="232">
                  <c:v>0.93549868029538297</c:v>
                </c:pt>
                <c:pt idx="233">
                  <c:v>0.92867269404067188</c:v>
                </c:pt>
                <c:pt idx="234">
                  <c:v>0.91580681392779617</c:v>
                </c:pt>
                <c:pt idx="235">
                  <c:v>0.89465714965304932</c:v>
                </c:pt>
                <c:pt idx="236">
                  <c:v>0.92409225535143125</c:v>
                </c:pt>
                <c:pt idx="237">
                  <c:v>0.91475062481958691</c:v>
                </c:pt>
                <c:pt idx="238">
                  <c:v>0.90045358304418854</c:v>
                </c:pt>
                <c:pt idx="239">
                  <c:v>0.90029524003329842</c:v>
                </c:pt>
                <c:pt idx="240">
                  <c:v>0.85874450773673139</c:v>
                </c:pt>
                <c:pt idx="241">
                  <c:v>0.83685662681575324</c:v>
                </c:pt>
                <c:pt idx="242">
                  <c:v>0.77192299336586223</c:v>
                </c:pt>
                <c:pt idx="243">
                  <c:v>0.74406004433176032</c:v>
                </c:pt>
                <c:pt idx="244">
                  <c:v>0.71671714910446993</c:v>
                </c:pt>
                <c:pt idx="245">
                  <c:v>0.68940815728790572</c:v>
                </c:pt>
                <c:pt idx="246">
                  <c:v>0.66069034981998165</c:v>
                </c:pt>
                <c:pt idx="247">
                  <c:v>0.6363943562542409</c:v>
                </c:pt>
                <c:pt idx="248">
                  <c:v>0.63833780429054854</c:v>
                </c:pt>
                <c:pt idx="249">
                  <c:v>0.64061804637616004</c:v>
                </c:pt>
                <c:pt idx="250">
                  <c:v>0.66362564471965013</c:v>
                </c:pt>
                <c:pt idx="251">
                  <c:v>0.6540971678895473</c:v>
                </c:pt>
                <c:pt idx="252">
                  <c:v>0.65322366247133035</c:v>
                </c:pt>
                <c:pt idx="253">
                  <c:v>0.68056876461952598</c:v>
                </c:pt>
                <c:pt idx="254">
                  <c:v>0.71194392367825887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FC-496D-B9EF-1D982F6EDB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42966943"/>
        <c:axId val="1742976095"/>
      </c:lineChart>
      <c:dateAx>
        <c:axId val="1451121247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1130815"/>
        <c:crosses val="autoZero"/>
        <c:auto val="1"/>
        <c:lblOffset val="100"/>
        <c:baseTimeUnit val="months"/>
      </c:dateAx>
      <c:valAx>
        <c:axId val="1451130815"/>
        <c:scaling>
          <c:orientation val="minMax"/>
        </c:scaling>
        <c:delete val="0"/>
        <c:axPos val="l"/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1121247"/>
        <c:crosses val="autoZero"/>
        <c:crossBetween val="between"/>
      </c:valAx>
      <c:valAx>
        <c:axId val="1742976095"/>
        <c:scaling>
          <c:orientation val="minMax"/>
        </c:scaling>
        <c:delete val="0"/>
        <c:axPos val="r"/>
        <c:numFmt formatCode="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2966943"/>
        <c:crosses val="max"/>
        <c:crossBetween val="between"/>
      </c:valAx>
      <c:dateAx>
        <c:axId val="1742966943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1742976095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'Equity Performance'!$BH$6</c:f>
              <c:strCache>
                <c:ptCount val="1"/>
                <c:pt idx="0">
                  <c:v>India to EM Premium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'Equity Performance'!$BF$7:$BF$200</c:f>
              <c:numCache>
                <c:formatCode>dd\-mm\-yyyy</c:formatCode>
                <c:ptCount val="194"/>
                <c:pt idx="0">
                  <c:v>38562</c:v>
                </c:pt>
                <c:pt idx="1">
                  <c:v>38595</c:v>
                </c:pt>
                <c:pt idx="2">
                  <c:v>38625</c:v>
                </c:pt>
                <c:pt idx="3">
                  <c:v>38656</c:v>
                </c:pt>
                <c:pt idx="4">
                  <c:v>38686</c:v>
                </c:pt>
                <c:pt idx="5">
                  <c:v>38716</c:v>
                </c:pt>
                <c:pt idx="6">
                  <c:v>38748</c:v>
                </c:pt>
                <c:pt idx="7">
                  <c:v>38776</c:v>
                </c:pt>
                <c:pt idx="8">
                  <c:v>38807</c:v>
                </c:pt>
                <c:pt idx="9">
                  <c:v>38835</c:v>
                </c:pt>
                <c:pt idx="10">
                  <c:v>38868</c:v>
                </c:pt>
                <c:pt idx="11">
                  <c:v>38898</c:v>
                </c:pt>
                <c:pt idx="12">
                  <c:v>38929</c:v>
                </c:pt>
                <c:pt idx="13">
                  <c:v>38960</c:v>
                </c:pt>
                <c:pt idx="14">
                  <c:v>38989</c:v>
                </c:pt>
                <c:pt idx="15">
                  <c:v>39021</c:v>
                </c:pt>
                <c:pt idx="16">
                  <c:v>39051</c:v>
                </c:pt>
                <c:pt idx="17">
                  <c:v>39080</c:v>
                </c:pt>
                <c:pt idx="18">
                  <c:v>39113</c:v>
                </c:pt>
                <c:pt idx="19">
                  <c:v>39141</c:v>
                </c:pt>
                <c:pt idx="20">
                  <c:v>39171</c:v>
                </c:pt>
                <c:pt idx="21">
                  <c:v>39202</c:v>
                </c:pt>
                <c:pt idx="22">
                  <c:v>39233</c:v>
                </c:pt>
                <c:pt idx="23">
                  <c:v>39262</c:v>
                </c:pt>
                <c:pt idx="24">
                  <c:v>39294</c:v>
                </c:pt>
                <c:pt idx="25">
                  <c:v>39325</c:v>
                </c:pt>
                <c:pt idx="26">
                  <c:v>39353</c:v>
                </c:pt>
                <c:pt idx="27">
                  <c:v>39386</c:v>
                </c:pt>
                <c:pt idx="28">
                  <c:v>39416</c:v>
                </c:pt>
                <c:pt idx="29">
                  <c:v>39447</c:v>
                </c:pt>
                <c:pt idx="30">
                  <c:v>39478</c:v>
                </c:pt>
                <c:pt idx="31">
                  <c:v>39507</c:v>
                </c:pt>
                <c:pt idx="32">
                  <c:v>39538</c:v>
                </c:pt>
                <c:pt idx="33">
                  <c:v>39568</c:v>
                </c:pt>
                <c:pt idx="34">
                  <c:v>39598</c:v>
                </c:pt>
                <c:pt idx="35">
                  <c:v>39629</c:v>
                </c:pt>
                <c:pt idx="36">
                  <c:v>39660</c:v>
                </c:pt>
                <c:pt idx="37">
                  <c:v>39689</c:v>
                </c:pt>
                <c:pt idx="38">
                  <c:v>39721</c:v>
                </c:pt>
                <c:pt idx="39">
                  <c:v>39752</c:v>
                </c:pt>
                <c:pt idx="40">
                  <c:v>39780</c:v>
                </c:pt>
                <c:pt idx="41">
                  <c:v>39813</c:v>
                </c:pt>
                <c:pt idx="42">
                  <c:v>39843</c:v>
                </c:pt>
                <c:pt idx="43">
                  <c:v>39871</c:v>
                </c:pt>
                <c:pt idx="44">
                  <c:v>39903</c:v>
                </c:pt>
                <c:pt idx="45">
                  <c:v>39933</c:v>
                </c:pt>
                <c:pt idx="46">
                  <c:v>39962</c:v>
                </c:pt>
                <c:pt idx="47">
                  <c:v>39994</c:v>
                </c:pt>
                <c:pt idx="48">
                  <c:v>40025</c:v>
                </c:pt>
                <c:pt idx="49">
                  <c:v>40056</c:v>
                </c:pt>
                <c:pt idx="50">
                  <c:v>40086</c:v>
                </c:pt>
                <c:pt idx="51">
                  <c:v>40116</c:v>
                </c:pt>
                <c:pt idx="52">
                  <c:v>40147</c:v>
                </c:pt>
                <c:pt idx="53">
                  <c:v>40178</c:v>
                </c:pt>
                <c:pt idx="54">
                  <c:v>40207</c:v>
                </c:pt>
                <c:pt idx="55">
                  <c:v>40235</c:v>
                </c:pt>
                <c:pt idx="56">
                  <c:v>40268</c:v>
                </c:pt>
                <c:pt idx="57">
                  <c:v>40298</c:v>
                </c:pt>
                <c:pt idx="58">
                  <c:v>40329</c:v>
                </c:pt>
                <c:pt idx="59">
                  <c:v>40359</c:v>
                </c:pt>
                <c:pt idx="60">
                  <c:v>40389</c:v>
                </c:pt>
                <c:pt idx="61">
                  <c:v>40421</c:v>
                </c:pt>
                <c:pt idx="62">
                  <c:v>40451</c:v>
                </c:pt>
                <c:pt idx="63">
                  <c:v>40480</c:v>
                </c:pt>
                <c:pt idx="64">
                  <c:v>40512</c:v>
                </c:pt>
                <c:pt idx="65">
                  <c:v>40543</c:v>
                </c:pt>
                <c:pt idx="66">
                  <c:v>40574</c:v>
                </c:pt>
                <c:pt idx="67">
                  <c:v>40602</c:v>
                </c:pt>
                <c:pt idx="68">
                  <c:v>40633</c:v>
                </c:pt>
                <c:pt idx="69">
                  <c:v>40662</c:v>
                </c:pt>
                <c:pt idx="70">
                  <c:v>40694</c:v>
                </c:pt>
                <c:pt idx="71">
                  <c:v>40724</c:v>
                </c:pt>
                <c:pt idx="72">
                  <c:v>40753</c:v>
                </c:pt>
                <c:pt idx="73">
                  <c:v>40786</c:v>
                </c:pt>
                <c:pt idx="74">
                  <c:v>40816</c:v>
                </c:pt>
                <c:pt idx="75">
                  <c:v>40847</c:v>
                </c:pt>
                <c:pt idx="76">
                  <c:v>40877</c:v>
                </c:pt>
                <c:pt idx="77">
                  <c:v>40907</c:v>
                </c:pt>
                <c:pt idx="78">
                  <c:v>40939</c:v>
                </c:pt>
                <c:pt idx="79">
                  <c:v>40968</c:v>
                </c:pt>
                <c:pt idx="80">
                  <c:v>40998</c:v>
                </c:pt>
                <c:pt idx="81">
                  <c:v>41029</c:v>
                </c:pt>
                <c:pt idx="82">
                  <c:v>41060</c:v>
                </c:pt>
                <c:pt idx="83">
                  <c:v>41089</c:v>
                </c:pt>
                <c:pt idx="84">
                  <c:v>41121</c:v>
                </c:pt>
                <c:pt idx="85">
                  <c:v>41152</c:v>
                </c:pt>
                <c:pt idx="86">
                  <c:v>41180</c:v>
                </c:pt>
                <c:pt idx="87">
                  <c:v>41213</c:v>
                </c:pt>
                <c:pt idx="88">
                  <c:v>41243</c:v>
                </c:pt>
                <c:pt idx="89">
                  <c:v>41274</c:v>
                </c:pt>
                <c:pt idx="90">
                  <c:v>41305</c:v>
                </c:pt>
                <c:pt idx="91">
                  <c:v>41333</c:v>
                </c:pt>
                <c:pt idx="92">
                  <c:v>41362</c:v>
                </c:pt>
                <c:pt idx="93">
                  <c:v>41394</c:v>
                </c:pt>
                <c:pt idx="94">
                  <c:v>41425</c:v>
                </c:pt>
                <c:pt idx="95">
                  <c:v>41453</c:v>
                </c:pt>
                <c:pt idx="96">
                  <c:v>41486</c:v>
                </c:pt>
                <c:pt idx="97">
                  <c:v>41516</c:v>
                </c:pt>
                <c:pt idx="98">
                  <c:v>41547</c:v>
                </c:pt>
                <c:pt idx="99">
                  <c:v>41578</c:v>
                </c:pt>
                <c:pt idx="100">
                  <c:v>41607</c:v>
                </c:pt>
                <c:pt idx="101">
                  <c:v>41639</c:v>
                </c:pt>
                <c:pt idx="102">
                  <c:v>41670</c:v>
                </c:pt>
                <c:pt idx="103">
                  <c:v>41698</c:v>
                </c:pt>
                <c:pt idx="104">
                  <c:v>41729</c:v>
                </c:pt>
                <c:pt idx="105">
                  <c:v>41759</c:v>
                </c:pt>
                <c:pt idx="106">
                  <c:v>41789</c:v>
                </c:pt>
                <c:pt idx="107">
                  <c:v>41820</c:v>
                </c:pt>
                <c:pt idx="108">
                  <c:v>41851</c:v>
                </c:pt>
                <c:pt idx="109">
                  <c:v>41880</c:v>
                </c:pt>
                <c:pt idx="110">
                  <c:v>41912</c:v>
                </c:pt>
                <c:pt idx="111">
                  <c:v>41943</c:v>
                </c:pt>
                <c:pt idx="112">
                  <c:v>41971</c:v>
                </c:pt>
                <c:pt idx="113">
                  <c:v>42004</c:v>
                </c:pt>
                <c:pt idx="114">
                  <c:v>42034</c:v>
                </c:pt>
                <c:pt idx="115">
                  <c:v>42062</c:v>
                </c:pt>
                <c:pt idx="116">
                  <c:v>42094</c:v>
                </c:pt>
                <c:pt idx="117">
                  <c:v>42124</c:v>
                </c:pt>
                <c:pt idx="118">
                  <c:v>42153</c:v>
                </c:pt>
                <c:pt idx="119">
                  <c:v>42185</c:v>
                </c:pt>
                <c:pt idx="120">
                  <c:v>42216</c:v>
                </c:pt>
                <c:pt idx="121">
                  <c:v>42247</c:v>
                </c:pt>
                <c:pt idx="122">
                  <c:v>42277</c:v>
                </c:pt>
                <c:pt idx="123">
                  <c:v>42307</c:v>
                </c:pt>
                <c:pt idx="124">
                  <c:v>42338</c:v>
                </c:pt>
                <c:pt idx="125">
                  <c:v>42369</c:v>
                </c:pt>
                <c:pt idx="126">
                  <c:v>42398</c:v>
                </c:pt>
                <c:pt idx="127">
                  <c:v>42429</c:v>
                </c:pt>
                <c:pt idx="128">
                  <c:v>42460</c:v>
                </c:pt>
                <c:pt idx="129">
                  <c:v>42489</c:v>
                </c:pt>
                <c:pt idx="130">
                  <c:v>42521</c:v>
                </c:pt>
                <c:pt idx="131">
                  <c:v>42551</c:v>
                </c:pt>
                <c:pt idx="132">
                  <c:v>42580</c:v>
                </c:pt>
                <c:pt idx="133">
                  <c:v>42613</c:v>
                </c:pt>
                <c:pt idx="134">
                  <c:v>42643</c:v>
                </c:pt>
                <c:pt idx="135">
                  <c:v>42674</c:v>
                </c:pt>
                <c:pt idx="136">
                  <c:v>42704</c:v>
                </c:pt>
                <c:pt idx="137">
                  <c:v>42734</c:v>
                </c:pt>
                <c:pt idx="138">
                  <c:v>42766</c:v>
                </c:pt>
                <c:pt idx="139">
                  <c:v>42794</c:v>
                </c:pt>
                <c:pt idx="140">
                  <c:v>42825</c:v>
                </c:pt>
                <c:pt idx="141">
                  <c:v>42853</c:v>
                </c:pt>
                <c:pt idx="142">
                  <c:v>42886</c:v>
                </c:pt>
                <c:pt idx="143">
                  <c:v>42916</c:v>
                </c:pt>
                <c:pt idx="144">
                  <c:v>42947</c:v>
                </c:pt>
                <c:pt idx="145">
                  <c:v>42978</c:v>
                </c:pt>
                <c:pt idx="146">
                  <c:v>43007</c:v>
                </c:pt>
                <c:pt idx="147">
                  <c:v>43039</c:v>
                </c:pt>
                <c:pt idx="148">
                  <c:v>43069</c:v>
                </c:pt>
                <c:pt idx="149">
                  <c:v>43098</c:v>
                </c:pt>
                <c:pt idx="150">
                  <c:v>43131</c:v>
                </c:pt>
                <c:pt idx="151">
                  <c:v>43159</c:v>
                </c:pt>
                <c:pt idx="152">
                  <c:v>43189</c:v>
                </c:pt>
                <c:pt idx="153">
                  <c:v>43220</c:v>
                </c:pt>
                <c:pt idx="154">
                  <c:v>43251</c:v>
                </c:pt>
                <c:pt idx="155">
                  <c:v>43280</c:v>
                </c:pt>
                <c:pt idx="156">
                  <c:v>43312</c:v>
                </c:pt>
                <c:pt idx="157">
                  <c:v>43343</c:v>
                </c:pt>
                <c:pt idx="158">
                  <c:v>43371</c:v>
                </c:pt>
                <c:pt idx="159">
                  <c:v>43404</c:v>
                </c:pt>
                <c:pt idx="160">
                  <c:v>43434</c:v>
                </c:pt>
                <c:pt idx="161">
                  <c:v>43465</c:v>
                </c:pt>
                <c:pt idx="162">
                  <c:v>43496</c:v>
                </c:pt>
                <c:pt idx="163">
                  <c:v>43524</c:v>
                </c:pt>
                <c:pt idx="164">
                  <c:v>43553</c:v>
                </c:pt>
                <c:pt idx="165">
                  <c:v>43585</c:v>
                </c:pt>
                <c:pt idx="166">
                  <c:v>43616</c:v>
                </c:pt>
                <c:pt idx="167">
                  <c:v>43644</c:v>
                </c:pt>
                <c:pt idx="168">
                  <c:v>43677</c:v>
                </c:pt>
                <c:pt idx="169">
                  <c:v>43707</c:v>
                </c:pt>
                <c:pt idx="170">
                  <c:v>43738</c:v>
                </c:pt>
                <c:pt idx="171">
                  <c:v>43769</c:v>
                </c:pt>
                <c:pt idx="172">
                  <c:v>43798</c:v>
                </c:pt>
                <c:pt idx="173">
                  <c:v>43830</c:v>
                </c:pt>
                <c:pt idx="174">
                  <c:v>43861</c:v>
                </c:pt>
                <c:pt idx="175">
                  <c:v>43889</c:v>
                </c:pt>
                <c:pt idx="176">
                  <c:v>43921</c:v>
                </c:pt>
                <c:pt idx="177">
                  <c:v>43951</c:v>
                </c:pt>
                <c:pt idx="178">
                  <c:v>43980</c:v>
                </c:pt>
                <c:pt idx="179">
                  <c:v>44012</c:v>
                </c:pt>
                <c:pt idx="180">
                  <c:v>44043</c:v>
                </c:pt>
                <c:pt idx="181">
                  <c:v>44074</c:v>
                </c:pt>
                <c:pt idx="182">
                  <c:v>44104</c:v>
                </c:pt>
                <c:pt idx="183">
                  <c:v>44134</c:v>
                </c:pt>
                <c:pt idx="184">
                  <c:v>44165</c:v>
                </c:pt>
                <c:pt idx="185" formatCode="m/d/yyyy">
                  <c:v>44196</c:v>
                </c:pt>
                <c:pt idx="186" formatCode="m/d/yyyy">
                  <c:v>44225</c:v>
                </c:pt>
                <c:pt idx="187" formatCode="m/d/yyyy">
                  <c:v>44253</c:v>
                </c:pt>
                <c:pt idx="188" formatCode="m/d/yyyy">
                  <c:v>44286</c:v>
                </c:pt>
                <c:pt idx="189" formatCode="m/d/yyyy">
                  <c:v>44316</c:v>
                </c:pt>
                <c:pt idx="190" formatCode="m/d/yyyy">
                  <c:v>44347</c:v>
                </c:pt>
                <c:pt idx="191" formatCode="m/d/yyyy">
                  <c:v>44377</c:v>
                </c:pt>
                <c:pt idx="192" formatCode="m/d/yyyy">
                  <c:v>44407</c:v>
                </c:pt>
                <c:pt idx="193" formatCode="m/d/yyyy">
                  <c:v>44439</c:v>
                </c:pt>
              </c:numCache>
            </c:numRef>
          </c:cat>
          <c:val>
            <c:numRef>
              <c:f>'Equity Performance'!$BH$7:$BH$200</c:f>
              <c:numCache>
                <c:formatCode>0.0%</c:formatCode>
                <c:ptCount val="194"/>
                <c:pt idx="0">
                  <c:v>2.2013097870196745</c:v>
                </c:pt>
                <c:pt idx="1">
                  <c:v>2.6560117054503505</c:v>
                </c:pt>
                <c:pt idx="2">
                  <c:v>3.4098945507356193</c:v>
                </c:pt>
                <c:pt idx="3">
                  <c:v>3.2447901086848141</c:v>
                </c:pt>
                <c:pt idx="4">
                  <c:v>2.0561869357408393</c:v>
                </c:pt>
                <c:pt idx="5">
                  <c:v>2.0596334012219959</c:v>
                </c:pt>
                <c:pt idx="6">
                  <c:v>2.7653845266388242</c:v>
                </c:pt>
                <c:pt idx="7">
                  <c:v>2.8742271889508437</c:v>
                </c:pt>
                <c:pt idx="8">
                  <c:v>2.794949649402565</c:v>
                </c:pt>
                <c:pt idx="9">
                  <c:v>2.5699760495277695</c:v>
                </c:pt>
                <c:pt idx="10">
                  <c:v>2.5425376884422111</c:v>
                </c:pt>
                <c:pt idx="11">
                  <c:v>1.8031669402336585</c:v>
                </c:pt>
                <c:pt idx="12">
                  <c:v>1.7164501337409246</c:v>
                </c:pt>
                <c:pt idx="13">
                  <c:v>1.7945582609317459</c:v>
                </c:pt>
                <c:pt idx="14">
                  <c:v>1.0306127536520915</c:v>
                </c:pt>
                <c:pt idx="15">
                  <c:v>1.0210104692577979</c:v>
                </c:pt>
                <c:pt idx="16">
                  <c:v>0.92087768846404505</c:v>
                </c:pt>
                <c:pt idx="17">
                  <c:v>0.91287996153640694</c:v>
                </c:pt>
                <c:pt idx="18">
                  <c:v>1.3035300444296487</c:v>
                </c:pt>
                <c:pt idx="19">
                  <c:v>0.88985094508624063</c:v>
                </c:pt>
                <c:pt idx="20">
                  <c:v>0.71811953597847999</c:v>
                </c:pt>
                <c:pt idx="21">
                  <c:v>0.29630112291218702</c:v>
                </c:pt>
                <c:pt idx="22">
                  <c:v>0.34681890249741953</c:v>
                </c:pt>
                <c:pt idx="23">
                  <c:v>0.36526264093374161</c:v>
                </c:pt>
                <c:pt idx="24">
                  <c:v>0.37877099499564415</c:v>
                </c:pt>
                <c:pt idx="25">
                  <c:v>0.21599478097357849</c:v>
                </c:pt>
                <c:pt idx="26">
                  <c:v>9.2327156472067795E-2</c:v>
                </c:pt>
                <c:pt idx="27">
                  <c:v>0.44921729535894084</c:v>
                </c:pt>
                <c:pt idx="28">
                  <c:v>0.52149292342864029</c:v>
                </c:pt>
                <c:pt idx="29">
                  <c:v>0.57390959672328501</c:v>
                </c:pt>
                <c:pt idx="30">
                  <c:v>0.69439195197865722</c:v>
                </c:pt>
                <c:pt idx="31">
                  <c:v>0.58455178950694231</c:v>
                </c:pt>
                <c:pt idx="32">
                  <c:v>0.48261434535384184</c:v>
                </c:pt>
                <c:pt idx="33">
                  <c:v>0.28560568992031299</c:v>
                </c:pt>
                <c:pt idx="34">
                  <c:v>0.2001646875270866</c:v>
                </c:pt>
                <c:pt idx="35">
                  <c:v>7.9899447949526747E-2</c:v>
                </c:pt>
                <c:pt idx="36">
                  <c:v>0.24785549323655554</c:v>
                </c:pt>
                <c:pt idx="37">
                  <c:v>0.33525980455465154</c:v>
                </c:pt>
                <c:pt idx="38">
                  <c:v>0.32799815273929323</c:v>
                </c:pt>
                <c:pt idx="39">
                  <c:v>0.18090684558794412</c:v>
                </c:pt>
                <c:pt idx="40">
                  <c:v>0.10929949368711145</c:v>
                </c:pt>
                <c:pt idx="41">
                  <c:v>7.9477749583608093E-2</c:v>
                </c:pt>
                <c:pt idx="42">
                  <c:v>0.29922681072224067</c:v>
                </c:pt>
                <c:pt idx="43">
                  <c:v>0.23844452354317114</c:v>
                </c:pt>
                <c:pt idx="44">
                  <c:v>0.22165514568124567</c:v>
                </c:pt>
                <c:pt idx="45">
                  <c:v>6.8368748941296076E-2</c:v>
                </c:pt>
                <c:pt idx="46">
                  <c:v>0.19221505448788112</c:v>
                </c:pt>
                <c:pt idx="47">
                  <c:v>0.23353695317876344</c:v>
                </c:pt>
                <c:pt idx="48">
                  <c:v>0.25754904656391009</c:v>
                </c:pt>
                <c:pt idx="49">
                  <c:v>0.28639433741245668</c:v>
                </c:pt>
                <c:pt idx="50">
                  <c:v>0.33475505146778484</c:v>
                </c:pt>
                <c:pt idx="51">
                  <c:v>0.23433408688015356</c:v>
                </c:pt>
                <c:pt idx="52">
                  <c:v>0.29454452861417013</c:v>
                </c:pt>
                <c:pt idx="53">
                  <c:v>0.27763590208798639</c:v>
                </c:pt>
                <c:pt idx="54">
                  <c:v>0.50232240568532593</c:v>
                </c:pt>
                <c:pt idx="55">
                  <c:v>0.54017100600831913</c:v>
                </c:pt>
                <c:pt idx="56">
                  <c:v>0.55407027348939475</c:v>
                </c:pt>
                <c:pt idx="57">
                  <c:v>0.31994377517617423</c:v>
                </c:pt>
                <c:pt idx="58">
                  <c:v>0.35740286979056379</c:v>
                </c:pt>
                <c:pt idx="59">
                  <c:v>0.44232356582748644</c:v>
                </c:pt>
                <c:pt idx="60">
                  <c:v>0.38348249027237369</c:v>
                </c:pt>
                <c:pt idx="61">
                  <c:v>0.401630765243568</c:v>
                </c:pt>
                <c:pt idx="62">
                  <c:v>0.4367627543497492</c:v>
                </c:pt>
                <c:pt idx="63">
                  <c:v>0.40537506959035974</c:v>
                </c:pt>
                <c:pt idx="64">
                  <c:v>0.3891063036044109</c:v>
                </c:pt>
                <c:pt idx="65">
                  <c:v>0.39197737073640559</c:v>
                </c:pt>
                <c:pt idx="66">
                  <c:v>0.47885716614701157</c:v>
                </c:pt>
                <c:pt idx="67">
                  <c:v>0.45343056696795392</c:v>
                </c:pt>
                <c:pt idx="68">
                  <c:v>0.51951650943396221</c:v>
                </c:pt>
                <c:pt idx="69">
                  <c:v>0.28415645366435616</c:v>
                </c:pt>
                <c:pt idx="70">
                  <c:v>0.29795565908908372</c:v>
                </c:pt>
                <c:pt idx="71">
                  <c:v>0.33717175845509328</c:v>
                </c:pt>
                <c:pt idx="72">
                  <c:v>0.30399983454665791</c:v>
                </c:pt>
                <c:pt idx="73">
                  <c:v>0.29151340133738857</c:v>
                </c:pt>
                <c:pt idx="74">
                  <c:v>0.41412836795465147</c:v>
                </c:pt>
                <c:pt idx="75">
                  <c:v>0.37186344811515593</c:v>
                </c:pt>
                <c:pt idx="76">
                  <c:v>0.28184512136662732</c:v>
                </c:pt>
                <c:pt idx="77">
                  <c:v>0.24406979023720843</c:v>
                </c:pt>
                <c:pt idx="78">
                  <c:v>0.43027643027643037</c:v>
                </c:pt>
                <c:pt idx="79">
                  <c:v>0.40405690913064762</c:v>
                </c:pt>
                <c:pt idx="80">
                  <c:v>0.40407825320836022</c:v>
                </c:pt>
                <c:pt idx="81">
                  <c:v>0.23638216833860848</c:v>
                </c:pt>
                <c:pt idx="82">
                  <c:v>0.25581908055046299</c:v>
                </c:pt>
                <c:pt idx="83">
                  <c:v>0.2684961168373492</c:v>
                </c:pt>
                <c:pt idx="84">
                  <c:v>0.2380305236477378</c:v>
                </c:pt>
                <c:pt idx="85">
                  <c:v>0.23788100681676894</c:v>
                </c:pt>
                <c:pt idx="86">
                  <c:v>0.28985012598251303</c:v>
                </c:pt>
                <c:pt idx="87">
                  <c:v>0.27545737660595004</c:v>
                </c:pt>
                <c:pt idx="88">
                  <c:v>0.30308215810074546</c:v>
                </c:pt>
                <c:pt idx="89">
                  <c:v>0.27369659326181073</c:v>
                </c:pt>
                <c:pt idx="90">
                  <c:v>0.38568110673533273</c:v>
                </c:pt>
                <c:pt idx="91">
                  <c:v>0.34193495702590693</c:v>
                </c:pt>
                <c:pt idx="92">
                  <c:v>0.3370267112195322</c:v>
                </c:pt>
                <c:pt idx="93">
                  <c:v>0.19336736278641165</c:v>
                </c:pt>
                <c:pt idx="94">
                  <c:v>0.22314427261302616</c:v>
                </c:pt>
                <c:pt idx="95">
                  <c:v>0.24697784469778439</c:v>
                </c:pt>
                <c:pt idx="96">
                  <c:v>0.24477665139586313</c:v>
                </c:pt>
                <c:pt idx="97">
                  <c:v>0.25316799799255585</c:v>
                </c:pt>
                <c:pt idx="98">
                  <c:v>0.24621507569848622</c:v>
                </c:pt>
                <c:pt idx="99">
                  <c:v>0.27547591316136155</c:v>
                </c:pt>
                <c:pt idx="100">
                  <c:v>0.25042589437819407</c:v>
                </c:pt>
                <c:pt idx="101">
                  <c:v>0.30075086378288662</c:v>
                </c:pt>
                <c:pt idx="102">
                  <c:v>0.41500322309263948</c:v>
                </c:pt>
                <c:pt idx="103">
                  <c:v>0.41762104307624104</c:v>
                </c:pt>
                <c:pt idx="104">
                  <c:v>0.45036037891268532</c:v>
                </c:pt>
                <c:pt idx="105">
                  <c:v>0.30325897327373541</c:v>
                </c:pt>
                <c:pt idx="106">
                  <c:v>0.35998997242416642</c:v>
                </c:pt>
                <c:pt idx="107">
                  <c:v>0.39106717001535141</c:v>
                </c:pt>
                <c:pt idx="108">
                  <c:v>0.31482880398859336</c:v>
                </c:pt>
                <c:pt idx="109">
                  <c:v>0.30505024572727946</c:v>
                </c:pt>
                <c:pt idx="110">
                  <c:v>0.3781428735941037</c:v>
                </c:pt>
                <c:pt idx="111">
                  <c:v>0.39117354850091446</c:v>
                </c:pt>
                <c:pt idx="112">
                  <c:v>0.40522075700976634</c:v>
                </c:pt>
                <c:pt idx="113">
                  <c:v>0.3412217742664474</c:v>
                </c:pt>
                <c:pt idx="114">
                  <c:v>0.55302191935076794</c:v>
                </c:pt>
                <c:pt idx="115">
                  <c:v>0.52972557445980861</c:v>
                </c:pt>
                <c:pt idx="116">
                  <c:v>0.48795633139779837</c:v>
                </c:pt>
                <c:pt idx="117">
                  <c:v>0.17489334711928617</c:v>
                </c:pt>
                <c:pt idx="118">
                  <c:v>0.27111226230562435</c:v>
                </c:pt>
                <c:pt idx="119">
                  <c:v>0.36846420687480297</c:v>
                </c:pt>
                <c:pt idx="120">
                  <c:v>0.47597187681145869</c:v>
                </c:pt>
                <c:pt idx="121">
                  <c:v>0.50076139389116503</c:v>
                </c:pt>
                <c:pt idx="122">
                  <c:v>0.4871980723646836</c:v>
                </c:pt>
                <c:pt idx="123">
                  <c:v>0.44603882020261176</c:v>
                </c:pt>
                <c:pt idx="124">
                  <c:v>0.45983013993941535</c:v>
                </c:pt>
                <c:pt idx="125">
                  <c:v>0.44893021576239067</c:v>
                </c:pt>
                <c:pt idx="126">
                  <c:v>0.61917040358744413</c:v>
                </c:pt>
                <c:pt idx="127">
                  <c:v>0.54950270106527999</c:v>
                </c:pt>
                <c:pt idx="128">
                  <c:v>0.53069960194121824</c:v>
                </c:pt>
                <c:pt idx="129">
                  <c:v>0.30483416190546864</c:v>
                </c:pt>
                <c:pt idx="130">
                  <c:v>0.36537866789124962</c:v>
                </c:pt>
                <c:pt idx="131">
                  <c:v>0.33154398323598921</c:v>
                </c:pt>
                <c:pt idx="132">
                  <c:v>0.3362431072928731</c:v>
                </c:pt>
                <c:pt idx="133">
                  <c:v>0.32507397707560948</c:v>
                </c:pt>
                <c:pt idx="134">
                  <c:v>0.28360630799655184</c:v>
                </c:pt>
                <c:pt idx="135">
                  <c:v>0.26154371414058142</c:v>
                </c:pt>
                <c:pt idx="136">
                  <c:v>0.25333197334421342</c:v>
                </c:pt>
                <c:pt idx="137">
                  <c:v>0.25118931914675957</c:v>
                </c:pt>
                <c:pt idx="138">
                  <c:v>0.41193233881904479</c:v>
                </c:pt>
                <c:pt idx="139">
                  <c:v>0.47914522506906465</c:v>
                </c:pt>
                <c:pt idx="140">
                  <c:v>0.50004475875033583</c:v>
                </c:pt>
                <c:pt idx="141">
                  <c:v>0.28766568946601678</c:v>
                </c:pt>
                <c:pt idx="142">
                  <c:v>0.30782987120531402</c:v>
                </c:pt>
                <c:pt idx="143">
                  <c:v>0.25712442573074945</c:v>
                </c:pt>
                <c:pt idx="144">
                  <c:v>0.27492578138029944</c:v>
                </c:pt>
                <c:pt idx="145">
                  <c:v>0.28570479165282125</c:v>
                </c:pt>
                <c:pt idx="146">
                  <c:v>0.30742887020173404</c:v>
                </c:pt>
                <c:pt idx="147">
                  <c:v>0.38864714015488877</c:v>
                </c:pt>
                <c:pt idx="148">
                  <c:v>0.34794284388157681</c:v>
                </c:pt>
                <c:pt idx="149">
                  <c:v>0.38903926402113842</c:v>
                </c:pt>
                <c:pt idx="150">
                  <c:v>0.47026887495524305</c:v>
                </c:pt>
                <c:pt idx="151">
                  <c:v>0.50117453194025674</c:v>
                </c:pt>
                <c:pt idx="152">
                  <c:v>0.49607456533428951</c:v>
                </c:pt>
                <c:pt idx="153">
                  <c:v>0.35347372031519364</c:v>
                </c:pt>
                <c:pt idx="154">
                  <c:v>0.36582583577119099</c:v>
                </c:pt>
                <c:pt idx="155">
                  <c:v>0.4365538148678163</c:v>
                </c:pt>
                <c:pt idx="156">
                  <c:v>0.56485688427326819</c:v>
                </c:pt>
                <c:pt idx="157">
                  <c:v>0.63612390466336421</c:v>
                </c:pt>
                <c:pt idx="158">
                  <c:v>0.55294410763225654</c:v>
                </c:pt>
                <c:pt idx="159">
                  <c:v>0.58829430109449166</c:v>
                </c:pt>
                <c:pt idx="160">
                  <c:v>0.6084216502649511</c:v>
                </c:pt>
                <c:pt idx="161">
                  <c:v>0.61133326367979657</c:v>
                </c:pt>
                <c:pt idx="162">
                  <c:v>0.65040050689893225</c:v>
                </c:pt>
                <c:pt idx="163">
                  <c:v>0.62905828258051288</c:v>
                </c:pt>
                <c:pt idx="164">
                  <c:v>0.68313178744311687</c:v>
                </c:pt>
                <c:pt idx="165">
                  <c:v>0.42102728731942207</c:v>
                </c:pt>
                <c:pt idx="166">
                  <c:v>0.49795903323596913</c:v>
                </c:pt>
                <c:pt idx="167">
                  <c:v>0.41118214210857262</c:v>
                </c:pt>
                <c:pt idx="168">
                  <c:v>0.35306716023268114</c:v>
                </c:pt>
                <c:pt idx="169">
                  <c:v>0.41584402764067141</c:v>
                </c:pt>
                <c:pt idx="170">
                  <c:v>0.4276231431487314</c:v>
                </c:pt>
                <c:pt idx="171">
                  <c:v>0.42914141414141405</c:v>
                </c:pt>
                <c:pt idx="172">
                  <c:v>0.46079909848698275</c:v>
                </c:pt>
                <c:pt idx="173">
                  <c:v>0.38605673035427035</c:v>
                </c:pt>
                <c:pt idx="174">
                  <c:v>0.57745695822965959</c:v>
                </c:pt>
                <c:pt idx="175">
                  <c:v>0.53839451346337586</c:v>
                </c:pt>
                <c:pt idx="176">
                  <c:v>0.36746891934969717</c:v>
                </c:pt>
                <c:pt idx="177">
                  <c:v>0.27429268814139118</c:v>
                </c:pt>
                <c:pt idx="178">
                  <c:v>0.27488970555989223</c:v>
                </c:pt>
                <c:pt idx="179">
                  <c:v>0.32978706203818997</c:v>
                </c:pt>
                <c:pt idx="180">
                  <c:v>0.34178715868930709</c:v>
                </c:pt>
                <c:pt idx="181">
                  <c:v>0.32901529459689671</c:v>
                </c:pt>
                <c:pt idx="182">
                  <c:v>0.35493650266960253</c:v>
                </c:pt>
                <c:pt idx="183">
                  <c:v>0.41719653833955084</c:v>
                </c:pt>
                <c:pt idx="184">
                  <c:v>0.42483697681767252</c:v>
                </c:pt>
                <c:pt idx="185">
                  <c:v>0.45360509079290723</c:v>
                </c:pt>
                <c:pt idx="186">
                  <c:v>0.47271595900439234</c:v>
                </c:pt>
                <c:pt idx="187">
                  <c:v>0.56449220012338786</c:v>
                </c:pt>
                <c:pt idx="188">
                  <c:v>0.62039725608163088</c:v>
                </c:pt>
                <c:pt idx="189">
                  <c:v>0.40708587338131696</c:v>
                </c:pt>
                <c:pt idx="190">
                  <c:v>0.46200165032448925</c:v>
                </c:pt>
                <c:pt idx="191">
                  <c:v>0.49756468684035826</c:v>
                </c:pt>
                <c:pt idx="192">
                  <c:v>0.60731433159373749</c:v>
                </c:pt>
                <c:pt idx="193">
                  <c:v>0.70081524949785368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97-494B-A2E0-CC82FC9D3E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32646752"/>
        <c:axId val="193265091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'Equity Performance'!$BG$6</c15:sqref>
                        </c15:formulaRef>
                      </c:ext>
                    </c:extLst>
                    <c:strCache>
                      <c:ptCount val="1"/>
                      <c:pt idx="0">
                        <c:v>EM to World Discount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'Equity Performance'!$BF$7:$BF$200</c15:sqref>
                        </c15:formulaRef>
                      </c:ext>
                    </c:extLst>
                    <c:numCache>
                      <c:formatCode>dd\-mm\-yyyy</c:formatCode>
                      <c:ptCount val="194"/>
                      <c:pt idx="0">
                        <c:v>38562</c:v>
                      </c:pt>
                      <c:pt idx="1">
                        <c:v>38595</c:v>
                      </c:pt>
                      <c:pt idx="2">
                        <c:v>38625</c:v>
                      </c:pt>
                      <c:pt idx="3">
                        <c:v>38656</c:v>
                      </c:pt>
                      <c:pt idx="4">
                        <c:v>38686</c:v>
                      </c:pt>
                      <c:pt idx="5">
                        <c:v>38716</c:v>
                      </c:pt>
                      <c:pt idx="6">
                        <c:v>38748</c:v>
                      </c:pt>
                      <c:pt idx="7">
                        <c:v>38776</c:v>
                      </c:pt>
                      <c:pt idx="8">
                        <c:v>38807</c:v>
                      </c:pt>
                      <c:pt idx="9">
                        <c:v>38835</c:v>
                      </c:pt>
                      <c:pt idx="10">
                        <c:v>38868</c:v>
                      </c:pt>
                      <c:pt idx="11">
                        <c:v>38898</c:v>
                      </c:pt>
                      <c:pt idx="12">
                        <c:v>38929</c:v>
                      </c:pt>
                      <c:pt idx="13">
                        <c:v>38960</c:v>
                      </c:pt>
                      <c:pt idx="14">
                        <c:v>38989</c:v>
                      </c:pt>
                      <c:pt idx="15">
                        <c:v>39021</c:v>
                      </c:pt>
                      <c:pt idx="16">
                        <c:v>39051</c:v>
                      </c:pt>
                      <c:pt idx="17">
                        <c:v>39080</c:v>
                      </c:pt>
                      <c:pt idx="18">
                        <c:v>39113</c:v>
                      </c:pt>
                      <c:pt idx="19">
                        <c:v>39141</c:v>
                      </c:pt>
                      <c:pt idx="20">
                        <c:v>39171</c:v>
                      </c:pt>
                      <c:pt idx="21">
                        <c:v>39202</c:v>
                      </c:pt>
                      <c:pt idx="22">
                        <c:v>39233</c:v>
                      </c:pt>
                      <c:pt idx="23">
                        <c:v>39262</c:v>
                      </c:pt>
                      <c:pt idx="24">
                        <c:v>39294</c:v>
                      </c:pt>
                      <c:pt idx="25">
                        <c:v>39325</c:v>
                      </c:pt>
                      <c:pt idx="26">
                        <c:v>39353</c:v>
                      </c:pt>
                      <c:pt idx="27">
                        <c:v>39386</c:v>
                      </c:pt>
                      <c:pt idx="28">
                        <c:v>39416</c:v>
                      </c:pt>
                      <c:pt idx="29">
                        <c:v>39447</c:v>
                      </c:pt>
                      <c:pt idx="30">
                        <c:v>39478</c:v>
                      </c:pt>
                      <c:pt idx="31">
                        <c:v>39507</c:v>
                      </c:pt>
                      <c:pt idx="32">
                        <c:v>39538</c:v>
                      </c:pt>
                      <c:pt idx="33">
                        <c:v>39568</c:v>
                      </c:pt>
                      <c:pt idx="34">
                        <c:v>39598</c:v>
                      </c:pt>
                      <c:pt idx="35">
                        <c:v>39629</c:v>
                      </c:pt>
                      <c:pt idx="36">
                        <c:v>39660</c:v>
                      </c:pt>
                      <c:pt idx="37">
                        <c:v>39689</c:v>
                      </c:pt>
                      <c:pt idx="38">
                        <c:v>39721</c:v>
                      </c:pt>
                      <c:pt idx="39">
                        <c:v>39752</c:v>
                      </c:pt>
                      <c:pt idx="40">
                        <c:v>39780</c:v>
                      </c:pt>
                      <c:pt idx="41">
                        <c:v>39813</c:v>
                      </c:pt>
                      <c:pt idx="42">
                        <c:v>39843</c:v>
                      </c:pt>
                      <c:pt idx="43">
                        <c:v>39871</c:v>
                      </c:pt>
                      <c:pt idx="44">
                        <c:v>39903</c:v>
                      </c:pt>
                      <c:pt idx="45">
                        <c:v>39933</c:v>
                      </c:pt>
                      <c:pt idx="46">
                        <c:v>39962</c:v>
                      </c:pt>
                      <c:pt idx="47">
                        <c:v>39994</c:v>
                      </c:pt>
                      <c:pt idx="48">
                        <c:v>40025</c:v>
                      </c:pt>
                      <c:pt idx="49">
                        <c:v>40056</c:v>
                      </c:pt>
                      <c:pt idx="50">
                        <c:v>40086</c:v>
                      </c:pt>
                      <c:pt idx="51">
                        <c:v>40116</c:v>
                      </c:pt>
                      <c:pt idx="52">
                        <c:v>40147</c:v>
                      </c:pt>
                      <c:pt idx="53">
                        <c:v>40178</c:v>
                      </c:pt>
                      <c:pt idx="54">
                        <c:v>40207</c:v>
                      </c:pt>
                      <c:pt idx="55">
                        <c:v>40235</c:v>
                      </c:pt>
                      <c:pt idx="56">
                        <c:v>40268</c:v>
                      </c:pt>
                      <c:pt idx="57">
                        <c:v>40298</c:v>
                      </c:pt>
                      <c:pt idx="58">
                        <c:v>40329</c:v>
                      </c:pt>
                      <c:pt idx="59">
                        <c:v>40359</c:v>
                      </c:pt>
                      <c:pt idx="60">
                        <c:v>40389</c:v>
                      </c:pt>
                      <c:pt idx="61">
                        <c:v>40421</c:v>
                      </c:pt>
                      <c:pt idx="62">
                        <c:v>40451</c:v>
                      </c:pt>
                      <c:pt idx="63">
                        <c:v>40480</c:v>
                      </c:pt>
                      <c:pt idx="64">
                        <c:v>40512</c:v>
                      </c:pt>
                      <c:pt idx="65">
                        <c:v>40543</c:v>
                      </c:pt>
                      <c:pt idx="66">
                        <c:v>40574</c:v>
                      </c:pt>
                      <c:pt idx="67">
                        <c:v>40602</c:v>
                      </c:pt>
                      <c:pt idx="68">
                        <c:v>40633</c:v>
                      </c:pt>
                      <c:pt idx="69">
                        <c:v>40662</c:v>
                      </c:pt>
                      <c:pt idx="70">
                        <c:v>40694</c:v>
                      </c:pt>
                      <c:pt idx="71">
                        <c:v>40724</c:v>
                      </c:pt>
                      <c:pt idx="72">
                        <c:v>40753</c:v>
                      </c:pt>
                      <c:pt idx="73">
                        <c:v>40786</c:v>
                      </c:pt>
                      <c:pt idx="74">
                        <c:v>40816</c:v>
                      </c:pt>
                      <c:pt idx="75">
                        <c:v>40847</c:v>
                      </c:pt>
                      <c:pt idx="76">
                        <c:v>40877</c:v>
                      </c:pt>
                      <c:pt idx="77">
                        <c:v>40907</c:v>
                      </c:pt>
                      <c:pt idx="78">
                        <c:v>40939</c:v>
                      </c:pt>
                      <c:pt idx="79">
                        <c:v>40968</c:v>
                      </c:pt>
                      <c:pt idx="80">
                        <c:v>40998</c:v>
                      </c:pt>
                      <c:pt idx="81">
                        <c:v>41029</c:v>
                      </c:pt>
                      <c:pt idx="82">
                        <c:v>41060</c:v>
                      </c:pt>
                      <c:pt idx="83">
                        <c:v>41089</c:v>
                      </c:pt>
                      <c:pt idx="84">
                        <c:v>41121</c:v>
                      </c:pt>
                      <c:pt idx="85">
                        <c:v>41152</c:v>
                      </c:pt>
                      <c:pt idx="86">
                        <c:v>41180</c:v>
                      </c:pt>
                      <c:pt idx="87">
                        <c:v>41213</c:v>
                      </c:pt>
                      <c:pt idx="88">
                        <c:v>41243</c:v>
                      </c:pt>
                      <c:pt idx="89">
                        <c:v>41274</c:v>
                      </c:pt>
                      <c:pt idx="90">
                        <c:v>41305</c:v>
                      </c:pt>
                      <c:pt idx="91">
                        <c:v>41333</c:v>
                      </c:pt>
                      <c:pt idx="92">
                        <c:v>41362</c:v>
                      </c:pt>
                      <c:pt idx="93">
                        <c:v>41394</c:v>
                      </c:pt>
                      <c:pt idx="94">
                        <c:v>41425</c:v>
                      </c:pt>
                      <c:pt idx="95">
                        <c:v>41453</c:v>
                      </c:pt>
                      <c:pt idx="96">
                        <c:v>41486</c:v>
                      </c:pt>
                      <c:pt idx="97">
                        <c:v>41516</c:v>
                      </c:pt>
                      <c:pt idx="98">
                        <c:v>41547</c:v>
                      </c:pt>
                      <c:pt idx="99">
                        <c:v>41578</c:v>
                      </c:pt>
                      <c:pt idx="100">
                        <c:v>41607</c:v>
                      </c:pt>
                      <c:pt idx="101">
                        <c:v>41639</c:v>
                      </c:pt>
                      <c:pt idx="102">
                        <c:v>41670</c:v>
                      </c:pt>
                      <c:pt idx="103">
                        <c:v>41698</c:v>
                      </c:pt>
                      <c:pt idx="104">
                        <c:v>41729</c:v>
                      </c:pt>
                      <c:pt idx="105">
                        <c:v>41759</c:v>
                      </c:pt>
                      <c:pt idx="106">
                        <c:v>41789</c:v>
                      </c:pt>
                      <c:pt idx="107">
                        <c:v>41820</c:v>
                      </c:pt>
                      <c:pt idx="108">
                        <c:v>41851</c:v>
                      </c:pt>
                      <c:pt idx="109">
                        <c:v>41880</c:v>
                      </c:pt>
                      <c:pt idx="110">
                        <c:v>41912</c:v>
                      </c:pt>
                      <c:pt idx="111">
                        <c:v>41943</c:v>
                      </c:pt>
                      <c:pt idx="112">
                        <c:v>41971</c:v>
                      </c:pt>
                      <c:pt idx="113">
                        <c:v>42004</c:v>
                      </c:pt>
                      <c:pt idx="114">
                        <c:v>42034</c:v>
                      </c:pt>
                      <c:pt idx="115">
                        <c:v>42062</c:v>
                      </c:pt>
                      <c:pt idx="116">
                        <c:v>42094</c:v>
                      </c:pt>
                      <c:pt idx="117">
                        <c:v>42124</c:v>
                      </c:pt>
                      <c:pt idx="118">
                        <c:v>42153</c:v>
                      </c:pt>
                      <c:pt idx="119">
                        <c:v>42185</c:v>
                      </c:pt>
                      <c:pt idx="120">
                        <c:v>42216</c:v>
                      </c:pt>
                      <c:pt idx="121">
                        <c:v>42247</c:v>
                      </c:pt>
                      <c:pt idx="122">
                        <c:v>42277</c:v>
                      </c:pt>
                      <c:pt idx="123">
                        <c:v>42307</c:v>
                      </c:pt>
                      <c:pt idx="124">
                        <c:v>42338</c:v>
                      </c:pt>
                      <c:pt idx="125">
                        <c:v>42369</c:v>
                      </c:pt>
                      <c:pt idx="126">
                        <c:v>42398</c:v>
                      </c:pt>
                      <c:pt idx="127">
                        <c:v>42429</c:v>
                      </c:pt>
                      <c:pt idx="128">
                        <c:v>42460</c:v>
                      </c:pt>
                      <c:pt idx="129">
                        <c:v>42489</c:v>
                      </c:pt>
                      <c:pt idx="130">
                        <c:v>42521</c:v>
                      </c:pt>
                      <c:pt idx="131">
                        <c:v>42551</c:v>
                      </c:pt>
                      <c:pt idx="132">
                        <c:v>42580</c:v>
                      </c:pt>
                      <c:pt idx="133">
                        <c:v>42613</c:v>
                      </c:pt>
                      <c:pt idx="134">
                        <c:v>42643</c:v>
                      </c:pt>
                      <c:pt idx="135">
                        <c:v>42674</c:v>
                      </c:pt>
                      <c:pt idx="136">
                        <c:v>42704</c:v>
                      </c:pt>
                      <c:pt idx="137">
                        <c:v>42734</c:v>
                      </c:pt>
                      <c:pt idx="138">
                        <c:v>42766</c:v>
                      </c:pt>
                      <c:pt idx="139">
                        <c:v>42794</c:v>
                      </c:pt>
                      <c:pt idx="140">
                        <c:v>42825</c:v>
                      </c:pt>
                      <c:pt idx="141">
                        <c:v>42853</c:v>
                      </c:pt>
                      <c:pt idx="142">
                        <c:v>42886</c:v>
                      </c:pt>
                      <c:pt idx="143">
                        <c:v>42916</c:v>
                      </c:pt>
                      <c:pt idx="144">
                        <c:v>42947</c:v>
                      </c:pt>
                      <c:pt idx="145">
                        <c:v>42978</c:v>
                      </c:pt>
                      <c:pt idx="146">
                        <c:v>43007</c:v>
                      </c:pt>
                      <c:pt idx="147">
                        <c:v>43039</c:v>
                      </c:pt>
                      <c:pt idx="148">
                        <c:v>43069</c:v>
                      </c:pt>
                      <c:pt idx="149">
                        <c:v>43098</c:v>
                      </c:pt>
                      <c:pt idx="150">
                        <c:v>43131</c:v>
                      </c:pt>
                      <c:pt idx="151">
                        <c:v>43159</c:v>
                      </c:pt>
                      <c:pt idx="152">
                        <c:v>43189</c:v>
                      </c:pt>
                      <c:pt idx="153">
                        <c:v>43220</c:v>
                      </c:pt>
                      <c:pt idx="154">
                        <c:v>43251</c:v>
                      </c:pt>
                      <c:pt idx="155">
                        <c:v>43280</c:v>
                      </c:pt>
                      <c:pt idx="156">
                        <c:v>43312</c:v>
                      </c:pt>
                      <c:pt idx="157">
                        <c:v>43343</c:v>
                      </c:pt>
                      <c:pt idx="158">
                        <c:v>43371</c:v>
                      </c:pt>
                      <c:pt idx="159">
                        <c:v>43404</c:v>
                      </c:pt>
                      <c:pt idx="160">
                        <c:v>43434</c:v>
                      </c:pt>
                      <c:pt idx="161">
                        <c:v>43465</c:v>
                      </c:pt>
                      <c:pt idx="162">
                        <c:v>43496</c:v>
                      </c:pt>
                      <c:pt idx="163">
                        <c:v>43524</c:v>
                      </c:pt>
                      <c:pt idx="164">
                        <c:v>43553</c:v>
                      </c:pt>
                      <c:pt idx="165">
                        <c:v>43585</c:v>
                      </c:pt>
                      <c:pt idx="166">
                        <c:v>43616</c:v>
                      </c:pt>
                      <c:pt idx="167">
                        <c:v>43644</c:v>
                      </c:pt>
                      <c:pt idx="168">
                        <c:v>43677</c:v>
                      </c:pt>
                      <c:pt idx="169">
                        <c:v>43707</c:v>
                      </c:pt>
                      <c:pt idx="170">
                        <c:v>43738</c:v>
                      </c:pt>
                      <c:pt idx="171">
                        <c:v>43769</c:v>
                      </c:pt>
                      <c:pt idx="172">
                        <c:v>43798</c:v>
                      </c:pt>
                      <c:pt idx="173">
                        <c:v>43830</c:v>
                      </c:pt>
                      <c:pt idx="174">
                        <c:v>43861</c:v>
                      </c:pt>
                      <c:pt idx="175">
                        <c:v>43889</c:v>
                      </c:pt>
                      <c:pt idx="176">
                        <c:v>43921</c:v>
                      </c:pt>
                      <c:pt idx="177">
                        <c:v>43951</c:v>
                      </c:pt>
                      <c:pt idx="178">
                        <c:v>43980</c:v>
                      </c:pt>
                      <c:pt idx="179">
                        <c:v>44012</c:v>
                      </c:pt>
                      <c:pt idx="180">
                        <c:v>44043</c:v>
                      </c:pt>
                      <c:pt idx="181">
                        <c:v>44074</c:v>
                      </c:pt>
                      <c:pt idx="182">
                        <c:v>44104</c:v>
                      </c:pt>
                      <c:pt idx="183">
                        <c:v>44134</c:v>
                      </c:pt>
                      <c:pt idx="184">
                        <c:v>44165</c:v>
                      </c:pt>
                      <c:pt idx="185" formatCode="m/d/yyyy">
                        <c:v>44196</c:v>
                      </c:pt>
                      <c:pt idx="186" formatCode="m/d/yyyy">
                        <c:v>44225</c:v>
                      </c:pt>
                      <c:pt idx="187" formatCode="m/d/yyyy">
                        <c:v>44253</c:v>
                      </c:pt>
                      <c:pt idx="188" formatCode="m/d/yyyy">
                        <c:v>44286</c:v>
                      </c:pt>
                      <c:pt idx="189" formatCode="m/d/yyyy">
                        <c:v>44316</c:v>
                      </c:pt>
                      <c:pt idx="190" formatCode="m/d/yyyy">
                        <c:v>44347</c:v>
                      </c:pt>
                      <c:pt idx="191" formatCode="m/d/yyyy">
                        <c:v>44377</c:v>
                      </c:pt>
                      <c:pt idx="192" formatCode="m/d/yyyy">
                        <c:v>44407</c:v>
                      </c:pt>
                      <c:pt idx="193" formatCode="m/d/yyyy">
                        <c:v>44439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'Equity Performance'!$BG$7:$BG$200</c15:sqref>
                        </c15:formulaRef>
                      </c:ext>
                    </c:extLst>
                    <c:numCache>
                      <c:formatCode>0.0%</c:formatCode>
                      <c:ptCount val="194"/>
                      <c:pt idx="0">
                        <c:v>-0.73445454342769234</c:v>
                      </c:pt>
                      <c:pt idx="1">
                        <c:v>-0.73761305326885451</c:v>
                      </c:pt>
                      <c:pt idx="2">
                        <c:v>-0.77358895179276033</c:v>
                      </c:pt>
                      <c:pt idx="3">
                        <c:v>-0.77545674368619022</c:v>
                      </c:pt>
                      <c:pt idx="4">
                        <c:v>-0.66177622267087222</c:v>
                      </c:pt>
                      <c:pt idx="5">
                        <c:v>-0.65357641779671782</c:v>
                      </c:pt>
                      <c:pt idx="6">
                        <c:v>-0.68609712816427049</c:v>
                      </c:pt>
                      <c:pt idx="7">
                        <c:v>-0.68867664148750729</c:v>
                      </c:pt>
                      <c:pt idx="8">
                        <c:v>-0.6724807726703631</c:v>
                      </c:pt>
                      <c:pt idx="9">
                        <c:v>-0.68191520709506315</c:v>
                      </c:pt>
                      <c:pt idx="10">
                        <c:v>-0.69736371862429758</c:v>
                      </c:pt>
                      <c:pt idx="11">
                        <c:v>-0.60772208376574688</c:v>
                      </c:pt>
                      <c:pt idx="12">
                        <c:v>-0.60057387933271267</c:v>
                      </c:pt>
                      <c:pt idx="13">
                        <c:v>-0.58319300180319811</c:v>
                      </c:pt>
                      <c:pt idx="14">
                        <c:v>-0.40940644714854646</c:v>
                      </c:pt>
                      <c:pt idx="15">
                        <c:v>-0.40872863929660364</c:v>
                      </c:pt>
                      <c:pt idx="16">
                        <c:v>-0.35276127535416746</c:v>
                      </c:pt>
                      <c:pt idx="17">
                        <c:v>-0.35557942425932421</c:v>
                      </c:pt>
                      <c:pt idx="18">
                        <c:v>-0.43659015163538251</c:v>
                      </c:pt>
                      <c:pt idx="19">
                        <c:v>-0.36069713832645689</c:v>
                      </c:pt>
                      <c:pt idx="20">
                        <c:v>-0.30875890671644501</c:v>
                      </c:pt>
                      <c:pt idx="21">
                        <c:v>-0.34440212167598172</c:v>
                      </c:pt>
                      <c:pt idx="22">
                        <c:v>-0.34565064510963028</c:v>
                      </c:pt>
                      <c:pt idx="23">
                        <c:v>-0.32440789241466939</c:v>
                      </c:pt>
                      <c:pt idx="24">
                        <c:v>-0.2751903548640533</c:v>
                      </c:pt>
                      <c:pt idx="25">
                        <c:v>-0.23373692374420152</c:v>
                      </c:pt>
                      <c:pt idx="26">
                        <c:v>-5.894514707769527E-2</c:v>
                      </c:pt>
                      <c:pt idx="27">
                        <c:v>1.392831671537853E-2</c:v>
                      </c:pt>
                      <c:pt idx="28">
                        <c:v>-2.7178485467009073E-2</c:v>
                      </c:pt>
                      <c:pt idx="29">
                        <c:v>-6.3890307052731909E-3</c:v>
                      </c:pt>
                      <c:pt idx="30">
                        <c:v>-8.0194949047408093E-2</c:v>
                      </c:pt>
                      <c:pt idx="31">
                        <c:v>-2.6610967306525901E-2</c:v>
                      </c:pt>
                      <c:pt idx="32">
                        <c:v>-4.4571237375738648E-2</c:v>
                      </c:pt>
                      <c:pt idx="33">
                        <c:v>-4.7988221299816058E-2</c:v>
                      </c:pt>
                      <c:pt idx="34">
                        <c:v>-5.1615714062589801E-2</c:v>
                      </c:pt>
                      <c:pt idx="35">
                        <c:v>-8.5607146398406275E-2</c:v>
                      </c:pt>
                      <c:pt idx="36">
                        <c:v>-0.11372649353972109</c:v>
                      </c:pt>
                      <c:pt idx="37">
                        <c:v>-0.1694807690588771</c:v>
                      </c:pt>
                      <c:pt idx="38">
                        <c:v>-0.1913756166591325</c:v>
                      </c:pt>
                      <c:pt idx="39">
                        <c:v>-0.2106157599516234</c:v>
                      </c:pt>
                      <c:pt idx="40">
                        <c:v>-0.2052666428971629</c:v>
                      </c:pt>
                      <c:pt idx="41">
                        <c:v>-0.16648187315400598</c:v>
                      </c:pt>
                      <c:pt idx="42">
                        <c:v>-0.19622591033964742</c:v>
                      </c:pt>
                      <c:pt idx="43">
                        <c:v>-0.16956273884677919</c:v>
                      </c:pt>
                      <c:pt idx="44">
                        <c:v>-0.13013262400719317</c:v>
                      </c:pt>
                      <c:pt idx="45">
                        <c:v>-9.04795734081979E-2</c:v>
                      </c:pt>
                      <c:pt idx="46">
                        <c:v>-4.4622167868177187E-2</c:v>
                      </c:pt>
                      <c:pt idx="47">
                        <c:v>-4.3096159474488527E-2</c:v>
                      </c:pt>
                      <c:pt idx="48">
                        <c:v>-5.9935229812531299E-2</c:v>
                      </c:pt>
                      <c:pt idx="49">
                        <c:v>-0.10876068059648458</c:v>
                      </c:pt>
                      <c:pt idx="50">
                        <c:v>-8.9822090812483268E-2</c:v>
                      </c:pt>
                      <c:pt idx="51">
                        <c:v>-6.8872567577799693E-2</c:v>
                      </c:pt>
                      <c:pt idx="52">
                        <c:v>-6.4599444738037026E-2</c:v>
                      </c:pt>
                      <c:pt idx="53">
                        <c:v>-4.9875058849092713E-2</c:v>
                      </c:pt>
                      <c:pt idx="54">
                        <c:v>-9.0824043715846958E-2</c:v>
                      </c:pt>
                      <c:pt idx="55">
                        <c:v>-0.10405631567142282</c:v>
                      </c:pt>
                      <c:pt idx="56">
                        <c:v>-0.11276490241186177</c:v>
                      </c:pt>
                      <c:pt idx="57">
                        <c:v>-0.11089955965611231</c:v>
                      </c:pt>
                      <c:pt idx="58">
                        <c:v>-9.1707576201641272E-2</c:v>
                      </c:pt>
                      <c:pt idx="59">
                        <c:v>-7.681170464070719E-2</c:v>
                      </c:pt>
                      <c:pt idx="60">
                        <c:v>-7.5090421607615254E-2</c:v>
                      </c:pt>
                      <c:pt idx="61">
                        <c:v>-6.3680654073023146E-2</c:v>
                      </c:pt>
                      <c:pt idx="62">
                        <c:v>-6.0697344274782683E-2</c:v>
                      </c:pt>
                      <c:pt idx="63">
                        <c:v>-5.5283628682676889E-2</c:v>
                      </c:pt>
                      <c:pt idx="64">
                        <c:v>-6.0945871685671116E-2</c:v>
                      </c:pt>
                      <c:pt idx="65">
                        <c:v>-6.7527003519559869E-2</c:v>
                      </c:pt>
                      <c:pt idx="66">
                        <c:v>-0.13865192206424437</c:v>
                      </c:pt>
                      <c:pt idx="67">
                        <c:v>-0.16522335591185799</c:v>
                      </c:pt>
                      <c:pt idx="68">
                        <c:v>-0.11160001047641499</c:v>
                      </c:pt>
                      <c:pt idx="69">
                        <c:v>-0.11984414186908265</c:v>
                      </c:pt>
                      <c:pt idx="70">
                        <c:v>-0.11853785900783298</c:v>
                      </c:pt>
                      <c:pt idx="71">
                        <c:v>-0.12319366427464362</c:v>
                      </c:pt>
                      <c:pt idx="72">
                        <c:v>-0.10815995278146662</c:v>
                      </c:pt>
                      <c:pt idx="73">
                        <c:v>-0.11135288090940132</c:v>
                      </c:pt>
                      <c:pt idx="74">
                        <c:v>-0.13639039504260253</c:v>
                      </c:pt>
                      <c:pt idx="75">
                        <c:v>-0.12506255444553582</c:v>
                      </c:pt>
                      <c:pt idx="76">
                        <c:v>-0.14788614716203419</c:v>
                      </c:pt>
                      <c:pt idx="77">
                        <c:v>-0.15641795981367645</c:v>
                      </c:pt>
                      <c:pt idx="78">
                        <c:v>-0.14417645729778594</c:v>
                      </c:pt>
                      <c:pt idx="79">
                        <c:v>-0.13956549772540028</c:v>
                      </c:pt>
                      <c:pt idx="80">
                        <c:v>-0.16678164579353283</c:v>
                      </c:pt>
                      <c:pt idx="81">
                        <c:v>-0.14896045435038674</c:v>
                      </c:pt>
                      <c:pt idx="82">
                        <c:v>-0.15304407645815932</c:v>
                      </c:pt>
                      <c:pt idx="83">
                        <c:v>-0.16378131697583331</c:v>
                      </c:pt>
                      <c:pt idx="84">
                        <c:v>-0.17104027895748586</c:v>
                      </c:pt>
                      <c:pt idx="85">
                        <c:v>-0.17199835992637102</c:v>
                      </c:pt>
                      <c:pt idx="86">
                        <c:v>-0.15122055127167378</c:v>
                      </c:pt>
                      <c:pt idx="87">
                        <c:v>-0.14963171115936469</c:v>
                      </c:pt>
                      <c:pt idx="88">
                        <c:v>-0.15205643950765535</c:v>
                      </c:pt>
                      <c:pt idx="89">
                        <c:v>-0.13080465599463398</c:v>
                      </c:pt>
                      <c:pt idx="90">
                        <c:v>-0.17588316065410059</c:v>
                      </c:pt>
                      <c:pt idx="91">
                        <c:v>-0.19141279496851193</c:v>
                      </c:pt>
                      <c:pt idx="92">
                        <c:v>-0.21633800554239135</c:v>
                      </c:pt>
                      <c:pt idx="93">
                        <c:v>-0.24314518340895375</c:v>
                      </c:pt>
                      <c:pt idx="94">
                        <c:v>-0.24891568896655025</c:v>
                      </c:pt>
                      <c:pt idx="95">
                        <c:v>-0.25682588400792894</c:v>
                      </c:pt>
                      <c:pt idx="96">
                        <c:v>-0.27527522203903632</c:v>
                      </c:pt>
                      <c:pt idx="97">
                        <c:v>-0.25849891849566242</c:v>
                      </c:pt>
                      <c:pt idx="98">
                        <c:v>-0.25583229772065996</c:v>
                      </c:pt>
                      <c:pt idx="99">
                        <c:v>-0.24956297463820032</c:v>
                      </c:pt>
                      <c:pt idx="100">
                        <c:v>-0.26717115357790477</c:v>
                      </c:pt>
                      <c:pt idx="101">
                        <c:v>-0.29348952651101901</c:v>
                      </c:pt>
                      <c:pt idx="102">
                        <c:v>-0.30612476972412384</c:v>
                      </c:pt>
                      <c:pt idx="103">
                        <c:v>-0.31488056927560537</c:v>
                      </c:pt>
                      <c:pt idx="104">
                        <c:v>-0.2993644358195604</c:v>
                      </c:pt>
                      <c:pt idx="105">
                        <c:v>-0.29953867067738771</c:v>
                      </c:pt>
                      <c:pt idx="106">
                        <c:v>-0.29467638925234629</c:v>
                      </c:pt>
                      <c:pt idx="107">
                        <c:v>-0.2784732526628908</c:v>
                      </c:pt>
                      <c:pt idx="108">
                        <c:v>-0.24857025274241851</c:v>
                      </c:pt>
                      <c:pt idx="109">
                        <c:v>-0.24700359016846174</c:v>
                      </c:pt>
                      <c:pt idx="110">
                        <c:v>-0.27153503068942852</c:v>
                      </c:pt>
                      <c:pt idx="111">
                        <c:v>-0.26296159426240728</c:v>
                      </c:pt>
                      <c:pt idx="112">
                        <c:v>-0.26616685382125627</c:v>
                      </c:pt>
                      <c:pt idx="113">
                        <c:v>-0.27778974650241228</c:v>
                      </c:pt>
                      <c:pt idx="114">
                        <c:v>-0.28578559840259588</c:v>
                      </c:pt>
                      <c:pt idx="115">
                        <c:v>-0.29954458168984843</c:v>
                      </c:pt>
                      <c:pt idx="116">
                        <c:v>-0.28966697243528439</c:v>
                      </c:pt>
                      <c:pt idx="117">
                        <c:v>-0.25981400972397295</c:v>
                      </c:pt>
                      <c:pt idx="118">
                        <c:v>-0.28466281187106668</c:v>
                      </c:pt>
                      <c:pt idx="119">
                        <c:v>-0.27357755771257275</c:v>
                      </c:pt>
                      <c:pt idx="120">
                        <c:v>-0.31820470814714708</c:v>
                      </c:pt>
                      <c:pt idx="121">
                        <c:v>-0.30645326138059326</c:v>
                      </c:pt>
                      <c:pt idx="122">
                        <c:v>-0.28859312939864823</c:v>
                      </c:pt>
                      <c:pt idx="123">
                        <c:v>-0.30139946425260677</c:v>
                      </c:pt>
                      <c:pt idx="124">
                        <c:v>-0.31797988503926033</c:v>
                      </c:pt>
                      <c:pt idx="125">
                        <c:v>-0.2872952349088288</c:v>
                      </c:pt>
                      <c:pt idx="126">
                        <c:v>-0.28713619389430556</c:v>
                      </c:pt>
                      <c:pt idx="127">
                        <c:v>-0.28167318251383566</c:v>
                      </c:pt>
                      <c:pt idx="128">
                        <c:v>-0.24996421389864021</c:v>
                      </c:pt>
                      <c:pt idx="129">
                        <c:v>-0.27296757835679997</c:v>
                      </c:pt>
                      <c:pt idx="130">
                        <c:v>-0.29012793304637663</c:v>
                      </c:pt>
                      <c:pt idx="131">
                        <c:v>-0.24651965922223118</c:v>
                      </c:pt>
                      <c:pt idx="132">
                        <c:v>-0.25492948676669458</c:v>
                      </c:pt>
                      <c:pt idx="133">
                        <c:v>-0.24140155326779678</c:v>
                      </c:pt>
                      <c:pt idx="134">
                        <c:v>-0.23777192293074467</c:v>
                      </c:pt>
                      <c:pt idx="135">
                        <c:v>-0.21502016590295536</c:v>
                      </c:pt>
                      <c:pt idx="136">
                        <c:v>-0.24826519788884494</c:v>
                      </c:pt>
                      <c:pt idx="137">
                        <c:v>-0.26792368041642478</c:v>
                      </c:pt>
                      <c:pt idx="138">
                        <c:v>-0.27322855620671282</c:v>
                      </c:pt>
                      <c:pt idx="139">
                        <c:v>-0.28097837729063757</c:v>
                      </c:pt>
                      <c:pt idx="140">
                        <c:v>-0.27789736330081904</c:v>
                      </c:pt>
                      <c:pt idx="141">
                        <c:v>-0.28133441906756107</c:v>
                      </c:pt>
                      <c:pt idx="142">
                        <c:v>-0.27643706734998275</c:v>
                      </c:pt>
                      <c:pt idx="143">
                        <c:v>-0.26851804616758068</c:v>
                      </c:pt>
                      <c:pt idx="144">
                        <c:v>-0.24579234697728247</c:v>
                      </c:pt>
                      <c:pt idx="145">
                        <c:v>-0.24004090960744462</c:v>
                      </c:pt>
                      <c:pt idx="146">
                        <c:v>-0.29086976672331222</c:v>
                      </c:pt>
                      <c:pt idx="147">
                        <c:v>-0.28387284887287922</c:v>
                      </c:pt>
                      <c:pt idx="148">
                        <c:v>-0.27429114487470974</c:v>
                      </c:pt>
                      <c:pt idx="149">
                        <c:v>-0.25833029616839254</c:v>
                      </c:pt>
                      <c:pt idx="150">
                        <c:v>-0.23189638631275988</c:v>
                      </c:pt>
                      <c:pt idx="151">
                        <c:v>-0.23321773261284517</c:v>
                      </c:pt>
                      <c:pt idx="152">
                        <c:v>-0.22886070700438854</c:v>
                      </c:pt>
                      <c:pt idx="153">
                        <c:v>-0.23723725791238359</c:v>
                      </c:pt>
                      <c:pt idx="154">
                        <c:v>-0.25546065384009475</c:v>
                      </c:pt>
                      <c:pt idx="155">
                        <c:v>-0.27016367309357259</c:v>
                      </c:pt>
                      <c:pt idx="156">
                        <c:v>-0.26359548141266442</c:v>
                      </c:pt>
                      <c:pt idx="157">
                        <c:v>-0.27178710976569276</c:v>
                      </c:pt>
                      <c:pt idx="158">
                        <c:v>-0.27998325681520708</c:v>
                      </c:pt>
                      <c:pt idx="159">
                        <c:v>-0.28014070308645944</c:v>
                      </c:pt>
                      <c:pt idx="160">
                        <c:v>-0.25639257518400205</c:v>
                      </c:pt>
                      <c:pt idx="161">
                        <c:v>-0.20709885376029891</c:v>
                      </c:pt>
                      <c:pt idx="162">
                        <c:v>-0.21842963050564335</c:v>
                      </c:pt>
                      <c:pt idx="163">
                        <c:v>-0.23548789618168209</c:v>
                      </c:pt>
                      <c:pt idx="164">
                        <c:v>-0.22709247088827544</c:v>
                      </c:pt>
                      <c:pt idx="165">
                        <c:v>-0.23924915370369115</c:v>
                      </c:pt>
                      <c:pt idx="166">
                        <c:v>-0.2224745665568133</c:v>
                      </c:pt>
                      <c:pt idx="167">
                        <c:v>-0.23039594577337463</c:v>
                      </c:pt>
                      <c:pt idx="168">
                        <c:v>-0.24853959969798523</c:v>
                      </c:pt>
                      <c:pt idx="169">
                        <c:v>-0.23743976126304756</c:v>
                      </c:pt>
                      <c:pt idx="170">
                        <c:v>-0.24922232627587604</c:v>
                      </c:pt>
                      <c:pt idx="171">
                        <c:v>-0.24135508796577154</c:v>
                      </c:pt>
                      <c:pt idx="172">
                        <c:v>-0.25756364039027035</c:v>
                      </c:pt>
                      <c:pt idx="173">
                        <c:v>-0.23795600361155456</c:v>
                      </c:pt>
                      <c:pt idx="174">
                        <c:v>-0.2953631751332606</c:v>
                      </c:pt>
                      <c:pt idx="175">
                        <c:v>-0.25780206942590123</c:v>
                      </c:pt>
                      <c:pt idx="176">
                        <c:v>-0.2674679101264622</c:v>
                      </c:pt>
                      <c:pt idx="177">
                        <c:v>-0.30544538834200574</c:v>
                      </c:pt>
                      <c:pt idx="178">
                        <c:v>-0.33834547195543041</c:v>
                      </c:pt>
                      <c:pt idx="179">
                        <c:v>-0.30656336891201008</c:v>
                      </c:pt>
                      <c:pt idx="180">
                        <c:v>-0.26834182441038257</c:v>
                      </c:pt>
                      <c:pt idx="181">
                        <c:v>-0.3000777604976671</c:v>
                      </c:pt>
                      <c:pt idx="182">
                        <c:v>-0.28924955378439077</c:v>
                      </c:pt>
                      <c:pt idx="183">
                        <c:v>-0.25773253663075524</c:v>
                      </c:pt>
                      <c:pt idx="184">
                        <c:v>-0.29614671108168089</c:v>
                      </c:pt>
                      <c:pt idx="185">
                        <c:v>-0.26095298064719252</c:v>
                      </c:pt>
                      <c:pt idx="186">
                        <c:v>-0.23466529212702547</c:v>
                      </c:pt>
                      <c:pt idx="187">
                        <c:v>-0.24466043115978209</c:v>
                      </c:pt>
                      <c:pt idx="188">
                        <c:v>-0.2798720670841508</c:v>
                      </c:pt>
                      <c:pt idx="189">
                        <c:v>-0.29729105079279761</c:v>
                      </c:pt>
                      <c:pt idx="190">
                        <c:v>-0.27312565855240045</c:v>
                      </c:pt>
                      <c:pt idx="191">
                        <c:v>-0.28227049829760809</c:v>
                      </c:pt>
                      <c:pt idx="192">
                        <c:v>-0.33032233782294274</c:v>
                      </c:pt>
                      <c:pt idx="193">
                        <c:v>-0.32542149533206877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B297-494B-A2E0-CC82FC9D3E68}"/>
                  </c:ext>
                </c:extLst>
              </c15:ser>
            </c15:filteredLineSeries>
          </c:ext>
        </c:extLst>
      </c:lineChart>
      <c:dateAx>
        <c:axId val="1932646752"/>
        <c:scaling>
          <c:orientation val="minMax"/>
        </c:scaling>
        <c:delete val="0"/>
        <c:axPos val="b"/>
        <c:numFmt formatCode="dd\-mm\-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2650912"/>
        <c:crosses val="autoZero"/>
        <c:auto val="1"/>
        <c:lblOffset val="100"/>
        <c:baseTimeUnit val="months"/>
      </c:dateAx>
      <c:valAx>
        <c:axId val="193265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2646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India to EM 1Y Forward PE Premium (%)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'Equity Performance'!$AP$6</c:f>
              <c:strCache>
                <c:ptCount val="1"/>
                <c:pt idx="0">
                  <c:v>India to EM Premium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'Equity Performance'!$AN$7:$AN$219</c:f>
              <c:numCache>
                <c:formatCode>dd\-mm\-yyyy</c:formatCode>
                <c:ptCount val="213"/>
                <c:pt idx="0">
                  <c:v>38562</c:v>
                </c:pt>
                <c:pt idx="1">
                  <c:v>38595</c:v>
                </c:pt>
                <c:pt idx="2">
                  <c:v>38625</c:v>
                </c:pt>
                <c:pt idx="3">
                  <c:v>38656</c:v>
                </c:pt>
                <c:pt idx="4">
                  <c:v>38686</c:v>
                </c:pt>
                <c:pt idx="5">
                  <c:v>38716</c:v>
                </c:pt>
                <c:pt idx="6">
                  <c:v>38748</c:v>
                </c:pt>
                <c:pt idx="7">
                  <c:v>38776</c:v>
                </c:pt>
                <c:pt idx="8">
                  <c:v>38807</c:v>
                </c:pt>
                <c:pt idx="9">
                  <c:v>38835</c:v>
                </c:pt>
                <c:pt idx="10">
                  <c:v>38868</c:v>
                </c:pt>
                <c:pt idx="11">
                  <c:v>38898</c:v>
                </c:pt>
                <c:pt idx="12">
                  <c:v>38929</c:v>
                </c:pt>
                <c:pt idx="13">
                  <c:v>38960</c:v>
                </c:pt>
                <c:pt idx="14">
                  <c:v>38989</c:v>
                </c:pt>
                <c:pt idx="15">
                  <c:v>39021</c:v>
                </c:pt>
                <c:pt idx="16">
                  <c:v>39051</c:v>
                </c:pt>
                <c:pt idx="17">
                  <c:v>39080</c:v>
                </c:pt>
                <c:pt idx="18">
                  <c:v>39113</c:v>
                </c:pt>
                <c:pt idx="19">
                  <c:v>39141</c:v>
                </c:pt>
                <c:pt idx="20">
                  <c:v>39171</c:v>
                </c:pt>
                <c:pt idx="21">
                  <c:v>39202</c:v>
                </c:pt>
                <c:pt idx="22">
                  <c:v>39233</c:v>
                </c:pt>
                <c:pt idx="23">
                  <c:v>39262</c:v>
                </c:pt>
                <c:pt idx="24">
                  <c:v>39294</c:v>
                </c:pt>
                <c:pt idx="25">
                  <c:v>39325</c:v>
                </c:pt>
                <c:pt idx="26">
                  <c:v>39353</c:v>
                </c:pt>
                <c:pt idx="27">
                  <c:v>39386</c:v>
                </c:pt>
                <c:pt idx="28">
                  <c:v>39416</c:v>
                </c:pt>
                <c:pt idx="29">
                  <c:v>39447</c:v>
                </c:pt>
                <c:pt idx="30">
                  <c:v>39478</c:v>
                </c:pt>
                <c:pt idx="31">
                  <c:v>39507</c:v>
                </c:pt>
                <c:pt idx="32">
                  <c:v>39538</c:v>
                </c:pt>
                <c:pt idx="33">
                  <c:v>39568</c:v>
                </c:pt>
                <c:pt idx="34">
                  <c:v>39598</c:v>
                </c:pt>
                <c:pt idx="35">
                  <c:v>39629</c:v>
                </c:pt>
                <c:pt idx="36">
                  <c:v>39660</c:v>
                </c:pt>
                <c:pt idx="37">
                  <c:v>39689</c:v>
                </c:pt>
                <c:pt idx="38">
                  <c:v>39721</c:v>
                </c:pt>
                <c:pt idx="39">
                  <c:v>39752</c:v>
                </c:pt>
                <c:pt idx="40">
                  <c:v>39780</c:v>
                </c:pt>
                <c:pt idx="41">
                  <c:v>39813</c:v>
                </c:pt>
                <c:pt idx="42">
                  <c:v>39843</c:v>
                </c:pt>
                <c:pt idx="43">
                  <c:v>39871</c:v>
                </c:pt>
                <c:pt idx="44">
                  <c:v>39903</c:v>
                </c:pt>
                <c:pt idx="45">
                  <c:v>39933</c:v>
                </c:pt>
                <c:pt idx="46">
                  <c:v>39962</c:v>
                </c:pt>
                <c:pt idx="47">
                  <c:v>39994</c:v>
                </c:pt>
                <c:pt idx="48">
                  <c:v>40025</c:v>
                </c:pt>
                <c:pt idx="49">
                  <c:v>40056</c:v>
                </c:pt>
                <c:pt idx="50">
                  <c:v>40086</c:v>
                </c:pt>
                <c:pt idx="51">
                  <c:v>40116</c:v>
                </c:pt>
                <c:pt idx="52">
                  <c:v>40147</c:v>
                </c:pt>
                <c:pt idx="53">
                  <c:v>40178</c:v>
                </c:pt>
                <c:pt idx="54">
                  <c:v>40207</c:v>
                </c:pt>
                <c:pt idx="55">
                  <c:v>40235</c:v>
                </c:pt>
                <c:pt idx="56">
                  <c:v>40268</c:v>
                </c:pt>
                <c:pt idx="57">
                  <c:v>40298</c:v>
                </c:pt>
                <c:pt idx="58">
                  <c:v>40329</c:v>
                </c:pt>
                <c:pt idx="59">
                  <c:v>40359</c:v>
                </c:pt>
                <c:pt idx="60">
                  <c:v>40389</c:v>
                </c:pt>
                <c:pt idx="61">
                  <c:v>40421</c:v>
                </c:pt>
                <c:pt idx="62">
                  <c:v>40451</c:v>
                </c:pt>
                <c:pt idx="63">
                  <c:v>40480</c:v>
                </c:pt>
                <c:pt idx="64">
                  <c:v>40512</c:v>
                </c:pt>
                <c:pt idx="65">
                  <c:v>40543</c:v>
                </c:pt>
                <c:pt idx="66">
                  <c:v>40574</c:v>
                </c:pt>
                <c:pt idx="67">
                  <c:v>40602</c:v>
                </c:pt>
                <c:pt idx="68">
                  <c:v>40633</c:v>
                </c:pt>
                <c:pt idx="69">
                  <c:v>40662</c:v>
                </c:pt>
                <c:pt idx="70">
                  <c:v>40694</c:v>
                </c:pt>
                <c:pt idx="71">
                  <c:v>40724</c:v>
                </c:pt>
                <c:pt idx="72">
                  <c:v>40753</c:v>
                </c:pt>
                <c:pt idx="73">
                  <c:v>40786</c:v>
                </c:pt>
                <c:pt idx="74">
                  <c:v>40816</c:v>
                </c:pt>
                <c:pt idx="75">
                  <c:v>40847</c:v>
                </c:pt>
                <c:pt idx="76">
                  <c:v>40877</c:v>
                </c:pt>
                <c:pt idx="77">
                  <c:v>40907</c:v>
                </c:pt>
                <c:pt idx="78">
                  <c:v>40939</c:v>
                </c:pt>
                <c:pt idx="79">
                  <c:v>40968</c:v>
                </c:pt>
                <c:pt idx="80">
                  <c:v>40998</c:v>
                </c:pt>
                <c:pt idx="81">
                  <c:v>41029</c:v>
                </c:pt>
                <c:pt idx="82">
                  <c:v>41060</c:v>
                </c:pt>
                <c:pt idx="83">
                  <c:v>41089</c:v>
                </c:pt>
                <c:pt idx="84">
                  <c:v>41121</c:v>
                </c:pt>
                <c:pt idx="85">
                  <c:v>41152</c:v>
                </c:pt>
                <c:pt idx="86">
                  <c:v>41180</c:v>
                </c:pt>
                <c:pt idx="87">
                  <c:v>41213</c:v>
                </c:pt>
                <c:pt idx="88">
                  <c:v>41243</c:v>
                </c:pt>
                <c:pt idx="89">
                  <c:v>41274</c:v>
                </c:pt>
                <c:pt idx="90">
                  <c:v>41305</c:v>
                </c:pt>
                <c:pt idx="91">
                  <c:v>41333</c:v>
                </c:pt>
                <c:pt idx="92">
                  <c:v>41362</c:v>
                </c:pt>
                <c:pt idx="93">
                  <c:v>41394</c:v>
                </c:pt>
                <c:pt idx="94">
                  <c:v>41425</c:v>
                </c:pt>
                <c:pt idx="95">
                  <c:v>41453</c:v>
                </c:pt>
                <c:pt idx="96">
                  <c:v>41486</c:v>
                </c:pt>
                <c:pt idx="97">
                  <c:v>41516</c:v>
                </c:pt>
                <c:pt idx="98">
                  <c:v>41547</c:v>
                </c:pt>
                <c:pt idx="99">
                  <c:v>41578</c:v>
                </c:pt>
                <c:pt idx="100">
                  <c:v>41607</c:v>
                </c:pt>
                <c:pt idx="101">
                  <c:v>41639</c:v>
                </c:pt>
                <c:pt idx="102">
                  <c:v>41670</c:v>
                </c:pt>
                <c:pt idx="103">
                  <c:v>41698</c:v>
                </c:pt>
                <c:pt idx="104">
                  <c:v>41729</c:v>
                </c:pt>
                <c:pt idx="105">
                  <c:v>41759</c:v>
                </c:pt>
                <c:pt idx="106">
                  <c:v>41789</c:v>
                </c:pt>
                <c:pt idx="107">
                  <c:v>41820</c:v>
                </c:pt>
                <c:pt idx="108">
                  <c:v>41851</c:v>
                </c:pt>
                <c:pt idx="109">
                  <c:v>41880</c:v>
                </c:pt>
                <c:pt idx="110">
                  <c:v>41912</c:v>
                </c:pt>
                <c:pt idx="111">
                  <c:v>41943</c:v>
                </c:pt>
                <c:pt idx="112">
                  <c:v>41971</c:v>
                </c:pt>
                <c:pt idx="113">
                  <c:v>42004</c:v>
                </c:pt>
                <c:pt idx="114">
                  <c:v>42034</c:v>
                </c:pt>
                <c:pt idx="115">
                  <c:v>42062</c:v>
                </c:pt>
                <c:pt idx="116">
                  <c:v>42094</c:v>
                </c:pt>
                <c:pt idx="117">
                  <c:v>42124</c:v>
                </c:pt>
                <c:pt idx="118">
                  <c:v>42153</c:v>
                </c:pt>
                <c:pt idx="119">
                  <c:v>42185</c:v>
                </c:pt>
                <c:pt idx="120">
                  <c:v>42216</c:v>
                </c:pt>
                <c:pt idx="121">
                  <c:v>42247</c:v>
                </c:pt>
                <c:pt idx="122">
                  <c:v>42277</c:v>
                </c:pt>
                <c:pt idx="123">
                  <c:v>42307</c:v>
                </c:pt>
                <c:pt idx="124">
                  <c:v>42338</c:v>
                </c:pt>
                <c:pt idx="125">
                  <c:v>42369</c:v>
                </c:pt>
                <c:pt idx="126">
                  <c:v>42398</c:v>
                </c:pt>
                <c:pt idx="127">
                  <c:v>42429</c:v>
                </c:pt>
                <c:pt idx="128">
                  <c:v>42460</c:v>
                </c:pt>
                <c:pt idx="129">
                  <c:v>42489</c:v>
                </c:pt>
                <c:pt idx="130">
                  <c:v>42521</c:v>
                </c:pt>
                <c:pt idx="131">
                  <c:v>42551</c:v>
                </c:pt>
                <c:pt idx="132">
                  <c:v>42580</c:v>
                </c:pt>
                <c:pt idx="133">
                  <c:v>42613</c:v>
                </c:pt>
                <c:pt idx="134">
                  <c:v>42643</c:v>
                </c:pt>
                <c:pt idx="135">
                  <c:v>42674</c:v>
                </c:pt>
                <c:pt idx="136">
                  <c:v>42704</c:v>
                </c:pt>
                <c:pt idx="137">
                  <c:v>42734</c:v>
                </c:pt>
                <c:pt idx="138">
                  <c:v>42766</c:v>
                </c:pt>
                <c:pt idx="139">
                  <c:v>42794</c:v>
                </c:pt>
                <c:pt idx="140">
                  <c:v>42825</c:v>
                </c:pt>
                <c:pt idx="141">
                  <c:v>42853</c:v>
                </c:pt>
                <c:pt idx="142">
                  <c:v>42886</c:v>
                </c:pt>
                <c:pt idx="143">
                  <c:v>42916</c:v>
                </c:pt>
                <c:pt idx="144">
                  <c:v>42947</c:v>
                </c:pt>
                <c:pt idx="145">
                  <c:v>42978</c:v>
                </c:pt>
                <c:pt idx="146">
                  <c:v>43007</c:v>
                </c:pt>
                <c:pt idx="147">
                  <c:v>43039</c:v>
                </c:pt>
                <c:pt idx="148">
                  <c:v>43069</c:v>
                </c:pt>
                <c:pt idx="149">
                  <c:v>43098</c:v>
                </c:pt>
                <c:pt idx="150">
                  <c:v>43131</c:v>
                </c:pt>
                <c:pt idx="151">
                  <c:v>43159</c:v>
                </c:pt>
                <c:pt idx="152">
                  <c:v>43189</c:v>
                </c:pt>
                <c:pt idx="153">
                  <c:v>43220</c:v>
                </c:pt>
                <c:pt idx="154">
                  <c:v>43251</c:v>
                </c:pt>
                <c:pt idx="155">
                  <c:v>43280</c:v>
                </c:pt>
                <c:pt idx="156">
                  <c:v>43312</c:v>
                </c:pt>
                <c:pt idx="157">
                  <c:v>43343</c:v>
                </c:pt>
                <c:pt idx="158">
                  <c:v>43371</c:v>
                </c:pt>
                <c:pt idx="159">
                  <c:v>43404</c:v>
                </c:pt>
                <c:pt idx="160">
                  <c:v>43434</c:v>
                </c:pt>
                <c:pt idx="161">
                  <c:v>43465</c:v>
                </c:pt>
                <c:pt idx="162">
                  <c:v>43496</c:v>
                </c:pt>
                <c:pt idx="163">
                  <c:v>43524</c:v>
                </c:pt>
                <c:pt idx="164">
                  <c:v>43553</c:v>
                </c:pt>
                <c:pt idx="165">
                  <c:v>43585</c:v>
                </c:pt>
                <c:pt idx="166">
                  <c:v>43616</c:v>
                </c:pt>
                <c:pt idx="167">
                  <c:v>43644</c:v>
                </c:pt>
                <c:pt idx="168">
                  <c:v>43677</c:v>
                </c:pt>
                <c:pt idx="169">
                  <c:v>43707</c:v>
                </c:pt>
                <c:pt idx="170">
                  <c:v>43738</c:v>
                </c:pt>
                <c:pt idx="171">
                  <c:v>43769</c:v>
                </c:pt>
                <c:pt idx="172">
                  <c:v>43798</c:v>
                </c:pt>
                <c:pt idx="173">
                  <c:v>43830</c:v>
                </c:pt>
                <c:pt idx="174">
                  <c:v>43861</c:v>
                </c:pt>
                <c:pt idx="175">
                  <c:v>43889</c:v>
                </c:pt>
                <c:pt idx="176">
                  <c:v>43921</c:v>
                </c:pt>
                <c:pt idx="177">
                  <c:v>43951</c:v>
                </c:pt>
                <c:pt idx="178">
                  <c:v>43980</c:v>
                </c:pt>
                <c:pt idx="179">
                  <c:v>44012</c:v>
                </c:pt>
                <c:pt idx="180">
                  <c:v>44043</c:v>
                </c:pt>
                <c:pt idx="181">
                  <c:v>44074</c:v>
                </c:pt>
                <c:pt idx="182">
                  <c:v>44104</c:v>
                </c:pt>
                <c:pt idx="183">
                  <c:v>44134</c:v>
                </c:pt>
                <c:pt idx="184">
                  <c:v>44165</c:v>
                </c:pt>
                <c:pt idx="185">
                  <c:v>44196</c:v>
                </c:pt>
                <c:pt idx="186">
                  <c:v>44225</c:v>
                </c:pt>
                <c:pt idx="187" formatCode="m/d/yyyy">
                  <c:v>44253</c:v>
                </c:pt>
                <c:pt idx="188" formatCode="m/d/yyyy">
                  <c:v>44286</c:v>
                </c:pt>
                <c:pt idx="189" formatCode="m/d/yyyy">
                  <c:v>44316</c:v>
                </c:pt>
                <c:pt idx="190" formatCode="m/d/yyyy">
                  <c:v>44347</c:v>
                </c:pt>
                <c:pt idx="191" formatCode="m/d/yyyy">
                  <c:v>44377</c:v>
                </c:pt>
                <c:pt idx="192" formatCode="m/d/yyyy">
                  <c:v>44407</c:v>
                </c:pt>
                <c:pt idx="193" formatCode="m/d/yyyy">
                  <c:v>44439</c:v>
                </c:pt>
                <c:pt idx="194" formatCode="m/d/yyyy">
                  <c:v>44469</c:v>
                </c:pt>
                <c:pt idx="195" formatCode="m/d/yyyy">
                  <c:v>44498</c:v>
                </c:pt>
                <c:pt idx="196" formatCode="m/d/yyyy">
                  <c:v>44530</c:v>
                </c:pt>
                <c:pt idx="197" formatCode="m/d/yyyy">
                  <c:v>44561</c:v>
                </c:pt>
                <c:pt idx="198" formatCode="m/d/yyyy">
                  <c:v>44592</c:v>
                </c:pt>
                <c:pt idx="199" formatCode="m/d/yyyy">
                  <c:v>44620</c:v>
                </c:pt>
                <c:pt idx="200" formatCode="m/d/yyyy">
                  <c:v>44651</c:v>
                </c:pt>
                <c:pt idx="201" formatCode="m/d/yyyy">
                  <c:v>44680</c:v>
                </c:pt>
                <c:pt idx="202" formatCode="m/d/yyyy">
                  <c:v>44712</c:v>
                </c:pt>
                <c:pt idx="203">
                  <c:v>44742</c:v>
                </c:pt>
                <c:pt idx="204">
                  <c:v>44771</c:v>
                </c:pt>
                <c:pt idx="205">
                  <c:v>44804</c:v>
                </c:pt>
              </c:numCache>
            </c:numRef>
          </c:cat>
          <c:val>
            <c:numRef>
              <c:f>'Equity Performance'!$AP$7:$AP$219</c:f>
              <c:numCache>
                <c:formatCode>0.0%</c:formatCode>
                <c:ptCount val="213"/>
                <c:pt idx="0">
                  <c:v>0.64253105287117118</c:v>
                </c:pt>
                <c:pt idx="1">
                  <c:v>0.83430721100395577</c:v>
                </c:pt>
                <c:pt idx="2">
                  <c:v>0.75000888804617039</c:v>
                </c:pt>
                <c:pt idx="3">
                  <c:v>0.55734958111195732</c:v>
                </c:pt>
                <c:pt idx="4">
                  <c:v>0.65355374615763639</c:v>
                </c:pt>
                <c:pt idx="5">
                  <c:v>0.63526540573520429</c:v>
                </c:pt>
                <c:pt idx="6">
                  <c:v>0.62793976481881453</c:v>
                </c:pt>
                <c:pt idx="7">
                  <c:v>0.66436530522265436</c:v>
                </c:pt>
                <c:pt idx="8">
                  <c:v>0.70714868387019769</c:v>
                </c:pt>
                <c:pt idx="9">
                  <c:v>0.63915480891007981</c:v>
                </c:pt>
                <c:pt idx="10">
                  <c:v>0.63213532861645083</c:v>
                </c:pt>
                <c:pt idx="11">
                  <c:v>0.67382712166483172</c:v>
                </c:pt>
                <c:pt idx="12">
                  <c:v>0.61500974658869412</c:v>
                </c:pt>
                <c:pt idx="13">
                  <c:v>0.70718405660472983</c:v>
                </c:pt>
                <c:pt idx="14">
                  <c:v>1.0951577933028185</c:v>
                </c:pt>
                <c:pt idx="15">
                  <c:v>1.0803273154776454</c:v>
                </c:pt>
                <c:pt idx="16">
                  <c:v>0.97983207639882908</c:v>
                </c:pt>
                <c:pt idx="17">
                  <c:v>0.97484417214457397</c:v>
                </c:pt>
                <c:pt idx="18">
                  <c:v>1.0151002684007246</c:v>
                </c:pt>
                <c:pt idx="19">
                  <c:v>0.77330443190632514</c:v>
                </c:pt>
                <c:pt idx="20">
                  <c:v>0.6437505642095549</c:v>
                </c:pt>
                <c:pt idx="21">
                  <c:v>0.73277957860615905</c:v>
                </c:pt>
                <c:pt idx="22">
                  <c:v>0.68218355268969177</c:v>
                </c:pt>
                <c:pt idx="23">
                  <c:v>0.62504414558019228</c:v>
                </c:pt>
                <c:pt idx="24">
                  <c:v>0.62453496849937373</c:v>
                </c:pt>
                <c:pt idx="25">
                  <c:v>0.4363253958224258</c:v>
                </c:pt>
                <c:pt idx="26">
                  <c:v>0.26932487276476191</c:v>
                </c:pt>
                <c:pt idx="27">
                  <c:v>0.51355574182732622</c:v>
                </c:pt>
                <c:pt idx="28">
                  <c:v>0.58665840470341757</c:v>
                </c:pt>
                <c:pt idx="29">
                  <c:v>0.6302750428393018</c:v>
                </c:pt>
                <c:pt idx="30">
                  <c:v>0.58255056132531635</c:v>
                </c:pt>
                <c:pt idx="31">
                  <c:v>0.45767867004970508</c:v>
                </c:pt>
                <c:pt idx="32">
                  <c:v>0.35984912697067317</c:v>
                </c:pt>
                <c:pt idx="33">
                  <c:v>0.42934878853739011</c:v>
                </c:pt>
                <c:pt idx="34">
                  <c:v>0.31578441194149476</c:v>
                </c:pt>
                <c:pt idx="35">
                  <c:v>0.1737904040868079</c:v>
                </c:pt>
                <c:pt idx="36">
                  <c:v>0.3298036363636363</c:v>
                </c:pt>
                <c:pt idx="37">
                  <c:v>0.41413459374296657</c:v>
                </c:pt>
                <c:pt idx="38">
                  <c:v>0.39614443156131784</c:v>
                </c:pt>
                <c:pt idx="39">
                  <c:v>0.22982643316245532</c:v>
                </c:pt>
                <c:pt idx="40">
                  <c:v>0.13746517037756578</c:v>
                </c:pt>
                <c:pt idx="41">
                  <c:v>9.1719048310203499E-2</c:v>
                </c:pt>
                <c:pt idx="42">
                  <c:v>0.10589639273121776</c:v>
                </c:pt>
                <c:pt idx="43">
                  <c:v>4.7010468178023457E-2</c:v>
                </c:pt>
                <c:pt idx="44">
                  <c:v>4.0222704053507918E-2</c:v>
                </c:pt>
                <c:pt idx="45">
                  <c:v>7.4262799740764773E-2</c:v>
                </c:pt>
                <c:pt idx="46">
                  <c:v>0.20949160019115554</c:v>
                </c:pt>
                <c:pt idx="47">
                  <c:v>0.26991540895813038</c:v>
                </c:pt>
                <c:pt idx="48">
                  <c:v>0.29197048421604177</c:v>
                </c:pt>
                <c:pt idx="49">
                  <c:v>0.32542878675994791</c:v>
                </c:pt>
                <c:pt idx="50">
                  <c:v>0.38230961521292728</c:v>
                </c:pt>
                <c:pt idx="51">
                  <c:v>0.28566225473481888</c:v>
                </c:pt>
                <c:pt idx="52">
                  <c:v>0.35416135339624244</c:v>
                </c:pt>
                <c:pt idx="53">
                  <c:v>0.33555697775100701</c:v>
                </c:pt>
                <c:pt idx="54">
                  <c:v>0.34310831093005212</c:v>
                </c:pt>
                <c:pt idx="55">
                  <c:v>0.38125596358938418</c:v>
                </c:pt>
                <c:pt idx="56">
                  <c:v>0.38514406987184735</c:v>
                </c:pt>
                <c:pt idx="57">
                  <c:v>0.4212051623181281</c:v>
                </c:pt>
                <c:pt idx="58">
                  <c:v>0.45602887025830796</c:v>
                </c:pt>
                <c:pt idx="59">
                  <c:v>0.5416202314616374</c:v>
                </c:pt>
                <c:pt idx="60">
                  <c:v>0.46850158442734258</c:v>
                </c:pt>
                <c:pt idx="61">
                  <c:v>0.48444017588957</c:v>
                </c:pt>
                <c:pt idx="62">
                  <c:v>0.51577378853071876</c:v>
                </c:pt>
                <c:pt idx="63">
                  <c:v>0.47970402792975886</c:v>
                </c:pt>
                <c:pt idx="64">
                  <c:v>0.4540447936567733</c:v>
                </c:pt>
                <c:pt idx="65">
                  <c:v>0.45235216910748832</c:v>
                </c:pt>
                <c:pt idx="66">
                  <c:v>0.36595154699357835</c:v>
                </c:pt>
                <c:pt idx="67">
                  <c:v>0.33969991436762337</c:v>
                </c:pt>
                <c:pt idx="68">
                  <c:v>0.40364853526285871</c:v>
                </c:pt>
                <c:pt idx="69">
                  <c:v>0.37170056646147964</c:v>
                </c:pt>
                <c:pt idx="70">
                  <c:v>0.38276091374837273</c:v>
                </c:pt>
                <c:pt idx="71">
                  <c:v>0.42146132798951808</c:v>
                </c:pt>
                <c:pt idx="72">
                  <c:v>0.37276908023483357</c:v>
                </c:pt>
                <c:pt idx="73">
                  <c:v>0.35202610251552469</c:v>
                </c:pt>
                <c:pt idx="74">
                  <c:v>0.47647045180443448</c:v>
                </c:pt>
                <c:pt idx="75">
                  <c:v>0.42497926171712974</c:v>
                </c:pt>
                <c:pt idx="76">
                  <c:v>0.32311201489084707</c:v>
                </c:pt>
                <c:pt idx="77">
                  <c:v>0.28300720906282173</c:v>
                </c:pt>
                <c:pt idx="78">
                  <c:v>0.3351711578294323</c:v>
                </c:pt>
                <c:pt idx="79">
                  <c:v>0.30574956110220586</c:v>
                </c:pt>
                <c:pt idx="80">
                  <c:v>0.29908684746825509</c:v>
                </c:pt>
                <c:pt idx="81">
                  <c:v>0.27929846105092215</c:v>
                </c:pt>
                <c:pt idx="82">
                  <c:v>0.30530748879650127</c:v>
                </c:pt>
                <c:pt idx="83">
                  <c:v>0.31919868883947689</c:v>
                </c:pt>
                <c:pt idx="84">
                  <c:v>0.28613294258691901</c:v>
                </c:pt>
                <c:pt idx="85">
                  <c:v>0.28772306073726384</c:v>
                </c:pt>
                <c:pt idx="86">
                  <c:v>0.33799273405474706</c:v>
                </c:pt>
                <c:pt idx="87">
                  <c:v>0.31395178248325095</c:v>
                </c:pt>
                <c:pt idx="88">
                  <c:v>0.34689106605878361</c:v>
                </c:pt>
                <c:pt idx="89">
                  <c:v>0.31483931503635931</c:v>
                </c:pt>
                <c:pt idx="90">
                  <c:v>0.29983934704730952</c:v>
                </c:pt>
                <c:pt idx="91">
                  <c:v>0.2502618486514796</c:v>
                </c:pt>
                <c:pt idx="92">
                  <c:v>0.24982636411207837</c:v>
                </c:pt>
                <c:pt idx="93">
                  <c:v>0.26691993267612402</c:v>
                </c:pt>
                <c:pt idx="94">
                  <c:v>0.297625422293186</c:v>
                </c:pt>
                <c:pt idx="95">
                  <c:v>0.32409794470994635</c:v>
                </c:pt>
                <c:pt idx="96">
                  <c:v>0.3167918696421963</c:v>
                </c:pt>
                <c:pt idx="97">
                  <c:v>0.32982456140350869</c:v>
                </c:pt>
                <c:pt idx="98">
                  <c:v>0.31859986805851981</c:v>
                </c:pt>
                <c:pt idx="99">
                  <c:v>0.34651931226314714</c:v>
                </c:pt>
                <c:pt idx="100">
                  <c:v>0.31120491534168182</c:v>
                </c:pt>
                <c:pt idx="101">
                  <c:v>0.36266985102223592</c:v>
                </c:pt>
                <c:pt idx="102">
                  <c:v>0.35471425126597533</c:v>
                </c:pt>
                <c:pt idx="103">
                  <c:v>0.33564247120091451</c:v>
                </c:pt>
                <c:pt idx="104">
                  <c:v>0.36376615859540795</c:v>
                </c:pt>
                <c:pt idx="105">
                  <c:v>0.34616053990292595</c:v>
                </c:pt>
                <c:pt idx="106">
                  <c:v>0.42323216091801918</c:v>
                </c:pt>
                <c:pt idx="107">
                  <c:v>0.43509873585061554</c:v>
                </c:pt>
                <c:pt idx="108">
                  <c:v>0.39676124293378456</c:v>
                </c:pt>
                <c:pt idx="109">
                  <c:v>0.38242395403757357</c:v>
                </c:pt>
                <c:pt idx="110">
                  <c:v>0.46918289313325068</c:v>
                </c:pt>
                <c:pt idx="111">
                  <c:v>0.47362638360468168</c:v>
                </c:pt>
                <c:pt idx="112">
                  <c:v>0.48465065947614439</c:v>
                </c:pt>
                <c:pt idx="113">
                  <c:v>0.41061062862799802</c:v>
                </c:pt>
                <c:pt idx="114">
                  <c:v>0.44908773461370566</c:v>
                </c:pt>
                <c:pt idx="115">
                  <c:v>0.4229511495698548</c:v>
                </c:pt>
                <c:pt idx="116">
                  <c:v>0.37239695170729625</c:v>
                </c:pt>
                <c:pt idx="117">
                  <c:v>0.26318011294395016</c:v>
                </c:pt>
                <c:pt idx="118">
                  <c:v>0.36918712836077661</c:v>
                </c:pt>
                <c:pt idx="119">
                  <c:v>0.46998200694379921</c:v>
                </c:pt>
                <c:pt idx="120">
                  <c:v>0.57541346943460869</c:v>
                </c:pt>
                <c:pt idx="121">
                  <c:v>0.59494063274968045</c:v>
                </c:pt>
                <c:pt idx="122">
                  <c:v>0.57180186321290605</c:v>
                </c:pt>
                <c:pt idx="123">
                  <c:v>0.51961178224805593</c:v>
                </c:pt>
                <c:pt idx="124">
                  <c:v>0.52565288680852618</c:v>
                </c:pt>
                <c:pt idx="125">
                  <c:v>0.50145866807895678</c:v>
                </c:pt>
                <c:pt idx="126">
                  <c:v>0.49415145985401465</c:v>
                </c:pt>
                <c:pt idx="127">
                  <c:v>0.42296680478947701</c:v>
                </c:pt>
                <c:pt idx="128">
                  <c:v>0.40420799116923933</c:v>
                </c:pt>
                <c:pt idx="129">
                  <c:v>0.42368619989637391</c:v>
                </c:pt>
                <c:pt idx="130">
                  <c:v>0.48827648677838553</c:v>
                </c:pt>
                <c:pt idx="131">
                  <c:v>0.42167969076822676</c:v>
                </c:pt>
                <c:pt idx="132">
                  <c:v>0.42769004774146158</c:v>
                </c:pt>
                <c:pt idx="133">
                  <c:v>0.39791838650674172</c:v>
                </c:pt>
                <c:pt idx="134">
                  <c:v>0.34987437696667123</c:v>
                </c:pt>
                <c:pt idx="135">
                  <c:v>0.3393726644774091</c:v>
                </c:pt>
                <c:pt idx="136">
                  <c:v>0.31009432939390646</c:v>
                </c:pt>
                <c:pt idx="137">
                  <c:v>0.30092815865844269</c:v>
                </c:pt>
                <c:pt idx="138">
                  <c:v>0.3321249958043837</c:v>
                </c:pt>
                <c:pt idx="139">
                  <c:v>0.38979770594369123</c:v>
                </c:pt>
                <c:pt idx="140">
                  <c:v>0.40421471971611744</c:v>
                </c:pt>
                <c:pt idx="141">
                  <c:v>0.41593156464173142</c:v>
                </c:pt>
                <c:pt idx="142">
                  <c:v>0.43807521029193475</c:v>
                </c:pt>
                <c:pt idx="143">
                  <c:v>0.37655993431855506</c:v>
                </c:pt>
                <c:pt idx="144">
                  <c:v>0.39045762056253319</c:v>
                </c:pt>
                <c:pt idx="145">
                  <c:v>0.39719399712408521</c:v>
                </c:pt>
                <c:pt idx="146">
                  <c:v>0.35529263850158754</c:v>
                </c:pt>
                <c:pt idx="147">
                  <c:v>0.42415329485634556</c:v>
                </c:pt>
                <c:pt idx="148">
                  <c:v>0.42812813057394883</c:v>
                </c:pt>
                <c:pt idx="149">
                  <c:v>0.45838261147514792</c:v>
                </c:pt>
                <c:pt idx="150">
                  <c:v>0.40759658959981571</c:v>
                </c:pt>
                <c:pt idx="151">
                  <c:v>0.4316998318614409</c:v>
                </c:pt>
                <c:pt idx="152">
                  <c:v>0.41724004508520762</c:v>
                </c:pt>
                <c:pt idx="153">
                  <c:v>0.4598066159466434</c:v>
                </c:pt>
                <c:pt idx="154">
                  <c:v>0.47451915599564543</c:v>
                </c:pt>
                <c:pt idx="155">
                  <c:v>0.53058938572317538</c:v>
                </c:pt>
                <c:pt idx="156">
                  <c:v>0.58812320816726116</c:v>
                </c:pt>
                <c:pt idx="157">
                  <c:v>0.6830144702340486</c:v>
                </c:pt>
                <c:pt idx="158">
                  <c:v>0.59017982995609763</c:v>
                </c:pt>
                <c:pt idx="159">
                  <c:v>0.66122841623507234</c:v>
                </c:pt>
                <c:pt idx="160">
                  <c:v>0.6749838795592813</c:v>
                </c:pt>
                <c:pt idx="161">
                  <c:v>0.66553916798155699</c:v>
                </c:pt>
                <c:pt idx="162">
                  <c:v>0.52784493289708601</c:v>
                </c:pt>
                <c:pt idx="163">
                  <c:v>0.5038601986704232</c:v>
                </c:pt>
                <c:pt idx="164">
                  <c:v>0.54888890740478447</c:v>
                </c:pt>
                <c:pt idx="165">
                  <c:v>0.50490212045210248</c:v>
                </c:pt>
                <c:pt idx="166">
                  <c:v>0.57805352095940532</c:v>
                </c:pt>
                <c:pt idx="167">
                  <c:v>0.41041822041190956</c:v>
                </c:pt>
                <c:pt idx="168">
                  <c:v>0.39333798743392823</c:v>
                </c:pt>
                <c:pt idx="169">
                  <c:v>0.46385679058063101</c:v>
                </c:pt>
                <c:pt idx="170">
                  <c:v>0.47955409128826498</c:v>
                </c:pt>
                <c:pt idx="171">
                  <c:v>0.48617891515355383</c:v>
                </c:pt>
                <c:pt idx="172">
                  <c:v>0.51285911939448181</c:v>
                </c:pt>
                <c:pt idx="173">
                  <c:v>0.43785200555408221</c:v>
                </c:pt>
                <c:pt idx="174">
                  <c:v>0.47255645294214577</c:v>
                </c:pt>
                <c:pt idx="175">
                  <c:v>0.41584461008200768</c:v>
                </c:pt>
                <c:pt idx="176">
                  <c:v>0.22794545048066195</c:v>
                </c:pt>
                <c:pt idx="177">
                  <c:v>0.39592101003561009</c:v>
                </c:pt>
                <c:pt idx="178">
                  <c:v>0.40045563275999552</c:v>
                </c:pt>
                <c:pt idx="179">
                  <c:v>0.47490073438982416</c:v>
                </c:pt>
                <c:pt idx="180">
                  <c:v>0.49370612683198423</c:v>
                </c:pt>
                <c:pt idx="181">
                  <c:v>0.45508021031285062</c:v>
                </c:pt>
                <c:pt idx="182">
                  <c:v>0.48018628399893393</c:v>
                </c:pt>
                <c:pt idx="183">
                  <c:v>0.52996976812655738</c:v>
                </c:pt>
                <c:pt idx="184">
                  <c:v>0.52122096473528767</c:v>
                </c:pt>
                <c:pt idx="185">
                  <c:v>0.54256534922281152</c:v>
                </c:pt>
                <c:pt idx="186">
                  <c:v>0.37386210769652717</c:v>
                </c:pt>
                <c:pt idx="187">
                  <c:v>0.44633544328994001</c:v>
                </c:pt>
                <c:pt idx="188">
                  <c:v>0.48439400358035978</c:v>
                </c:pt>
                <c:pt idx="189">
                  <c:v>0.50303202241214229</c:v>
                </c:pt>
                <c:pt idx="190">
                  <c:v>0.55609567085843126</c:v>
                </c:pt>
                <c:pt idx="191">
                  <c:v>0.58643147896879233</c:v>
                </c:pt>
                <c:pt idx="192">
                  <c:v>0.73149337256092339</c:v>
                </c:pt>
                <c:pt idx="193">
                  <c:v>0.81271612338051535</c:v>
                </c:pt>
                <c:pt idx="194">
                  <c:v>0.87727893533223211</c:v>
                </c:pt>
                <c:pt idx="195">
                  <c:v>0.82584177001437298</c:v>
                </c:pt>
                <c:pt idx="196">
                  <c:v>0.80125332787220982</c:v>
                </c:pt>
                <c:pt idx="197">
                  <c:v>0.82352893838923591</c:v>
                </c:pt>
                <c:pt idx="198">
                  <c:v>0.8439476381331712</c:v>
                </c:pt>
                <c:pt idx="199">
                  <c:v>0.78781669952392841</c:v>
                </c:pt>
                <c:pt idx="200">
                  <c:v>0.78299859562443941</c:v>
                </c:pt>
                <c:pt idx="201">
                  <c:v>0.77508188014517132</c:v>
                </c:pt>
                <c:pt idx="202">
                  <c:v>0.68348208397449972</c:v>
                </c:pt>
                <c:pt idx="203">
                  <c:v>0.71176887726439686</c:v>
                </c:pt>
                <c:pt idx="204">
                  <c:v>0.88817923485284567</c:v>
                </c:pt>
                <c:pt idx="205">
                  <c:v>0.99650933100020733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75-4BB4-B7DC-E3346FE920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32586432"/>
        <c:axId val="193258726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'Equity Performance'!$AO$6</c15:sqref>
                        </c15:formulaRef>
                      </c:ext>
                    </c:extLst>
                    <c:strCache>
                      <c:ptCount val="1"/>
                      <c:pt idx="0">
                        <c:v>EM to World Discount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'Equity Performance'!$AN$7:$AN$219</c15:sqref>
                        </c15:formulaRef>
                      </c:ext>
                    </c:extLst>
                    <c:numCache>
                      <c:formatCode>dd\-mm\-yyyy</c:formatCode>
                      <c:ptCount val="213"/>
                      <c:pt idx="0">
                        <c:v>38562</c:v>
                      </c:pt>
                      <c:pt idx="1">
                        <c:v>38595</c:v>
                      </c:pt>
                      <c:pt idx="2">
                        <c:v>38625</c:v>
                      </c:pt>
                      <c:pt idx="3">
                        <c:v>38656</c:v>
                      </c:pt>
                      <c:pt idx="4">
                        <c:v>38686</c:v>
                      </c:pt>
                      <c:pt idx="5">
                        <c:v>38716</c:v>
                      </c:pt>
                      <c:pt idx="6">
                        <c:v>38748</c:v>
                      </c:pt>
                      <c:pt idx="7">
                        <c:v>38776</c:v>
                      </c:pt>
                      <c:pt idx="8">
                        <c:v>38807</c:v>
                      </c:pt>
                      <c:pt idx="9">
                        <c:v>38835</c:v>
                      </c:pt>
                      <c:pt idx="10">
                        <c:v>38868</c:v>
                      </c:pt>
                      <c:pt idx="11">
                        <c:v>38898</c:v>
                      </c:pt>
                      <c:pt idx="12">
                        <c:v>38929</c:v>
                      </c:pt>
                      <c:pt idx="13">
                        <c:v>38960</c:v>
                      </c:pt>
                      <c:pt idx="14">
                        <c:v>38989</c:v>
                      </c:pt>
                      <c:pt idx="15">
                        <c:v>39021</c:v>
                      </c:pt>
                      <c:pt idx="16">
                        <c:v>39051</c:v>
                      </c:pt>
                      <c:pt idx="17">
                        <c:v>39080</c:v>
                      </c:pt>
                      <c:pt idx="18">
                        <c:v>39113</c:v>
                      </c:pt>
                      <c:pt idx="19">
                        <c:v>39141</c:v>
                      </c:pt>
                      <c:pt idx="20">
                        <c:v>39171</c:v>
                      </c:pt>
                      <c:pt idx="21">
                        <c:v>39202</c:v>
                      </c:pt>
                      <c:pt idx="22">
                        <c:v>39233</c:v>
                      </c:pt>
                      <c:pt idx="23">
                        <c:v>39262</c:v>
                      </c:pt>
                      <c:pt idx="24">
                        <c:v>39294</c:v>
                      </c:pt>
                      <c:pt idx="25">
                        <c:v>39325</c:v>
                      </c:pt>
                      <c:pt idx="26">
                        <c:v>39353</c:v>
                      </c:pt>
                      <c:pt idx="27">
                        <c:v>39386</c:v>
                      </c:pt>
                      <c:pt idx="28">
                        <c:v>39416</c:v>
                      </c:pt>
                      <c:pt idx="29">
                        <c:v>39447</c:v>
                      </c:pt>
                      <c:pt idx="30">
                        <c:v>39478</c:v>
                      </c:pt>
                      <c:pt idx="31">
                        <c:v>39507</c:v>
                      </c:pt>
                      <c:pt idx="32">
                        <c:v>39538</c:v>
                      </c:pt>
                      <c:pt idx="33">
                        <c:v>39568</c:v>
                      </c:pt>
                      <c:pt idx="34">
                        <c:v>39598</c:v>
                      </c:pt>
                      <c:pt idx="35">
                        <c:v>39629</c:v>
                      </c:pt>
                      <c:pt idx="36">
                        <c:v>39660</c:v>
                      </c:pt>
                      <c:pt idx="37">
                        <c:v>39689</c:v>
                      </c:pt>
                      <c:pt idx="38">
                        <c:v>39721</c:v>
                      </c:pt>
                      <c:pt idx="39">
                        <c:v>39752</c:v>
                      </c:pt>
                      <c:pt idx="40">
                        <c:v>39780</c:v>
                      </c:pt>
                      <c:pt idx="41">
                        <c:v>39813</c:v>
                      </c:pt>
                      <c:pt idx="42">
                        <c:v>39843</c:v>
                      </c:pt>
                      <c:pt idx="43">
                        <c:v>39871</c:v>
                      </c:pt>
                      <c:pt idx="44">
                        <c:v>39903</c:v>
                      </c:pt>
                      <c:pt idx="45">
                        <c:v>39933</c:v>
                      </c:pt>
                      <c:pt idx="46">
                        <c:v>39962</c:v>
                      </c:pt>
                      <c:pt idx="47">
                        <c:v>39994</c:v>
                      </c:pt>
                      <c:pt idx="48">
                        <c:v>40025</c:v>
                      </c:pt>
                      <c:pt idx="49">
                        <c:v>40056</c:v>
                      </c:pt>
                      <c:pt idx="50">
                        <c:v>40086</c:v>
                      </c:pt>
                      <c:pt idx="51">
                        <c:v>40116</c:v>
                      </c:pt>
                      <c:pt idx="52">
                        <c:v>40147</c:v>
                      </c:pt>
                      <c:pt idx="53">
                        <c:v>40178</c:v>
                      </c:pt>
                      <c:pt idx="54">
                        <c:v>40207</c:v>
                      </c:pt>
                      <c:pt idx="55">
                        <c:v>40235</c:v>
                      </c:pt>
                      <c:pt idx="56">
                        <c:v>40268</c:v>
                      </c:pt>
                      <c:pt idx="57">
                        <c:v>40298</c:v>
                      </c:pt>
                      <c:pt idx="58">
                        <c:v>40329</c:v>
                      </c:pt>
                      <c:pt idx="59">
                        <c:v>40359</c:v>
                      </c:pt>
                      <c:pt idx="60">
                        <c:v>40389</c:v>
                      </c:pt>
                      <c:pt idx="61">
                        <c:v>40421</c:v>
                      </c:pt>
                      <c:pt idx="62">
                        <c:v>40451</c:v>
                      </c:pt>
                      <c:pt idx="63">
                        <c:v>40480</c:v>
                      </c:pt>
                      <c:pt idx="64">
                        <c:v>40512</c:v>
                      </c:pt>
                      <c:pt idx="65">
                        <c:v>40543</c:v>
                      </c:pt>
                      <c:pt idx="66">
                        <c:v>40574</c:v>
                      </c:pt>
                      <c:pt idx="67">
                        <c:v>40602</c:v>
                      </c:pt>
                      <c:pt idx="68">
                        <c:v>40633</c:v>
                      </c:pt>
                      <c:pt idx="69">
                        <c:v>40662</c:v>
                      </c:pt>
                      <c:pt idx="70">
                        <c:v>40694</c:v>
                      </c:pt>
                      <c:pt idx="71">
                        <c:v>40724</c:v>
                      </c:pt>
                      <c:pt idx="72">
                        <c:v>40753</c:v>
                      </c:pt>
                      <c:pt idx="73">
                        <c:v>40786</c:v>
                      </c:pt>
                      <c:pt idx="74">
                        <c:v>40816</c:v>
                      </c:pt>
                      <c:pt idx="75">
                        <c:v>40847</c:v>
                      </c:pt>
                      <c:pt idx="76">
                        <c:v>40877</c:v>
                      </c:pt>
                      <c:pt idx="77">
                        <c:v>40907</c:v>
                      </c:pt>
                      <c:pt idx="78">
                        <c:v>40939</c:v>
                      </c:pt>
                      <c:pt idx="79">
                        <c:v>40968</c:v>
                      </c:pt>
                      <c:pt idx="80">
                        <c:v>40998</c:v>
                      </c:pt>
                      <c:pt idx="81">
                        <c:v>41029</c:v>
                      </c:pt>
                      <c:pt idx="82">
                        <c:v>41060</c:v>
                      </c:pt>
                      <c:pt idx="83">
                        <c:v>41089</c:v>
                      </c:pt>
                      <c:pt idx="84">
                        <c:v>41121</c:v>
                      </c:pt>
                      <c:pt idx="85">
                        <c:v>41152</c:v>
                      </c:pt>
                      <c:pt idx="86">
                        <c:v>41180</c:v>
                      </c:pt>
                      <c:pt idx="87">
                        <c:v>41213</c:v>
                      </c:pt>
                      <c:pt idx="88">
                        <c:v>41243</c:v>
                      </c:pt>
                      <c:pt idx="89">
                        <c:v>41274</c:v>
                      </c:pt>
                      <c:pt idx="90">
                        <c:v>41305</c:v>
                      </c:pt>
                      <c:pt idx="91">
                        <c:v>41333</c:v>
                      </c:pt>
                      <c:pt idx="92">
                        <c:v>41362</c:v>
                      </c:pt>
                      <c:pt idx="93">
                        <c:v>41394</c:v>
                      </c:pt>
                      <c:pt idx="94">
                        <c:v>41425</c:v>
                      </c:pt>
                      <c:pt idx="95">
                        <c:v>41453</c:v>
                      </c:pt>
                      <c:pt idx="96">
                        <c:v>41486</c:v>
                      </c:pt>
                      <c:pt idx="97">
                        <c:v>41516</c:v>
                      </c:pt>
                      <c:pt idx="98">
                        <c:v>41547</c:v>
                      </c:pt>
                      <c:pt idx="99">
                        <c:v>41578</c:v>
                      </c:pt>
                      <c:pt idx="100">
                        <c:v>41607</c:v>
                      </c:pt>
                      <c:pt idx="101">
                        <c:v>41639</c:v>
                      </c:pt>
                      <c:pt idx="102">
                        <c:v>41670</c:v>
                      </c:pt>
                      <c:pt idx="103">
                        <c:v>41698</c:v>
                      </c:pt>
                      <c:pt idx="104">
                        <c:v>41729</c:v>
                      </c:pt>
                      <c:pt idx="105">
                        <c:v>41759</c:v>
                      </c:pt>
                      <c:pt idx="106">
                        <c:v>41789</c:v>
                      </c:pt>
                      <c:pt idx="107">
                        <c:v>41820</c:v>
                      </c:pt>
                      <c:pt idx="108">
                        <c:v>41851</c:v>
                      </c:pt>
                      <c:pt idx="109">
                        <c:v>41880</c:v>
                      </c:pt>
                      <c:pt idx="110">
                        <c:v>41912</c:v>
                      </c:pt>
                      <c:pt idx="111">
                        <c:v>41943</c:v>
                      </c:pt>
                      <c:pt idx="112">
                        <c:v>41971</c:v>
                      </c:pt>
                      <c:pt idx="113">
                        <c:v>42004</c:v>
                      </c:pt>
                      <c:pt idx="114">
                        <c:v>42034</c:v>
                      </c:pt>
                      <c:pt idx="115">
                        <c:v>42062</c:v>
                      </c:pt>
                      <c:pt idx="116">
                        <c:v>42094</c:v>
                      </c:pt>
                      <c:pt idx="117">
                        <c:v>42124</c:v>
                      </c:pt>
                      <c:pt idx="118">
                        <c:v>42153</c:v>
                      </c:pt>
                      <c:pt idx="119">
                        <c:v>42185</c:v>
                      </c:pt>
                      <c:pt idx="120">
                        <c:v>42216</c:v>
                      </c:pt>
                      <c:pt idx="121">
                        <c:v>42247</c:v>
                      </c:pt>
                      <c:pt idx="122">
                        <c:v>42277</c:v>
                      </c:pt>
                      <c:pt idx="123">
                        <c:v>42307</c:v>
                      </c:pt>
                      <c:pt idx="124">
                        <c:v>42338</c:v>
                      </c:pt>
                      <c:pt idx="125">
                        <c:v>42369</c:v>
                      </c:pt>
                      <c:pt idx="126">
                        <c:v>42398</c:v>
                      </c:pt>
                      <c:pt idx="127">
                        <c:v>42429</c:v>
                      </c:pt>
                      <c:pt idx="128">
                        <c:v>42460</c:v>
                      </c:pt>
                      <c:pt idx="129">
                        <c:v>42489</c:v>
                      </c:pt>
                      <c:pt idx="130">
                        <c:v>42521</c:v>
                      </c:pt>
                      <c:pt idx="131">
                        <c:v>42551</c:v>
                      </c:pt>
                      <c:pt idx="132">
                        <c:v>42580</c:v>
                      </c:pt>
                      <c:pt idx="133">
                        <c:v>42613</c:v>
                      </c:pt>
                      <c:pt idx="134">
                        <c:v>42643</c:v>
                      </c:pt>
                      <c:pt idx="135">
                        <c:v>42674</c:v>
                      </c:pt>
                      <c:pt idx="136">
                        <c:v>42704</c:v>
                      </c:pt>
                      <c:pt idx="137">
                        <c:v>42734</c:v>
                      </c:pt>
                      <c:pt idx="138">
                        <c:v>42766</c:v>
                      </c:pt>
                      <c:pt idx="139">
                        <c:v>42794</c:v>
                      </c:pt>
                      <c:pt idx="140">
                        <c:v>42825</c:v>
                      </c:pt>
                      <c:pt idx="141">
                        <c:v>42853</c:v>
                      </c:pt>
                      <c:pt idx="142">
                        <c:v>42886</c:v>
                      </c:pt>
                      <c:pt idx="143">
                        <c:v>42916</c:v>
                      </c:pt>
                      <c:pt idx="144">
                        <c:v>42947</c:v>
                      </c:pt>
                      <c:pt idx="145">
                        <c:v>42978</c:v>
                      </c:pt>
                      <c:pt idx="146">
                        <c:v>43007</c:v>
                      </c:pt>
                      <c:pt idx="147">
                        <c:v>43039</c:v>
                      </c:pt>
                      <c:pt idx="148">
                        <c:v>43069</c:v>
                      </c:pt>
                      <c:pt idx="149">
                        <c:v>43098</c:v>
                      </c:pt>
                      <c:pt idx="150">
                        <c:v>43131</c:v>
                      </c:pt>
                      <c:pt idx="151">
                        <c:v>43159</c:v>
                      </c:pt>
                      <c:pt idx="152">
                        <c:v>43189</c:v>
                      </c:pt>
                      <c:pt idx="153">
                        <c:v>43220</c:v>
                      </c:pt>
                      <c:pt idx="154">
                        <c:v>43251</c:v>
                      </c:pt>
                      <c:pt idx="155">
                        <c:v>43280</c:v>
                      </c:pt>
                      <c:pt idx="156">
                        <c:v>43312</c:v>
                      </c:pt>
                      <c:pt idx="157">
                        <c:v>43343</c:v>
                      </c:pt>
                      <c:pt idx="158">
                        <c:v>43371</c:v>
                      </c:pt>
                      <c:pt idx="159">
                        <c:v>43404</c:v>
                      </c:pt>
                      <c:pt idx="160">
                        <c:v>43434</c:v>
                      </c:pt>
                      <c:pt idx="161">
                        <c:v>43465</c:v>
                      </c:pt>
                      <c:pt idx="162">
                        <c:v>43496</c:v>
                      </c:pt>
                      <c:pt idx="163">
                        <c:v>43524</c:v>
                      </c:pt>
                      <c:pt idx="164">
                        <c:v>43553</c:v>
                      </c:pt>
                      <c:pt idx="165">
                        <c:v>43585</c:v>
                      </c:pt>
                      <c:pt idx="166">
                        <c:v>43616</c:v>
                      </c:pt>
                      <c:pt idx="167">
                        <c:v>43644</c:v>
                      </c:pt>
                      <c:pt idx="168">
                        <c:v>43677</c:v>
                      </c:pt>
                      <c:pt idx="169">
                        <c:v>43707</c:v>
                      </c:pt>
                      <c:pt idx="170">
                        <c:v>43738</c:v>
                      </c:pt>
                      <c:pt idx="171">
                        <c:v>43769</c:v>
                      </c:pt>
                      <c:pt idx="172">
                        <c:v>43798</c:v>
                      </c:pt>
                      <c:pt idx="173">
                        <c:v>43830</c:v>
                      </c:pt>
                      <c:pt idx="174">
                        <c:v>43861</c:v>
                      </c:pt>
                      <c:pt idx="175">
                        <c:v>43889</c:v>
                      </c:pt>
                      <c:pt idx="176">
                        <c:v>43921</c:v>
                      </c:pt>
                      <c:pt idx="177">
                        <c:v>43951</c:v>
                      </c:pt>
                      <c:pt idx="178">
                        <c:v>43980</c:v>
                      </c:pt>
                      <c:pt idx="179">
                        <c:v>44012</c:v>
                      </c:pt>
                      <c:pt idx="180">
                        <c:v>44043</c:v>
                      </c:pt>
                      <c:pt idx="181">
                        <c:v>44074</c:v>
                      </c:pt>
                      <c:pt idx="182">
                        <c:v>44104</c:v>
                      </c:pt>
                      <c:pt idx="183">
                        <c:v>44134</c:v>
                      </c:pt>
                      <c:pt idx="184">
                        <c:v>44165</c:v>
                      </c:pt>
                      <c:pt idx="185">
                        <c:v>44196</c:v>
                      </c:pt>
                      <c:pt idx="186">
                        <c:v>44225</c:v>
                      </c:pt>
                      <c:pt idx="187" formatCode="m/d/yyyy">
                        <c:v>44253</c:v>
                      </c:pt>
                      <c:pt idx="188" formatCode="m/d/yyyy">
                        <c:v>44286</c:v>
                      </c:pt>
                      <c:pt idx="189" formatCode="m/d/yyyy">
                        <c:v>44316</c:v>
                      </c:pt>
                      <c:pt idx="190" formatCode="m/d/yyyy">
                        <c:v>44347</c:v>
                      </c:pt>
                      <c:pt idx="191" formatCode="m/d/yyyy">
                        <c:v>44377</c:v>
                      </c:pt>
                      <c:pt idx="192" formatCode="m/d/yyyy">
                        <c:v>44407</c:v>
                      </c:pt>
                      <c:pt idx="193" formatCode="m/d/yyyy">
                        <c:v>44439</c:v>
                      </c:pt>
                      <c:pt idx="194" formatCode="m/d/yyyy">
                        <c:v>44469</c:v>
                      </c:pt>
                      <c:pt idx="195" formatCode="m/d/yyyy">
                        <c:v>44498</c:v>
                      </c:pt>
                      <c:pt idx="196" formatCode="m/d/yyyy">
                        <c:v>44530</c:v>
                      </c:pt>
                      <c:pt idx="197" formatCode="m/d/yyyy">
                        <c:v>44561</c:v>
                      </c:pt>
                      <c:pt idx="198" formatCode="m/d/yyyy">
                        <c:v>44592</c:v>
                      </c:pt>
                      <c:pt idx="199" formatCode="m/d/yyyy">
                        <c:v>44620</c:v>
                      </c:pt>
                      <c:pt idx="200" formatCode="m/d/yyyy">
                        <c:v>44651</c:v>
                      </c:pt>
                      <c:pt idx="201" formatCode="m/d/yyyy">
                        <c:v>44680</c:v>
                      </c:pt>
                      <c:pt idx="202" formatCode="m/d/yyyy">
                        <c:v>44712</c:v>
                      </c:pt>
                      <c:pt idx="203">
                        <c:v>44742</c:v>
                      </c:pt>
                      <c:pt idx="204">
                        <c:v>44771</c:v>
                      </c:pt>
                      <c:pt idx="205">
                        <c:v>44804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'Equity Performance'!$AO$7:$AO$219</c15:sqref>
                        </c15:formulaRef>
                      </c:ext>
                    </c:extLst>
                    <c:numCache>
                      <c:formatCode>0.0%</c:formatCode>
                      <c:ptCount val="213"/>
                      <c:pt idx="0">
                        <c:v>-0.459412902091756</c:v>
                      </c:pt>
                      <c:pt idx="1">
                        <c:v>-0.44194267492947992</c:v>
                      </c:pt>
                      <c:pt idx="2">
                        <c:v>-0.41185859458856655</c:v>
                      </c:pt>
                      <c:pt idx="3">
                        <c:v>-0.42535778371044686</c:v>
                      </c:pt>
                      <c:pt idx="4">
                        <c:v>-0.39762680480858248</c:v>
                      </c:pt>
                      <c:pt idx="5">
                        <c:v>-0.37042106954037846</c:v>
                      </c:pt>
                      <c:pt idx="6">
                        <c:v>-0.31982616147395482</c:v>
                      </c:pt>
                      <c:pt idx="7">
                        <c:v>-0.31890556431413497</c:v>
                      </c:pt>
                      <c:pt idx="8">
                        <c:v>-0.32233577823320037</c:v>
                      </c:pt>
                      <c:pt idx="9">
                        <c:v>-0.27484890434547726</c:v>
                      </c:pt>
                      <c:pt idx="10">
                        <c:v>-0.30885906137079977</c:v>
                      </c:pt>
                      <c:pt idx="11">
                        <c:v>-0.309849575642686</c:v>
                      </c:pt>
                      <c:pt idx="12">
                        <c:v>-0.2926213877072027</c:v>
                      </c:pt>
                      <c:pt idx="13">
                        <c:v>-0.2893696107881486</c:v>
                      </c:pt>
                      <c:pt idx="14">
                        <c:v>-0.4055861441858134</c:v>
                      </c:pt>
                      <c:pt idx="15">
                        <c:v>-0.40430179102614772</c:v>
                      </c:pt>
                      <c:pt idx="16">
                        <c:v>-0.35274798973954768</c:v>
                      </c:pt>
                      <c:pt idx="17">
                        <c:v>-0.35979570990806942</c:v>
                      </c:pt>
                      <c:pt idx="18">
                        <c:v>-0.3843932188818141</c:v>
                      </c:pt>
                      <c:pt idx="19">
                        <c:v>-0.35469648868989256</c:v>
                      </c:pt>
                      <c:pt idx="20">
                        <c:v>-0.31967873130254398</c:v>
                      </c:pt>
                      <c:pt idx="21">
                        <c:v>-0.33948440709492234</c:v>
                      </c:pt>
                      <c:pt idx="22">
                        <c:v>-0.32929374049620508</c:v>
                      </c:pt>
                      <c:pt idx="23">
                        <c:v>-0.29327999784139669</c:v>
                      </c:pt>
                      <c:pt idx="24">
                        <c:v>-0.2467859808214935</c:v>
                      </c:pt>
                      <c:pt idx="25">
                        <c:v>-0.21176847273115373</c:v>
                      </c:pt>
                      <c:pt idx="26">
                        <c:v>-4.628135797425581E-2</c:v>
                      </c:pt>
                      <c:pt idx="27">
                        <c:v>1.6107821560223723E-2</c:v>
                      </c:pt>
                      <c:pt idx="28">
                        <c:v>-2.805540817643426E-2</c:v>
                      </c:pt>
                      <c:pt idx="29">
                        <c:v>-7.9451403545419685E-3</c:v>
                      </c:pt>
                      <c:pt idx="30">
                        <c:v>-6.831981823167621E-2</c:v>
                      </c:pt>
                      <c:pt idx="31">
                        <c:v>-1.3057903467888488E-2</c:v>
                      </c:pt>
                      <c:pt idx="32">
                        <c:v>-3.6426004573668735E-2</c:v>
                      </c:pt>
                      <c:pt idx="33">
                        <c:v>-5.0563257569967712E-2</c:v>
                      </c:pt>
                      <c:pt idx="34">
                        <c:v>-5.121283552581557E-2</c:v>
                      </c:pt>
                      <c:pt idx="35">
                        <c:v>-8.8206958372079369E-2</c:v>
                      </c:pt>
                      <c:pt idx="36">
                        <c:v>-0.11998873585581893</c:v>
                      </c:pt>
                      <c:pt idx="37">
                        <c:v>-0.17613344234383832</c:v>
                      </c:pt>
                      <c:pt idx="38">
                        <c:v>-0.19710561949898442</c:v>
                      </c:pt>
                      <c:pt idx="39">
                        <c:v>-0.22010370475600971</c:v>
                      </c:pt>
                      <c:pt idx="40">
                        <c:v>-0.21635048779022015</c:v>
                      </c:pt>
                      <c:pt idx="41">
                        <c:v>-0.17411710465652386</c:v>
                      </c:pt>
                      <c:pt idx="42">
                        <c:v>-0.16996848266546605</c:v>
                      </c:pt>
                      <c:pt idx="43">
                        <c:v>-0.14633455469156909</c:v>
                      </c:pt>
                      <c:pt idx="44">
                        <c:v>-9.9912343085854172E-2</c:v>
                      </c:pt>
                      <c:pt idx="45">
                        <c:v>-8.8727954584043922E-2</c:v>
                      </c:pt>
                      <c:pt idx="46">
                        <c:v>-4.5106711597865723E-2</c:v>
                      </c:pt>
                      <c:pt idx="47">
                        <c:v>-4.6646553724762119E-2</c:v>
                      </c:pt>
                      <c:pt idx="48">
                        <c:v>-5.6551440046685664E-2</c:v>
                      </c:pt>
                      <c:pt idx="49">
                        <c:v>-0.10592695443840949</c:v>
                      </c:pt>
                      <c:pt idx="50">
                        <c:v>-9.3415710026844345E-2</c:v>
                      </c:pt>
                      <c:pt idx="51">
                        <c:v>-7.66742987979393E-2</c:v>
                      </c:pt>
                      <c:pt idx="52">
                        <c:v>-7.6568989880247296E-2</c:v>
                      </c:pt>
                      <c:pt idx="53">
                        <c:v>-6.0926805814808582E-2</c:v>
                      </c:pt>
                      <c:pt idx="54">
                        <c:v>-8.4082360227804798E-2</c:v>
                      </c:pt>
                      <c:pt idx="55">
                        <c:v>-0.10566459495993763</c:v>
                      </c:pt>
                      <c:pt idx="56">
                        <c:v>-0.11202760100314568</c:v>
                      </c:pt>
                      <c:pt idx="57">
                        <c:v>-0.11258751250178589</c:v>
                      </c:pt>
                      <c:pt idx="58">
                        <c:v>-9.0984215490688691E-2</c:v>
                      </c:pt>
                      <c:pt idx="59">
                        <c:v>-7.6454132798479901E-2</c:v>
                      </c:pt>
                      <c:pt idx="60">
                        <c:v>-7.1091562029553468E-2</c:v>
                      </c:pt>
                      <c:pt idx="61">
                        <c:v>-5.9109634551494983E-2</c:v>
                      </c:pt>
                      <c:pt idx="62">
                        <c:v>-5.7106039822089172E-2</c:v>
                      </c:pt>
                      <c:pt idx="63">
                        <c:v>-5.6296357005286235E-2</c:v>
                      </c:pt>
                      <c:pt idx="64">
                        <c:v>-6.5387420466262669E-2</c:v>
                      </c:pt>
                      <c:pt idx="65">
                        <c:v>-7.5813196284355344E-2</c:v>
                      </c:pt>
                      <c:pt idx="66">
                        <c:v>-0.12231909119292927</c:v>
                      </c:pt>
                      <c:pt idx="67">
                        <c:v>-0.15481257129371029</c:v>
                      </c:pt>
                      <c:pt idx="68">
                        <c:v>-0.10396928051738075</c:v>
                      </c:pt>
                      <c:pt idx="69">
                        <c:v>-0.12431326337245407</c:v>
                      </c:pt>
                      <c:pt idx="70">
                        <c:v>-0.12319846268816048</c:v>
                      </c:pt>
                      <c:pt idx="71">
                        <c:v>-0.12900897876982464</c:v>
                      </c:pt>
                      <c:pt idx="72">
                        <c:v>-0.11343980152155231</c:v>
                      </c:pt>
                      <c:pt idx="73">
                        <c:v>-0.11419194838613433</c:v>
                      </c:pt>
                      <c:pt idx="74">
                        <c:v>-0.13969311810363749</c:v>
                      </c:pt>
                      <c:pt idx="75">
                        <c:v>-0.13323267184354326</c:v>
                      </c:pt>
                      <c:pt idx="76">
                        <c:v>-0.15812499999999996</c:v>
                      </c:pt>
                      <c:pt idx="77">
                        <c:v>-0.16656878777748652</c:v>
                      </c:pt>
                      <c:pt idx="78">
                        <c:v>-0.14070386325139084</c:v>
                      </c:pt>
                      <c:pt idx="79">
                        <c:v>-0.1375459789504867</c:v>
                      </c:pt>
                      <c:pt idx="80">
                        <c:v>-0.16178837751716424</c:v>
                      </c:pt>
                      <c:pt idx="81">
                        <c:v>-0.14684262998698872</c:v>
                      </c:pt>
                      <c:pt idx="82">
                        <c:v>-0.14996833206355609</c:v>
                      </c:pt>
                      <c:pt idx="83">
                        <c:v>-0.16529717766178997</c:v>
                      </c:pt>
                      <c:pt idx="84">
                        <c:v>-0.17265613740600383</c:v>
                      </c:pt>
                      <c:pt idx="85">
                        <c:v>-0.17525738790902567</c:v>
                      </c:pt>
                      <c:pt idx="86">
                        <c:v>-0.15480168471523215</c:v>
                      </c:pt>
                      <c:pt idx="87">
                        <c:v>-0.15905875773128042</c:v>
                      </c:pt>
                      <c:pt idx="88">
                        <c:v>-0.16447160467811617</c:v>
                      </c:pt>
                      <c:pt idx="89">
                        <c:v>-0.14489625623826563</c:v>
                      </c:pt>
                      <c:pt idx="90">
                        <c:v>-0.17196984755584777</c:v>
                      </c:pt>
                      <c:pt idx="91">
                        <c:v>-0.18411133661931001</c:v>
                      </c:pt>
                      <c:pt idx="92">
                        <c:v>-0.21205919395465989</c:v>
                      </c:pt>
                      <c:pt idx="93">
                        <c:v>-0.24004326947674626</c:v>
                      </c:pt>
                      <c:pt idx="94">
                        <c:v>-0.24535662855967311</c:v>
                      </c:pt>
                      <c:pt idx="95">
                        <c:v>-0.2552627984276109</c:v>
                      </c:pt>
                      <c:pt idx="96">
                        <c:v>-0.27492094345643914</c:v>
                      </c:pt>
                      <c:pt idx="97">
                        <c:v>-0.25758537040492635</c:v>
                      </c:pt>
                      <c:pt idx="98">
                        <c:v>-0.25550018057060309</c:v>
                      </c:pt>
                      <c:pt idx="99">
                        <c:v>-0.25336957279252914</c:v>
                      </c:pt>
                      <c:pt idx="100">
                        <c:v>-0.27172925447974794</c:v>
                      </c:pt>
                      <c:pt idx="101">
                        <c:v>-0.30105876730677328</c:v>
                      </c:pt>
                      <c:pt idx="102">
                        <c:v>-0.30462243586160642</c:v>
                      </c:pt>
                      <c:pt idx="103">
                        <c:v>-0.31434064903395231</c:v>
                      </c:pt>
                      <c:pt idx="104">
                        <c:v>-0.30163777596626085</c:v>
                      </c:pt>
                      <c:pt idx="105">
                        <c:v>-0.30276800280440619</c:v>
                      </c:pt>
                      <c:pt idx="106">
                        <c:v>-0.29594777157384056</c:v>
                      </c:pt>
                      <c:pt idx="107">
                        <c:v>-0.28045896528034675</c:v>
                      </c:pt>
                      <c:pt idx="108">
                        <c:v>-0.24951022117736077</c:v>
                      </c:pt>
                      <c:pt idx="109">
                        <c:v>-0.24700418021365533</c:v>
                      </c:pt>
                      <c:pt idx="110">
                        <c:v>-0.27229214198186968</c:v>
                      </c:pt>
                      <c:pt idx="111">
                        <c:v>-0.26659385592797058</c:v>
                      </c:pt>
                      <c:pt idx="112">
                        <c:v>-0.27087941225925782</c:v>
                      </c:pt>
                      <c:pt idx="113">
                        <c:v>-0.28441247311273976</c:v>
                      </c:pt>
                      <c:pt idx="114">
                        <c:v>-0.27544023884222246</c:v>
                      </c:pt>
                      <c:pt idx="115">
                        <c:v>-0.29079102294216286</c:v>
                      </c:pt>
                      <c:pt idx="116">
                        <c:v>-0.28425055901444696</c:v>
                      </c:pt>
                      <c:pt idx="117">
                        <c:v>-0.25020305296098988</c:v>
                      </c:pt>
                      <c:pt idx="118">
                        <c:v>-0.2748127312746268</c:v>
                      </c:pt>
                      <c:pt idx="119">
                        <c:v>-0.26603963097068595</c:v>
                      </c:pt>
                      <c:pt idx="120">
                        <c:v>-0.31155623100303953</c:v>
                      </c:pt>
                      <c:pt idx="121">
                        <c:v>-0.30102951990755333</c:v>
                      </c:pt>
                      <c:pt idx="122">
                        <c:v>-0.28446296108119096</c:v>
                      </c:pt>
                      <c:pt idx="123">
                        <c:v>-0.30153849991580972</c:v>
                      </c:pt>
                      <c:pt idx="124">
                        <c:v>-0.32145964894833667</c:v>
                      </c:pt>
                      <c:pt idx="125">
                        <c:v>-0.29294423041527307</c:v>
                      </c:pt>
                      <c:pt idx="126">
                        <c:v>-0.27609460967893207</c:v>
                      </c:pt>
                      <c:pt idx="127">
                        <c:v>-0.27468568585171671</c:v>
                      </c:pt>
                      <c:pt idx="128">
                        <c:v>-0.24807746722419588</c:v>
                      </c:pt>
                      <c:pt idx="129">
                        <c:v>-0.26597044703535144</c:v>
                      </c:pt>
                      <c:pt idx="130">
                        <c:v>-0.28741753092396405</c:v>
                      </c:pt>
                      <c:pt idx="131">
                        <c:v>-0.24261127446010344</c:v>
                      </c:pt>
                      <c:pt idx="132">
                        <c:v>-0.25153467916806649</c:v>
                      </c:pt>
                      <c:pt idx="133">
                        <c:v>-0.23590488853158531</c:v>
                      </c:pt>
                      <c:pt idx="134">
                        <c:v>-0.23402651918561557</c:v>
                      </c:pt>
                      <c:pt idx="135">
                        <c:v>-0.21415404955315709</c:v>
                      </c:pt>
                      <c:pt idx="136">
                        <c:v>-0.24933165542846047</c:v>
                      </c:pt>
                      <c:pt idx="137">
                        <c:v>-0.27170269404254266</c:v>
                      </c:pt>
                      <c:pt idx="138">
                        <c:v>-0.26707134817985567</c:v>
                      </c:pt>
                      <c:pt idx="139">
                        <c:v>-0.27738260292965211</c:v>
                      </c:pt>
                      <c:pt idx="140">
                        <c:v>-0.27714356582394106</c:v>
                      </c:pt>
                      <c:pt idx="141">
                        <c:v>-0.27373685995252617</c:v>
                      </c:pt>
                      <c:pt idx="142">
                        <c:v>-0.26818670110683296</c:v>
                      </c:pt>
                      <c:pt idx="143">
                        <c:v>-0.25839782268523315</c:v>
                      </c:pt>
                      <c:pt idx="144">
                        <c:v>-0.23399687979972672</c:v>
                      </c:pt>
                      <c:pt idx="145">
                        <c:v>-0.2289414200567238</c:v>
                      </c:pt>
                      <c:pt idx="146">
                        <c:v>-0.25141026491864205</c:v>
                      </c:pt>
                      <c:pt idx="147">
                        <c:v>-0.24941386492115436</c:v>
                      </c:pt>
                      <c:pt idx="148">
                        <c:v>-0.27302062856736842</c:v>
                      </c:pt>
                      <c:pt idx="149">
                        <c:v>-0.25925925925925919</c:v>
                      </c:pt>
                      <c:pt idx="150">
                        <c:v>-0.22285762040065904</c:v>
                      </c:pt>
                      <c:pt idx="151">
                        <c:v>-0.22769793242561787</c:v>
                      </c:pt>
                      <c:pt idx="152">
                        <c:v>-0.22480650482841358</c:v>
                      </c:pt>
                      <c:pt idx="153">
                        <c:v>-0.2252041703995119</c:v>
                      </c:pt>
                      <c:pt idx="154">
                        <c:v>-0.24478782618909345</c:v>
                      </c:pt>
                      <c:pt idx="155">
                        <c:v>-0.25865636821363136</c:v>
                      </c:pt>
                      <c:pt idx="156">
                        <c:v>-0.25881392606797193</c:v>
                      </c:pt>
                      <c:pt idx="157">
                        <c:v>-0.2678801119506693</c:v>
                      </c:pt>
                      <c:pt idx="158">
                        <c:v>-0.27823354069466055</c:v>
                      </c:pt>
                      <c:pt idx="159">
                        <c:v>-0.28051986185489175</c:v>
                      </c:pt>
                      <c:pt idx="160">
                        <c:v>-0.25934923897921469</c:v>
                      </c:pt>
                      <c:pt idx="161">
                        <c:v>-0.21131032221526724</c:v>
                      </c:pt>
                      <c:pt idx="162">
                        <c:v>-0.19563111132489053</c:v>
                      </c:pt>
                      <c:pt idx="163">
                        <c:v>-0.21910997374455776</c:v>
                      </c:pt>
                      <c:pt idx="164">
                        <c:v>-0.21134840320672887</c:v>
                      </c:pt>
                      <c:pt idx="165">
                        <c:v>-0.21475295577054654</c:v>
                      </c:pt>
                      <c:pt idx="166">
                        <c:v>-0.19806293092300054</c:v>
                      </c:pt>
                      <c:pt idx="167">
                        <c:v>-0.2156173260134483</c:v>
                      </c:pt>
                      <c:pt idx="168">
                        <c:v>-0.23334628887458819</c:v>
                      </c:pt>
                      <c:pt idx="169">
                        <c:v>-0.22626249470908089</c:v>
                      </c:pt>
                      <c:pt idx="170">
                        <c:v>-0.24260660905969589</c:v>
                      </c:pt>
                      <c:pt idx="171">
                        <c:v>-0.24092250968473239</c:v>
                      </c:pt>
                      <c:pt idx="172">
                        <c:v>-0.25909175877518287</c:v>
                      </c:pt>
                      <c:pt idx="173">
                        <c:v>-0.24349237260629664</c:v>
                      </c:pt>
                      <c:pt idx="174">
                        <c:v>-0.27430399808618167</c:v>
                      </c:pt>
                      <c:pt idx="175">
                        <c:v>-0.23826952922917743</c:v>
                      </c:pt>
                      <c:pt idx="176">
                        <c:v>-0.25862206133895538</c:v>
                      </c:pt>
                      <c:pt idx="177">
                        <c:v>-0.30492783438876214</c:v>
                      </c:pt>
                      <c:pt idx="178">
                        <c:v>-0.33557859683644897</c:v>
                      </c:pt>
                      <c:pt idx="179">
                        <c:v>-0.29313727925287503</c:v>
                      </c:pt>
                      <c:pt idx="180">
                        <c:v>-0.25444041394443184</c:v>
                      </c:pt>
                      <c:pt idx="181">
                        <c:v>-0.29148329820588337</c:v>
                      </c:pt>
                      <c:pt idx="182">
                        <c:v>-0.28657850098323245</c:v>
                      </c:pt>
                      <c:pt idx="183">
                        <c:v>-0.26161603843115211</c:v>
                      </c:pt>
                      <c:pt idx="184">
                        <c:v>-0.30352393132053823</c:v>
                      </c:pt>
                      <c:pt idx="185">
                        <c:v>-0.27169112340630264</c:v>
                      </c:pt>
                      <c:pt idx="186">
                        <c:v>-0.22944855660609964</c:v>
                      </c:pt>
                      <c:pt idx="187">
                        <c:v>-0.23584259921208339</c:v>
                      </c:pt>
                      <c:pt idx="188">
                        <c:v>-0.2722869999751385</c:v>
                      </c:pt>
                      <c:pt idx="189">
                        <c:v>-0.29150733391287742</c:v>
                      </c:pt>
                      <c:pt idx="190">
                        <c:v>-0.27440626501589771</c:v>
                      </c:pt>
                      <c:pt idx="191">
                        <c:v>-0.28484607056035627</c:v>
                      </c:pt>
                      <c:pt idx="192">
                        <c:v>-0.3322575112649484</c:v>
                      </c:pt>
                      <c:pt idx="193">
                        <c:v>-0.32585980925936475</c:v>
                      </c:pt>
                      <c:pt idx="194">
                        <c:v>-0.31952969655053165</c:v>
                      </c:pt>
                      <c:pt idx="195">
                        <c:v>-0.33997397655816641</c:v>
                      </c:pt>
                      <c:pt idx="196">
                        <c:v>-0.34564585812455106</c:v>
                      </c:pt>
                      <c:pt idx="197">
                        <c:v>-0.35554737295211625</c:v>
                      </c:pt>
                      <c:pt idx="198">
                        <c:v>-0.33234120913050991</c:v>
                      </c:pt>
                      <c:pt idx="199">
                        <c:v>-0.32646221464562997</c:v>
                      </c:pt>
                      <c:pt idx="200">
                        <c:v>-0.32071329643868995</c:v>
                      </c:pt>
                      <c:pt idx="201">
                        <c:v>-0.29380508845408515</c:v>
                      </c:pt>
                      <c:pt idx="202">
                        <c:v>-0.27683454152359155</c:v>
                      </c:pt>
                      <c:pt idx="203">
                        <c:v>-0.2437193104649138</c:v>
                      </c:pt>
                      <c:pt idx="204">
                        <c:v>-0.30059432515337425</c:v>
                      </c:pt>
                      <c:pt idx="205">
                        <c:v>-0.25858333221875962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0275-4BB4-B7DC-E3346FE9207E}"/>
                  </c:ext>
                </c:extLst>
              </c15:ser>
            </c15:filteredLineSeries>
          </c:ext>
        </c:extLst>
      </c:lineChart>
      <c:dateAx>
        <c:axId val="1932586432"/>
        <c:scaling>
          <c:orientation val="minMax"/>
        </c:scaling>
        <c:delete val="0"/>
        <c:axPos val="b"/>
        <c:numFmt formatCode="dd\-mm\-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2587264"/>
        <c:crosses val="autoZero"/>
        <c:auto val="1"/>
        <c:lblOffset val="100"/>
        <c:baseTimeUnit val="months"/>
      </c:dateAx>
      <c:valAx>
        <c:axId val="1932587264"/>
        <c:scaling>
          <c:orientation val="minMax"/>
        </c:scaling>
        <c:delete val="0"/>
        <c:axPos val="l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258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b="1"/>
              <a:t>12M Blended Forward</a:t>
            </a:r>
            <a:r>
              <a:rPr lang="en-IN" b="1" baseline="0"/>
              <a:t> PE</a:t>
            </a:r>
            <a:endParaRPr lang="en-IN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'Equity Performance'!$AK$6</c:f>
              <c:strCache>
                <c:ptCount val="1"/>
                <c:pt idx="0">
                  <c:v>MSCI World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'Equity Performance'!$AJ$7:$AJ$191</c:f>
              <c:numCache>
                <c:formatCode>dd\-mm\-yyyy</c:formatCode>
                <c:ptCount val="185"/>
                <c:pt idx="0">
                  <c:v>38562</c:v>
                </c:pt>
                <c:pt idx="1">
                  <c:v>38595</c:v>
                </c:pt>
                <c:pt idx="2">
                  <c:v>38625</c:v>
                </c:pt>
                <c:pt idx="3">
                  <c:v>38656</c:v>
                </c:pt>
                <c:pt idx="4">
                  <c:v>38686</c:v>
                </c:pt>
                <c:pt idx="5">
                  <c:v>38716</c:v>
                </c:pt>
                <c:pt idx="6">
                  <c:v>38748</c:v>
                </c:pt>
                <c:pt idx="7">
                  <c:v>38776</c:v>
                </c:pt>
                <c:pt idx="8">
                  <c:v>38807</c:v>
                </c:pt>
                <c:pt idx="9">
                  <c:v>38835</c:v>
                </c:pt>
                <c:pt idx="10">
                  <c:v>38868</c:v>
                </c:pt>
                <c:pt idx="11">
                  <c:v>38898</c:v>
                </c:pt>
                <c:pt idx="12">
                  <c:v>38929</c:v>
                </c:pt>
                <c:pt idx="13">
                  <c:v>38960</c:v>
                </c:pt>
                <c:pt idx="14">
                  <c:v>38989</c:v>
                </c:pt>
                <c:pt idx="15">
                  <c:v>39021</c:v>
                </c:pt>
                <c:pt idx="16">
                  <c:v>39051</c:v>
                </c:pt>
                <c:pt idx="17">
                  <c:v>39080</c:v>
                </c:pt>
                <c:pt idx="18">
                  <c:v>39113</c:v>
                </c:pt>
                <c:pt idx="19">
                  <c:v>39141</c:v>
                </c:pt>
                <c:pt idx="20">
                  <c:v>39171</c:v>
                </c:pt>
                <c:pt idx="21">
                  <c:v>39202</c:v>
                </c:pt>
                <c:pt idx="22">
                  <c:v>39233</c:v>
                </c:pt>
                <c:pt idx="23">
                  <c:v>39262</c:v>
                </c:pt>
                <c:pt idx="24">
                  <c:v>39294</c:v>
                </c:pt>
                <c:pt idx="25">
                  <c:v>39325</c:v>
                </c:pt>
                <c:pt idx="26">
                  <c:v>39353</c:v>
                </c:pt>
                <c:pt idx="27">
                  <c:v>39386</c:v>
                </c:pt>
                <c:pt idx="28">
                  <c:v>39416</c:v>
                </c:pt>
                <c:pt idx="29">
                  <c:v>39447</c:v>
                </c:pt>
                <c:pt idx="30">
                  <c:v>39478</c:v>
                </c:pt>
                <c:pt idx="31">
                  <c:v>39507</c:v>
                </c:pt>
                <c:pt idx="32">
                  <c:v>39538</c:v>
                </c:pt>
                <c:pt idx="33">
                  <c:v>39568</c:v>
                </c:pt>
                <c:pt idx="34">
                  <c:v>39598</c:v>
                </c:pt>
                <c:pt idx="35">
                  <c:v>39629</c:v>
                </c:pt>
                <c:pt idx="36">
                  <c:v>39660</c:v>
                </c:pt>
                <c:pt idx="37">
                  <c:v>39689</c:v>
                </c:pt>
                <c:pt idx="38">
                  <c:v>39721</c:v>
                </c:pt>
                <c:pt idx="39">
                  <c:v>39752</c:v>
                </c:pt>
                <c:pt idx="40">
                  <c:v>39780</c:v>
                </c:pt>
                <c:pt idx="41">
                  <c:v>39813</c:v>
                </c:pt>
                <c:pt idx="42">
                  <c:v>39843</c:v>
                </c:pt>
                <c:pt idx="43">
                  <c:v>39871</c:v>
                </c:pt>
                <c:pt idx="44">
                  <c:v>39903</c:v>
                </c:pt>
                <c:pt idx="45">
                  <c:v>39933</c:v>
                </c:pt>
                <c:pt idx="46">
                  <c:v>39962</c:v>
                </c:pt>
                <c:pt idx="47">
                  <c:v>39994</c:v>
                </c:pt>
                <c:pt idx="48">
                  <c:v>40025</c:v>
                </c:pt>
                <c:pt idx="49">
                  <c:v>40056</c:v>
                </c:pt>
                <c:pt idx="50">
                  <c:v>40086</c:v>
                </c:pt>
                <c:pt idx="51">
                  <c:v>40116</c:v>
                </c:pt>
                <c:pt idx="52">
                  <c:v>40147</c:v>
                </c:pt>
                <c:pt idx="53">
                  <c:v>40178</c:v>
                </c:pt>
                <c:pt idx="54">
                  <c:v>40207</c:v>
                </c:pt>
                <c:pt idx="55">
                  <c:v>40235</c:v>
                </c:pt>
                <c:pt idx="56">
                  <c:v>40268</c:v>
                </c:pt>
                <c:pt idx="57">
                  <c:v>40298</c:v>
                </c:pt>
                <c:pt idx="58">
                  <c:v>40329</c:v>
                </c:pt>
                <c:pt idx="59">
                  <c:v>40359</c:v>
                </c:pt>
                <c:pt idx="60">
                  <c:v>40389</c:v>
                </c:pt>
                <c:pt idx="61">
                  <c:v>40421</c:v>
                </c:pt>
                <c:pt idx="62">
                  <c:v>40451</c:v>
                </c:pt>
                <c:pt idx="63">
                  <c:v>40480</c:v>
                </c:pt>
                <c:pt idx="64">
                  <c:v>40512</c:v>
                </c:pt>
                <c:pt idx="65">
                  <c:v>40543</c:v>
                </c:pt>
                <c:pt idx="66">
                  <c:v>40574</c:v>
                </c:pt>
                <c:pt idx="67">
                  <c:v>40602</c:v>
                </c:pt>
                <c:pt idx="68">
                  <c:v>40633</c:v>
                </c:pt>
                <c:pt idx="69">
                  <c:v>40662</c:v>
                </c:pt>
                <c:pt idx="70">
                  <c:v>40694</c:v>
                </c:pt>
                <c:pt idx="71">
                  <c:v>40724</c:v>
                </c:pt>
                <c:pt idx="72">
                  <c:v>40753</c:v>
                </c:pt>
                <c:pt idx="73">
                  <c:v>40786</c:v>
                </c:pt>
                <c:pt idx="74">
                  <c:v>40816</c:v>
                </c:pt>
                <c:pt idx="75">
                  <c:v>40847</c:v>
                </c:pt>
                <c:pt idx="76">
                  <c:v>40877</c:v>
                </c:pt>
                <c:pt idx="77">
                  <c:v>40907</c:v>
                </c:pt>
                <c:pt idx="78">
                  <c:v>40939</c:v>
                </c:pt>
                <c:pt idx="79">
                  <c:v>40968</c:v>
                </c:pt>
                <c:pt idx="80">
                  <c:v>40998</c:v>
                </c:pt>
                <c:pt idx="81">
                  <c:v>41029</c:v>
                </c:pt>
                <c:pt idx="82">
                  <c:v>41060</c:v>
                </c:pt>
                <c:pt idx="83">
                  <c:v>41089</c:v>
                </c:pt>
                <c:pt idx="84">
                  <c:v>41121</c:v>
                </c:pt>
                <c:pt idx="85">
                  <c:v>41152</c:v>
                </c:pt>
                <c:pt idx="86">
                  <c:v>41180</c:v>
                </c:pt>
                <c:pt idx="87">
                  <c:v>41213</c:v>
                </c:pt>
                <c:pt idx="88">
                  <c:v>41243</c:v>
                </c:pt>
                <c:pt idx="89">
                  <c:v>41274</c:v>
                </c:pt>
                <c:pt idx="90">
                  <c:v>41305</c:v>
                </c:pt>
                <c:pt idx="91">
                  <c:v>41333</c:v>
                </c:pt>
                <c:pt idx="92">
                  <c:v>41362</c:v>
                </c:pt>
                <c:pt idx="93">
                  <c:v>41394</c:v>
                </c:pt>
                <c:pt idx="94">
                  <c:v>41425</c:v>
                </c:pt>
                <c:pt idx="95">
                  <c:v>41453</c:v>
                </c:pt>
                <c:pt idx="96">
                  <c:v>41486</c:v>
                </c:pt>
                <c:pt idx="97">
                  <c:v>41516</c:v>
                </c:pt>
                <c:pt idx="98">
                  <c:v>41547</c:v>
                </c:pt>
                <c:pt idx="99">
                  <c:v>41578</c:v>
                </c:pt>
                <c:pt idx="100">
                  <c:v>41607</c:v>
                </c:pt>
                <c:pt idx="101">
                  <c:v>41639</c:v>
                </c:pt>
                <c:pt idx="102">
                  <c:v>41670</c:v>
                </c:pt>
                <c:pt idx="103">
                  <c:v>41698</c:v>
                </c:pt>
                <c:pt idx="104">
                  <c:v>41729</c:v>
                </c:pt>
                <c:pt idx="105">
                  <c:v>41759</c:v>
                </c:pt>
                <c:pt idx="106">
                  <c:v>41789</c:v>
                </c:pt>
                <c:pt idx="107">
                  <c:v>41820</c:v>
                </c:pt>
                <c:pt idx="108">
                  <c:v>41851</c:v>
                </c:pt>
                <c:pt idx="109">
                  <c:v>41880</c:v>
                </c:pt>
                <c:pt idx="110">
                  <c:v>41912</c:v>
                </c:pt>
                <c:pt idx="111">
                  <c:v>41943</c:v>
                </c:pt>
                <c:pt idx="112">
                  <c:v>41971</c:v>
                </c:pt>
                <c:pt idx="113">
                  <c:v>42004</c:v>
                </c:pt>
                <c:pt idx="114">
                  <c:v>42034</c:v>
                </c:pt>
                <c:pt idx="115">
                  <c:v>42062</c:v>
                </c:pt>
                <c:pt idx="116">
                  <c:v>42094</c:v>
                </c:pt>
                <c:pt idx="117">
                  <c:v>42124</c:v>
                </c:pt>
                <c:pt idx="118">
                  <c:v>42153</c:v>
                </c:pt>
                <c:pt idx="119">
                  <c:v>42185</c:v>
                </c:pt>
                <c:pt idx="120">
                  <c:v>42216</c:v>
                </c:pt>
                <c:pt idx="121">
                  <c:v>42247</c:v>
                </c:pt>
                <c:pt idx="122">
                  <c:v>42277</c:v>
                </c:pt>
                <c:pt idx="123">
                  <c:v>42307</c:v>
                </c:pt>
                <c:pt idx="124">
                  <c:v>42338</c:v>
                </c:pt>
                <c:pt idx="125">
                  <c:v>42369</c:v>
                </c:pt>
                <c:pt idx="126">
                  <c:v>42398</c:v>
                </c:pt>
                <c:pt idx="127">
                  <c:v>42429</c:v>
                </c:pt>
                <c:pt idx="128">
                  <c:v>42460</c:v>
                </c:pt>
                <c:pt idx="129">
                  <c:v>42489</c:v>
                </c:pt>
                <c:pt idx="130">
                  <c:v>42521</c:v>
                </c:pt>
                <c:pt idx="131">
                  <c:v>42551</c:v>
                </c:pt>
                <c:pt idx="132">
                  <c:v>42580</c:v>
                </c:pt>
                <c:pt idx="133">
                  <c:v>42613</c:v>
                </c:pt>
                <c:pt idx="134">
                  <c:v>42643</c:v>
                </c:pt>
                <c:pt idx="135">
                  <c:v>42674</c:v>
                </c:pt>
                <c:pt idx="136">
                  <c:v>42704</c:v>
                </c:pt>
                <c:pt idx="137">
                  <c:v>42734</c:v>
                </c:pt>
                <c:pt idx="138">
                  <c:v>42766</c:v>
                </c:pt>
                <c:pt idx="139">
                  <c:v>42794</c:v>
                </c:pt>
                <c:pt idx="140">
                  <c:v>42825</c:v>
                </c:pt>
                <c:pt idx="141">
                  <c:v>42853</c:v>
                </c:pt>
                <c:pt idx="142">
                  <c:v>42886</c:v>
                </c:pt>
                <c:pt idx="143">
                  <c:v>42916</c:v>
                </c:pt>
                <c:pt idx="144">
                  <c:v>42947</c:v>
                </c:pt>
                <c:pt idx="145">
                  <c:v>42978</c:v>
                </c:pt>
                <c:pt idx="146">
                  <c:v>43007</c:v>
                </c:pt>
                <c:pt idx="147">
                  <c:v>43039</c:v>
                </c:pt>
                <c:pt idx="148">
                  <c:v>43069</c:v>
                </c:pt>
                <c:pt idx="149">
                  <c:v>43098</c:v>
                </c:pt>
                <c:pt idx="150">
                  <c:v>43131</c:v>
                </c:pt>
                <c:pt idx="151">
                  <c:v>43159</c:v>
                </c:pt>
                <c:pt idx="152">
                  <c:v>43189</c:v>
                </c:pt>
                <c:pt idx="153">
                  <c:v>43220</c:v>
                </c:pt>
                <c:pt idx="154">
                  <c:v>43251</c:v>
                </c:pt>
                <c:pt idx="155">
                  <c:v>43280</c:v>
                </c:pt>
                <c:pt idx="156">
                  <c:v>43312</c:v>
                </c:pt>
                <c:pt idx="157">
                  <c:v>43343</c:v>
                </c:pt>
                <c:pt idx="158">
                  <c:v>43371</c:v>
                </c:pt>
                <c:pt idx="159">
                  <c:v>43404</c:v>
                </c:pt>
                <c:pt idx="160">
                  <c:v>43434</c:v>
                </c:pt>
                <c:pt idx="161">
                  <c:v>43465</c:v>
                </c:pt>
                <c:pt idx="162">
                  <c:v>43496</c:v>
                </c:pt>
                <c:pt idx="163">
                  <c:v>43524</c:v>
                </c:pt>
                <c:pt idx="164">
                  <c:v>43553</c:v>
                </c:pt>
                <c:pt idx="165">
                  <c:v>43585</c:v>
                </c:pt>
                <c:pt idx="166">
                  <c:v>43616</c:v>
                </c:pt>
                <c:pt idx="167">
                  <c:v>43644</c:v>
                </c:pt>
                <c:pt idx="168">
                  <c:v>43677</c:v>
                </c:pt>
                <c:pt idx="169">
                  <c:v>43707</c:v>
                </c:pt>
                <c:pt idx="170">
                  <c:v>43738</c:v>
                </c:pt>
                <c:pt idx="171">
                  <c:v>43769</c:v>
                </c:pt>
                <c:pt idx="172">
                  <c:v>43798</c:v>
                </c:pt>
                <c:pt idx="173">
                  <c:v>43830</c:v>
                </c:pt>
                <c:pt idx="174">
                  <c:v>43861</c:v>
                </c:pt>
                <c:pt idx="175">
                  <c:v>43889</c:v>
                </c:pt>
                <c:pt idx="176">
                  <c:v>43921</c:v>
                </c:pt>
                <c:pt idx="177">
                  <c:v>43951</c:v>
                </c:pt>
                <c:pt idx="178">
                  <c:v>43980</c:v>
                </c:pt>
                <c:pt idx="179">
                  <c:v>44012</c:v>
                </c:pt>
                <c:pt idx="180">
                  <c:v>44043</c:v>
                </c:pt>
                <c:pt idx="181">
                  <c:v>44074</c:v>
                </c:pt>
                <c:pt idx="182">
                  <c:v>44104</c:v>
                </c:pt>
                <c:pt idx="183">
                  <c:v>44134</c:v>
                </c:pt>
                <c:pt idx="184">
                  <c:v>44165</c:v>
                </c:pt>
              </c:numCache>
            </c:numRef>
          </c:cat>
          <c:val>
            <c:numRef>
              <c:f>'Equity Performance'!$AK$7:$AK$191</c:f>
              <c:numCache>
                <c:formatCode>0.0</c:formatCode>
                <c:ptCount val="185"/>
                <c:pt idx="0">
                  <c:v>14.2225</c:v>
                </c:pt>
                <c:pt idx="1">
                  <c:v>13.8613</c:v>
                </c:pt>
                <c:pt idx="2">
                  <c:v>14.3474</c:v>
                </c:pt>
                <c:pt idx="3">
                  <c:v>13.7094</c:v>
                </c:pt>
                <c:pt idx="4">
                  <c:v>14.149699999999999</c:v>
                </c:pt>
                <c:pt idx="5">
                  <c:v>14.318300000000001</c:v>
                </c:pt>
                <c:pt idx="6">
                  <c:v>14.7033</c:v>
                </c:pt>
                <c:pt idx="7">
                  <c:v>14.6523</c:v>
                </c:pt>
                <c:pt idx="8">
                  <c:v>14.833600000000001</c:v>
                </c:pt>
                <c:pt idx="9">
                  <c:v>14.8085</c:v>
                </c:pt>
                <c:pt idx="10">
                  <c:v>13.8649</c:v>
                </c:pt>
                <c:pt idx="11">
                  <c:v>13.8209</c:v>
                </c:pt>
                <c:pt idx="12">
                  <c:v>13.634</c:v>
                </c:pt>
                <c:pt idx="13">
                  <c:v>13.8819</c:v>
                </c:pt>
                <c:pt idx="14">
                  <c:v>13.966699999999999</c:v>
                </c:pt>
                <c:pt idx="15">
                  <c:v>14.421900000000001</c:v>
                </c:pt>
                <c:pt idx="16">
                  <c:v>14.4633</c:v>
                </c:pt>
                <c:pt idx="17">
                  <c:v>14.685</c:v>
                </c:pt>
                <c:pt idx="18">
                  <c:v>14.888400000000001</c:v>
                </c:pt>
                <c:pt idx="19">
                  <c:v>14.584300000000001</c:v>
                </c:pt>
                <c:pt idx="20">
                  <c:v>14.654400000000001</c:v>
                </c:pt>
                <c:pt idx="21">
                  <c:v>14.9459</c:v>
                </c:pt>
                <c:pt idx="22">
                  <c:v>15.1913</c:v>
                </c:pt>
                <c:pt idx="23">
                  <c:v>14.824400000000001</c:v>
                </c:pt>
                <c:pt idx="24">
                  <c:v>14.2034</c:v>
                </c:pt>
                <c:pt idx="25">
                  <c:v>14.054500000000001</c:v>
                </c:pt>
                <c:pt idx="26">
                  <c:v>14.4421</c:v>
                </c:pt>
                <c:pt idx="27">
                  <c:v>14.6761</c:v>
                </c:pt>
                <c:pt idx="28">
                  <c:v>13.9474</c:v>
                </c:pt>
                <c:pt idx="29">
                  <c:v>13.8827</c:v>
                </c:pt>
                <c:pt idx="30">
                  <c:v>12.763500000000001</c:v>
                </c:pt>
                <c:pt idx="31">
                  <c:v>12.659000000000001</c:v>
                </c:pt>
                <c:pt idx="32">
                  <c:v>12.244</c:v>
                </c:pt>
                <c:pt idx="33">
                  <c:v>13.0846</c:v>
                </c:pt>
                <c:pt idx="34">
                  <c:v>13.151</c:v>
                </c:pt>
                <c:pt idx="35">
                  <c:v>11.9367</c:v>
                </c:pt>
                <c:pt idx="36">
                  <c:v>11.7186</c:v>
                </c:pt>
                <c:pt idx="37">
                  <c:v>11.8643</c:v>
                </c:pt>
                <c:pt idx="38">
                  <c:v>10.634399999999999</c:v>
                </c:pt>
                <c:pt idx="39">
                  <c:v>9.8549000000000007</c:v>
                </c:pt>
                <c:pt idx="40">
                  <c:v>9.9838000000000005</c:v>
                </c:pt>
                <c:pt idx="41">
                  <c:v>10.845000000000001</c:v>
                </c:pt>
                <c:pt idx="42">
                  <c:v>11.105</c:v>
                </c:pt>
                <c:pt idx="43">
                  <c:v>10.944100000000001</c:v>
                </c:pt>
                <c:pt idx="44">
                  <c:v>12.092599999999999</c:v>
                </c:pt>
                <c:pt idx="45">
                  <c:v>13.5459</c:v>
                </c:pt>
                <c:pt idx="46">
                  <c:v>14.244</c:v>
                </c:pt>
                <c:pt idx="47">
                  <c:v>13.7888</c:v>
                </c:pt>
                <c:pt idx="48">
                  <c:v>14.5655</c:v>
                </c:pt>
                <c:pt idx="49">
                  <c:v>14.6922</c:v>
                </c:pt>
                <c:pt idx="50">
                  <c:v>14.8262</c:v>
                </c:pt>
                <c:pt idx="51">
                  <c:v>13.976000000000001</c:v>
                </c:pt>
                <c:pt idx="52">
                  <c:v>14.0122</c:v>
                </c:pt>
                <c:pt idx="53">
                  <c:v>14.1432</c:v>
                </c:pt>
                <c:pt idx="54">
                  <c:v>13.2394</c:v>
                </c:pt>
                <c:pt idx="55">
                  <c:v>13.241899999999999</c:v>
                </c:pt>
                <c:pt idx="56">
                  <c:v>13.7966</c:v>
                </c:pt>
                <c:pt idx="57">
                  <c:v>13.2981</c:v>
                </c:pt>
                <c:pt idx="58">
                  <c:v>11.9801</c:v>
                </c:pt>
                <c:pt idx="59">
                  <c:v>11.367599999999999</c:v>
                </c:pt>
                <c:pt idx="60">
                  <c:v>11.8903</c:v>
                </c:pt>
                <c:pt idx="61">
                  <c:v>11.2875</c:v>
                </c:pt>
                <c:pt idx="62">
                  <c:v>12.028499999999999</c:v>
                </c:pt>
                <c:pt idx="63">
                  <c:v>12.201499999999999</c:v>
                </c:pt>
                <c:pt idx="64">
                  <c:v>11.928900000000001</c:v>
                </c:pt>
                <c:pt idx="65">
                  <c:v>12.530799999999999</c:v>
                </c:pt>
                <c:pt idx="66">
                  <c:v>12.491099999999999</c:v>
                </c:pt>
                <c:pt idx="67">
                  <c:v>12.711499999999999</c:v>
                </c:pt>
                <c:pt idx="68">
                  <c:v>12.37</c:v>
                </c:pt>
                <c:pt idx="69">
                  <c:v>12.5594</c:v>
                </c:pt>
                <c:pt idx="70">
                  <c:v>12.177099999999999</c:v>
                </c:pt>
                <c:pt idx="71">
                  <c:v>11.917</c:v>
                </c:pt>
                <c:pt idx="72">
                  <c:v>11.527699999999999</c:v>
                </c:pt>
                <c:pt idx="73">
                  <c:v>10.7258</c:v>
                </c:pt>
                <c:pt idx="74">
                  <c:v>10.023400000000001</c:v>
                </c:pt>
                <c:pt idx="75">
                  <c:v>11.1264</c:v>
                </c:pt>
                <c:pt idx="76">
                  <c:v>11.04</c:v>
                </c:pt>
                <c:pt idx="77">
                  <c:v>11.068099999999999</c:v>
                </c:pt>
                <c:pt idx="78">
                  <c:v>11.630100000000001</c:v>
                </c:pt>
                <c:pt idx="79">
                  <c:v>12.1523</c:v>
                </c:pt>
                <c:pt idx="80">
                  <c:v>12.176399999999999</c:v>
                </c:pt>
                <c:pt idx="81">
                  <c:v>11.835800000000001</c:v>
                </c:pt>
                <c:pt idx="82">
                  <c:v>10.894299999999999</c:v>
                </c:pt>
                <c:pt idx="83">
                  <c:v>11.4763</c:v>
                </c:pt>
                <c:pt idx="84">
                  <c:v>11.7957</c:v>
                </c:pt>
                <c:pt idx="85">
                  <c:v>11.985799999999999</c:v>
                </c:pt>
                <c:pt idx="86">
                  <c:v>12.180099999999999</c:v>
                </c:pt>
                <c:pt idx="87">
                  <c:v>12.1584</c:v>
                </c:pt>
                <c:pt idx="88">
                  <c:v>12.3383</c:v>
                </c:pt>
                <c:pt idx="89">
                  <c:v>12.4634</c:v>
                </c:pt>
                <c:pt idx="90">
                  <c:v>13.0802</c:v>
                </c:pt>
                <c:pt idx="91">
                  <c:v>13.106199999999999</c:v>
                </c:pt>
                <c:pt idx="92">
                  <c:v>13.3392</c:v>
                </c:pt>
                <c:pt idx="93">
                  <c:v>13.681699999999999</c:v>
                </c:pt>
                <c:pt idx="94">
                  <c:v>13.610799999999999</c:v>
                </c:pt>
                <c:pt idx="95">
                  <c:v>13.1774</c:v>
                </c:pt>
                <c:pt idx="96">
                  <c:v>13.787599999999999</c:v>
                </c:pt>
                <c:pt idx="97">
                  <c:v>13.397500000000001</c:v>
                </c:pt>
                <c:pt idx="98">
                  <c:v>13.845000000000001</c:v>
                </c:pt>
                <c:pt idx="99">
                  <c:v>14.349</c:v>
                </c:pt>
                <c:pt idx="100">
                  <c:v>14.6381</c:v>
                </c:pt>
                <c:pt idx="101">
                  <c:v>14.8569</c:v>
                </c:pt>
                <c:pt idx="102">
                  <c:v>14.312799999999999</c:v>
                </c:pt>
                <c:pt idx="103">
                  <c:v>14.9268</c:v>
                </c:pt>
                <c:pt idx="104">
                  <c:v>14.843299999999999</c:v>
                </c:pt>
                <c:pt idx="105">
                  <c:v>14.8338</c:v>
                </c:pt>
                <c:pt idx="106">
                  <c:v>15.026300000000001</c:v>
                </c:pt>
                <c:pt idx="107">
                  <c:v>15.138400000000001</c:v>
                </c:pt>
                <c:pt idx="108">
                  <c:v>14.8026</c:v>
                </c:pt>
                <c:pt idx="109">
                  <c:v>15.071</c:v>
                </c:pt>
                <c:pt idx="110">
                  <c:v>14.770899999999999</c:v>
                </c:pt>
                <c:pt idx="111">
                  <c:v>15.0161</c:v>
                </c:pt>
                <c:pt idx="112">
                  <c:v>15.4626</c:v>
                </c:pt>
                <c:pt idx="113">
                  <c:v>15.527799999999999</c:v>
                </c:pt>
                <c:pt idx="114">
                  <c:v>15.8096</c:v>
                </c:pt>
                <c:pt idx="115">
                  <c:v>16.816199999999998</c:v>
                </c:pt>
                <c:pt idx="116">
                  <c:v>16.591699999999999</c:v>
                </c:pt>
                <c:pt idx="117">
                  <c:v>16.744399999999999</c:v>
                </c:pt>
                <c:pt idx="118">
                  <c:v>16.6739</c:v>
                </c:pt>
                <c:pt idx="119">
                  <c:v>16.128799999999998</c:v>
                </c:pt>
                <c:pt idx="120">
                  <c:v>16.45</c:v>
                </c:pt>
                <c:pt idx="121">
                  <c:v>15.230399999999999</c:v>
                </c:pt>
                <c:pt idx="122">
                  <c:v>14.7615</c:v>
                </c:pt>
                <c:pt idx="123">
                  <c:v>16.0351</c:v>
                </c:pt>
                <c:pt idx="124">
                  <c:v>16.088799999999999</c:v>
                </c:pt>
                <c:pt idx="125">
                  <c:v>15.7559</c:v>
                </c:pt>
                <c:pt idx="126">
                  <c:v>15.1401</c:v>
                </c:pt>
                <c:pt idx="127">
                  <c:v>15.0725</c:v>
                </c:pt>
                <c:pt idx="128">
                  <c:v>15.903499999999999</c:v>
                </c:pt>
                <c:pt idx="129">
                  <c:v>16.039000000000001</c:v>
                </c:pt>
                <c:pt idx="130">
                  <c:v>16.112100000000002</c:v>
                </c:pt>
                <c:pt idx="131">
                  <c:v>15.780799999999999</c:v>
                </c:pt>
                <c:pt idx="132">
                  <c:v>16.371500000000001</c:v>
                </c:pt>
                <c:pt idx="133">
                  <c:v>16.170500000000001</c:v>
                </c:pt>
                <c:pt idx="134">
                  <c:v>16.0563</c:v>
                </c:pt>
                <c:pt idx="135">
                  <c:v>15.7326</c:v>
                </c:pt>
                <c:pt idx="136">
                  <c:v>15.972300000000001</c:v>
                </c:pt>
                <c:pt idx="137">
                  <c:v>16.228400000000001</c:v>
                </c:pt>
                <c:pt idx="138">
                  <c:v>16.259699999999999</c:v>
                </c:pt>
                <c:pt idx="139">
                  <c:v>16.588999999999999</c:v>
                </c:pt>
                <c:pt idx="140">
                  <c:v>16.529699999999998</c:v>
                </c:pt>
                <c:pt idx="141">
                  <c:v>16.514399999999998</c:v>
                </c:pt>
                <c:pt idx="142">
                  <c:v>16.569800000000001</c:v>
                </c:pt>
                <c:pt idx="143">
                  <c:v>16.4239</c:v>
                </c:pt>
                <c:pt idx="144">
                  <c:v>16.537400000000002</c:v>
                </c:pt>
                <c:pt idx="145">
                  <c:v>16.3247</c:v>
                </c:pt>
                <c:pt idx="146">
                  <c:v>16.5749</c:v>
                </c:pt>
                <c:pt idx="147">
                  <c:v>16.805</c:v>
                </c:pt>
                <c:pt idx="148">
                  <c:v>16.889199999999999</c:v>
                </c:pt>
                <c:pt idx="149">
                  <c:v>16.893899999999999</c:v>
                </c:pt>
                <c:pt idx="150">
                  <c:v>16.752400000000002</c:v>
                </c:pt>
                <c:pt idx="151">
                  <c:v>15.864000000000001</c:v>
                </c:pt>
                <c:pt idx="152">
                  <c:v>15.3363</c:v>
                </c:pt>
                <c:pt idx="153">
                  <c:v>15.4038</c:v>
                </c:pt>
                <c:pt idx="154">
                  <c:v>15.3247</c:v>
                </c:pt>
                <c:pt idx="155">
                  <c:v>15.1738</c:v>
                </c:pt>
                <c:pt idx="156">
                  <c:v>15.4358</c:v>
                </c:pt>
                <c:pt idx="157">
                  <c:v>15.4711</c:v>
                </c:pt>
                <c:pt idx="158">
                  <c:v>15.432</c:v>
                </c:pt>
                <c:pt idx="159">
                  <c:v>14.303800000000001</c:v>
                </c:pt>
                <c:pt idx="160">
                  <c:v>14.447699999999999</c:v>
                </c:pt>
                <c:pt idx="161">
                  <c:v>13.419600000000001</c:v>
                </c:pt>
                <c:pt idx="162">
                  <c:v>14.552899999999999</c:v>
                </c:pt>
                <c:pt idx="163">
                  <c:v>15.044499999999999</c:v>
                </c:pt>
                <c:pt idx="164">
                  <c:v>15.218</c:v>
                </c:pt>
                <c:pt idx="165">
                  <c:v>15.6389</c:v>
                </c:pt>
                <c:pt idx="166">
                  <c:v>14.692299999999999</c:v>
                </c:pt>
                <c:pt idx="167">
                  <c:v>15.5558</c:v>
                </c:pt>
                <c:pt idx="168">
                  <c:v>15.694699999999999</c:v>
                </c:pt>
                <c:pt idx="169">
                  <c:v>15.3565</c:v>
                </c:pt>
                <c:pt idx="170">
                  <c:v>15.6694</c:v>
                </c:pt>
                <c:pt idx="171">
                  <c:v>16.0562</c:v>
                </c:pt>
                <c:pt idx="172">
                  <c:v>16.5837</c:v>
                </c:pt>
                <c:pt idx="173">
                  <c:v>16.945499999999999</c:v>
                </c:pt>
                <c:pt idx="174">
                  <c:v>16.720500000000001</c:v>
                </c:pt>
                <c:pt idx="175">
                  <c:v>15.464</c:v>
                </c:pt>
                <c:pt idx="176">
                  <c:v>15.083399999999999</c:v>
                </c:pt>
                <c:pt idx="177">
                  <c:v>18.665400000000002</c:v>
                </c:pt>
                <c:pt idx="178">
                  <c:v>19.819500000000001</c:v>
                </c:pt>
                <c:pt idx="179">
                  <c:v>20.130500000000001</c:v>
                </c:pt>
                <c:pt idx="180">
                  <c:v>20.2346</c:v>
                </c:pt>
                <c:pt idx="181">
                  <c:v>21.018699999999999</c:v>
                </c:pt>
                <c:pt idx="182">
                  <c:v>19.985099999999999</c:v>
                </c:pt>
                <c:pt idx="183">
                  <c:v>18.8597</c:v>
                </c:pt>
                <c:pt idx="184">
                  <c:v>20.565100000000001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2B-4D88-8366-E9F038F7A1BE}"/>
            </c:ext>
          </c:extLst>
        </c:ser>
        <c:ser>
          <c:idx val="1"/>
          <c:order val="1"/>
          <c:tx>
            <c:strRef>
              <c:f>'Equity Performance'!$AL$6</c:f>
              <c:strCache>
                <c:ptCount val="1"/>
                <c:pt idx="0">
                  <c:v>MSCI India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'Equity Performance'!$AJ$7:$AJ$191</c:f>
              <c:numCache>
                <c:formatCode>dd\-mm\-yyyy</c:formatCode>
                <c:ptCount val="185"/>
                <c:pt idx="0">
                  <c:v>38562</c:v>
                </c:pt>
                <c:pt idx="1">
                  <c:v>38595</c:v>
                </c:pt>
                <c:pt idx="2">
                  <c:v>38625</c:v>
                </c:pt>
                <c:pt idx="3">
                  <c:v>38656</c:v>
                </c:pt>
                <c:pt idx="4">
                  <c:v>38686</c:v>
                </c:pt>
                <c:pt idx="5">
                  <c:v>38716</c:v>
                </c:pt>
                <c:pt idx="6">
                  <c:v>38748</c:v>
                </c:pt>
                <c:pt idx="7">
                  <c:v>38776</c:v>
                </c:pt>
                <c:pt idx="8">
                  <c:v>38807</c:v>
                </c:pt>
                <c:pt idx="9">
                  <c:v>38835</c:v>
                </c:pt>
                <c:pt idx="10">
                  <c:v>38868</c:v>
                </c:pt>
                <c:pt idx="11">
                  <c:v>38898</c:v>
                </c:pt>
                <c:pt idx="12">
                  <c:v>38929</c:v>
                </c:pt>
                <c:pt idx="13">
                  <c:v>38960</c:v>
                </c:pt>
                <c:pt idx="14">
                  <c:v>38989</c:v>
                </c:pt>
                <c:pt idx="15">
                  <c:v>39021</c:v>
                </c:pt>
                <c:pt idx="16">
                  <c:v>39051</c:v>
                </c:pt>
                <c:pt idx="17">
                  <c:v>39080</c:v>
                </c:pt>
                <c:pt idx="18">
                  <c:v>39113</c:v>
                </c:pt>
                <c:pt idx="19">
                  <c:v>39141</c:v>
                </c:pt>
                <c:pt idx="20">
                  <c:v>39171</c:v>
                </c:pt>
                <c:pt idx="21">
                  <c:v>39202</c:v>
                </c:pt>
                <c:pt idx="22">
                  <c:v>39233</c:v>
                </c:pt>
                <c:pt idx="23">
                  <c:v>39262</c:v>
                </c:pt>
                <c:pt idx="24">
                  <c:v>39294</c:v>
                </c:pt>
                <c:pt idx="25">
                  <c:v>39325</c:v>
                </c:pt>
                <c:pt idx="26">
                  <c:v>39353</c:v>
                </c:pt>
                <c:pt idx="27">
                  <c:v>39386</c:v>
                </c:pt>
                <c:pt idx="28">
                  <c:v>39416</c:v>
                </c:pt>
                <c:pt idx="29">
                  <c:v>39447</c:v>
                </c:pt>
                <c:pt idx="30">
                  <c:v>39478</c:v>
                </c:pt>
                <c:pt idx="31">
                  <c:v>39507</c:v>
                </c:pt>
                <c:pt idx="32">
                  <c:v>39538</c:v>
                </c:pt>
                <c:pt idx="33">
                  <c:v>39568</c:v>
                </c:pt>
                <c:pt idx="34">
                  <c:v>39598</c:v>
                </c:pt>
                <c:pt idx="35">
                  <c:v>39629</c:v>
                </c:pt>
                <c:pt idx="36">
                  <c:v>39660</c:v>
                </c:pt>
                <c:pt idx="37">
                  <c:v>39689</c:v>
                </c:pt>
                <c:pt idx="38">
                  <c:v>39721</c:v>
                </c:pt>
                <c:pt idx="39">
                  <c:v>39752</c:v>
                </c:pt>
                <c:pt idx="40">
                  <c:v>39780</c:v>
                </c:pt>
                <c:pt idx="41">
                  <c:v>39813</c:v>
                </c:pt>
                <c:pt idx="42">
                  <c:v>39843</c:v>
                </c:pt>
                <c:pt idx="43">
                  <c:v>39871</c:v>
                </c:pt>
                <c:pt idx="44">
                  <c:v>39903</c:v>
                </c:pt>
                <c:pt idx="45">
                  <c:v>39933</c:v>
                </c:pt>
                <c:pt idx="46">
                  <c:v>39962</c:v>
                </c:pt>
                <c:pt idx="47">
                  <c:v>39994</c:v>
                </c:pt>
                <c:pt idx="48">
                  <c:v>40025</c:v>
                </c:pt>
                <c:pt idx="49">
                  <c:v>40056</c:v>
                </c:pt>
                <c:pt idx="50">
                  <c:v>40086</c:v>
                </c:pt>
                <c:pt idx="51">
                  <c:v>40116</c:v>
                </c:pt>
                <c:pt idx="52">
                  <c:v>40147</c:v>
                </c:pt>
                <c:pt idx="53">
                  <c:v>40178</c:v>
                </c:pt>
                <c:pt idx="54">
                  <c:v>40207</c:v>
                </c:pt>
                <c:pt idx="55">
                  <c:v>40235</c:v>
                </c:pt>
                <c:pt idx="56">
                  <c:v>40268</c:v>
                </c:pt>
                <c:pt idx="57">
                  <c:v>40298</c:v>
                </c:pt>
                <c:pt idx="58">
                  <c:v>40329</c:v>
                </c:pt>
                <c:pt idx="59">
                  <c:v>40359</c:v>
                </c:pt>
                <c:pt idx="60">
                  <c:v>40389</c:v>
                </c:pt>
                <c:pt idx="61">
                  <c:v>40421</c:v>
                </c:pt>
                <c:pt idx="62">
                  <c:v>40451</c:v>
                </c:pt>
                <c:pt idx="63">
                  <c:v>40480</c:v>
                </c:pt>
                <c:pt idx="64">
                  <c:v>40512</c:v>
                </c:pt>
                <c:pt idx="65">
                  <c:v>40543</c:v>
                </c:pt>
                <c:pt idx="66">
                  <c:v>40574</c:v>
                </c:pt>
                <c:pt idx="67">
                  <c:v>40602</c:v>
                </c:pt>
                <c:pt idx="68">
                  <c:v>40633</c:v>
                </c:pt>
                <c:pt idx="69">
                  <c:v>40662</c:v>
                </c:pt>
                <c:pt idx="70">
                  <c:v>40694</c:v>
                </c:pt>
                <c:pt idx="71">
                  <c:v>40724</c:v>
                </c:pt>
                <c:pt idx="72">
                  <c:v>40753</c:v>
                </c:pt>
                <c:pt idx="73">
                  <c:v>40786</c:v>
                </c:pt>
                <c:pt idx="74">
                  <c:v>40816</c:v>
                </c:pt>
                <c:pt idx="75">
                  <c:v>40847</c:v>
                </c:pt>
                <c:pt idx="76">
                  <c:v>40877</c:v>
                </c:pt>
                <c:pt idx="77">
                  <c:v>40907</c:v>
                </c:pt>
                <c:pt idx="78">
                  <c:v>40939</c:v>
                </c:pt>
                <c:pt idx="79">
                  <c:v>40968</c:v>
                </c:pt>
                <c:pt idx="80">
                  <c:v>40998</c:v>
                </c:pt>
                <c:pt idx="81">
                  <c:v>41029</c:v>
                </c:pt>
                <c:pt idx="82">
                  <c:v>41060</c:v>
                </c:pt>
                <c:pt idx="83">
                  <c:v>41089</c:v>
                </c:pt>
                <c:pt idx="84">
                  <c:v>41121</c:v>
                </c:pt>
                <c:pt idx="85">
                  <c:v>41152</c:v>
                </c:pt>
                <c:pt idx="86">
                  <c:v>41180</c:v>
                </c:pt>
                <c:pt idx="87">
                  <c:v>41213</c:v>
                </c:pt>
                <c:pt idx="88">
                  <c:v>41243</c:v>
                </c:pt>
                <c:pt idx="89">
                  <c:v>41274</c:v>
                </c:pt>
                <c:pt idx="90">
                  <c:v>41305</c:v>
                </c:pt>
                <c:pt idx="91">
                  <c:v>41333</c:v>
                </c:pt>
                <c:pt idx="92">
                  <c:v>41362</c:v>
                </c:pt>
                <c:pt idx="93">
                  <c:v>41394</c:v>
                </c:pt>
                <c:pt idx="94">
                  <c:v>41425</c:v>
                </c:pt>
                <c:pt idx="95">
                  <c:v>41453</c:v>
                </c:pt>
                <c:pt idx="96">
                  <c:v>41486</c:v>
                </c:pt>
                <c:pt idx="97">
                  <c:v>41516</c:v>
                </c:pt>
                <c:pt idx="98">
                  <c:v>41547</c:v>
                </c:pt>
                <c:pt idx="99">
                  <c:v>41578</c:v>
                </c:pt>
                <c:pt idx="100">
                  <c:v>41607</c:v>
                </c:pt>
                <c:pt idx="101">
                  <c:v>41639</c:v>
                </c:pt>
                <c:pt idx="102">
                  <c:v>41670</c:v>
                </c:pt>
                <c:pt idx="103">
                  <c:v>41698</c:v>
                </c:pt>
                <c:pt idx="104">
                  <c:v>41729</c:v>
                </c:pt>
                <c:pt idx="105">
                  <c:v>41759</c:v>
                </c:pt>
                <c:pt idx="106">
                  <c:v>41789</c:v>
                </c:pt>
                <c:pt idx="107">
                  <c:v>41820</c:v>
                </c:pt>
                <c:pt idx="108">
                  <c:v>41851</c:v>
                </c:pt>
                <c:pt idx="109">
                  <c:v>41880</c:v>
                </c:pt>
                <c:pt idx="110">
                  <c:v>41912</c:v>
                </c:pt>
                <c:pt idx="111">
                  <c:v>41943</c:v>
                </c:pt>
                <c:pt idx="112">
                  <c:v>41971</c:v>
                </c:pt>
                <c:pt idx="113">
                  <c:v>42004</c:v>
                </c:pt>
                <c:pt idx="114">
                  <c:v>42034</c:v>
                </c:pt>
                <c:pt idx="115">
                  <c:v>42062</c:v>
                </c:pt>
                <c:pt idx="116">
                  <c:v>42094</c:v>
                </c:pt>
                <c:pt idx="117">
                  <c:v>42124</c:v>
                </c:pt>
                <c:pt idx="118">
                  <c:v>42153</c:v>
                </c:pt>
                <c:pt idx="119">
                  <c:v>42185</c:v>
                </c:pt>
                <c:pt idx="120">
                  <c:v>42216</c:v>
                </c:pt>
                <c:pt idx="121">
                  <c:v>42247</c:v>
                </c:pt>
                <c:pt idx="122">
                  <c:v>42277</c:v>
                </c:pt>
                <c:pt idx="123">
                  <c:v>42307</c:v>
                </c:pt>
                <c:pt idx="124">
                  <c:v>42338</c:v>
                </c:pt>
                <c:pt idx="125">
                  <c:v>42369</c:v>
                </c:pt>
                <c:pt idx="126">
                  <c:v>42398</c:v>
                </c:pt>
                <c:pt idx="127">
                  <c:v>42429</c:v>
                </c:pt>
                <c:pt idx="128">
                  <c:v>42460</c:v>
                </c:pt>
                <c:pt idx="129">
                  <c:v>42489</c:v>
                </c:pt>
                <c:pt idx="130">
                  <c:v>42521</c:v>
                </c:pt>
                <c:pt idx="131">
                  <c:v>42551</c:v>
                </c:pt>
                <c:pt idx="132">
                  <c:v>42580</c:v>
                </c:pt>
                <c:pt idx="133">
                  <c:v>42613</c:v>
                </c:pt>
                <c:pt idx="134">
                  <c:v>42643</c:v>
                </c:pt>
                <c:pt idx="135">
                  <c:v>42674</c:v>
                </c:pt>
                <c:pt idx="136">
                  <c:v>42704</c:v>
                </c:pt>
                <c:pt idx="137">
                  <c:v>42734</c:v>
                </c:pt>
                <c:pt idx="138">
                  <c:v>42766</c:v>
                </c:pt>
                <c:pt idx="139">
                  <c:v>42794</c:v>
                </c:pt>
                <c:pt idx="140">
                  <c:v>42825</c:v>
                </c:pt>
                <c:pt idx="141">
                  <c:v>42853</c:v>
                </c:pt>
                <c:pt idx="142">
                  <c:v>42886</c:v>
                </c:pt>
                <c:pt idx="143">
                  <c:v>42916</c:v>
                </c:pt>
                <c:pt idx="144">
                  <c:v>42947</c:v>
                </c:pt>
                <c:pt idx="145">
                  <c:v>42978</c:v>
                </c:pt>
                <c:pt idx="146">
                  <c:v>43007</c:v>
                </c:pt>
                <c:pt idx="147">
                  <c:v>43039</c:v>
                </c:pt>
                <c:pt idx="148">
                  <c:v>43069</c:v>
                </c:pt>
                <c:pt idx="149">
                  <c:v>43098</c:v>
                </c:pt>
                <c:pt idx="150">
                  <c:v>43131</c:v>
                </c:pt>
                <c:pt idx="151">
                  <c:v>43159</c:v>
                </c:pt>
                <c:pt idx="152">
                  <c:v>43189</c:v>
                </c:pt>
                <c:pt idx="153">
                  <c:v>43220</c:v>
                </c:pt>
                <c:pt idx="154">
                  <c:v>43251</c:v>
                </c:pt>
                <c:pt idx="155">
                  <c:v>43280</c:v>
                </c:pt>
                <c:pt idx="156">
                  <c:v>43312</c:v>
                </c:pt>
                <c:pt idx="157">
                  <c:v>43343</c:v>
                </c:pt>
                <c:pt idx="158">
                  <c:v>43371</c:v>
                </c:pt>
                <c:pt idx="159">
                  <c:v>43404</c:v>
                </c:pt>
                <c:pt idx="160">
                  <c:v>43434</c:v>
                </c:pt>
                <c:pt idx="161">
                  <c:v>43465</c:v>
                </c:pt>
                <c:pt idx="162">
                  <c:v>43496</c:v>
                </c:pt>
                <c:pt idx="163">
                  <c:v>43524</c:v>
                </c:pt>
                <c:pt idx="164">
                  <c:v>43553</c:v>
                </c:pt>
                <c:pt idx="165">
                  <c:v>43585</c:v>
                </c:pt>
                <c:pt idx="166">
                  <c:v>43616</c:v>
                </c:pt>
                <c:pt idx="167">
                  <c:v>43644</c:v>
                </c:pt>
                <c:pt idx="168">
                  <c:v>43677</c:v>
                </c:pt>
                <c:pt idx="169">
                  <c:v>43707</c:v>
                </c:pt>
                <c:pt idx="170">
                  <c:v>43738</c:v>
                </c:pt>
                <c:pt idx="171">
                  <c:v>43769</c:v>
                </c:pt>
                <c:pt idx="172">
                  <c:v>43798</c:v>
                </c:pt>
                <c:pt idx="173">
                  <c:v>43830</c:v>
                </c:pt>
                <c:pt idx="174">
                  <c:v>43861</c:v>
                </c:pt>
                <c:pt idx="175">
                  <c:v>43889</c:v>
                </c:pt>
                <c:pt idx="176">
                  <c:v>43921</c:v>
                </c:pt>
                <c:pt idx="177">
                  <c:v>43951</c:v>
                </c:pt>
                <c:pt idx="178">
                  <c:v>43980</c:v>
                </c:pt>
                <c:pt idx="179">
                  <c:v>44012</c:v>
                </c:pt>
                <c:pt idx="180">
                  <c:v>44043</c:v>
                </c:pt>
                <c:pt idx="181">
                  <c:v>44074</c:v>
                </c:pt>
                <c:pt idx="182">
                  <c:v>44104</c:v>
                </c:pt>
                <c:pt idx="183">
                  <c:v>44134</c:v>
                </c:pt>
                <c:pt idx="184">
                  <c:v>44165</c:v>
                </c:pt>
              </c:numCache>
            </c:numRef>
          </c:cat>
          <c:val>
            <c:numRef>
              <c:f>'Equity Performance'!$AL$7:$AL$191</c:f>
              <c:numCache>
                <c:formatCode>0.0</c:formatCode>
                <c:ptCount val="185"/>
                <c:pt idx="0">
                  <c:v>12.6286</c:v>
                </c:pt>
                <c:pt idx="1">
                  <c:v>14.1891</c:v>
                </c:pt>
                <c:pt idx="2">
                  <c:v>14.767099999999999</c:v>
                </c:pt>
                <c:pt idx="3">
                  <c:v>12.268800000000001</c:v>
                </c:pt>
                <c:pt idx="4">
                  <c:v>14.0939</c:v>
                </c:pt>
                <c:pt idx="5">
                  <c:v>14.741099999999999</c:v>
                </c:pt>
                <c:pt idx="6">
                  <c:v>16.2807</c:v>
                </c:pt>
                <c:pt idx="7">
                  <c:v>16.6097</c:v>
                </c:pt>
                <c:pt idx="8">
                  <c:v>17.160599999999999</c:v>
                </c:pt>
                <c:pt idx="9">
                  <c:v>17.601900000000001</c:v>
                </c:pt>
                <c:pt idx="10">
                  <c:v>15.6401</c:v>
                </c:pt>
                <c:pt idx="11">
                  <c:v>15.9658</c:v>
                </c:pt>
                <c:pt idx="12">
                  <c:v>15.575799999999999</c:v>
                </c:pt>
                <c:pt idx="13">
                  <c:v>16.841200000000001</c:v>
                </c:pt>
                <c:pt idx="14">
                  <c:v>17.393999999999998</c:v>
                </c:pt>
                <c:pt idx="15">
                  <c:v>17.872299999999999</c:v>
                </c:pt>
                <c:pt idx="16">
                  <c:v>18.533999999999999</c:v>
                </c:pt>
                <c:pt idx="17">
                  <c:v>18.566299999999998</c:v>
                </c:pt>
                <c:pt idx="18">
                  <c:v>18.469200000000001</c:v>
                </c:pt>
                <c:pt idx="19">
                  <c:v>16.6891</c:v>
                </c:pt>
                <c:pt idx="20">
                  <c:v>16.387699999999999</c:v>
                </c:pt>
                <c:pt idx="21">
                  <c:v>17.106000000000002</c:v>
                </c:pt>
                <c:pt idx="22">
                  <c:v>17.139600000000002</c:v>
                </c:pt>
                <c:pt idx="23">
                  <c:v>17.025099999999998</c:v>
                </c:pt>
                <c:pt idx="24">
                  <c:v>17.3796</c:v>
                </c:pt>
                <c:pt idx="25">
                  <c:v>15.911899999999999</c:v>
                </c:pt>
                <c:pt idx="26">
                  <c:v>17.4833</c:v>
                </c:pt>
                <c:pt idx="27">
                  <c:v>22.570900000000002</c:v>
                </c:pt>
                <c:pt idx="28">
                  <c:v>21.508900000000001</c:v>
                </c:pt>
                <c:pt idx="29">
                  <c:v>22.4528</c:v>
                </c:pt>
                <c:pt idx="30">
                  <c:v>18.818899999999999</c:v>
                </c:pt>
                <c:pt idx="31">
                  <c:v>18.2118</c:v>
                </c:pt>
                <c:pt idx="32">
                  <c:v>16.043500000000002</c:v>
                </c:pt>
                <c:pt idx="33">
                  <c:v>17.756799999999998</c:v>
                </c:pt>
                <c:pt idx="34">
                  <c:v>16.4177</c:v>
                </c:pt>
                <c:pt idx="35">
                  <c:v>12.7753</c:v>
                </c:pt>
                <c:pt idx="36">
                  <c:v>13.7136</c:v>
                </c:pt>
                <c:pt idx="37">
                  <c:v>13.8226</c:v>
                </c:pt>
                <c:pt idx="38">
                  <c:v>11.9207</c:v>
                </c:pt>
                <c:pt idx="39">
                  <c:v>9.4521999999999995</c:v>
                </c:pt>
                <c:pt idx="40">
                  <c:v>8.8993000000000002</c:v>
                </c:pt>
                <c:pt idx="41">
                  <c:v>9.7782</c:v>
                </c:pt>
                <c:pt idx="42">
                  <c:v>10.1936</c:v>
                </c:pt>
                <c:pt idx="43">
                  <c:v>9.7818000000000005</c:v>
                </c:pt>
                <c:pt idx="44">
                  <c:v>11.3222</c:v>
                </c:pt>
                <c:pt idx="45">
                  <c:v>13.2607</c:v>
                </c:pt>
                <c:pt idx="46">
                  <c:v>16.450900000000001</c:v>
                </c:pt>
                <c:pt idx="47">
                  <c:v>16.6938</c:v>
                </c:pt>
                <c:pt idx="48">
                  <c:v>17.754000000000001</c:v>
                </c:pt>
                <c:pt idx="49">
                  <c:v>17.410699999999999</c:v>
                </c:pt>
                <c:pt idx="50">
                  <c:v>18.579899999999999</c:v>
                </c:pt>
                <c:pt idx="51">
                  <c:v>16.590699999999998</c:v>
                </c:pt>
                <c:pt idx="52">
                  <c:v>17.521899999999999</c:v>
                </c:pt>
                <c:pt idx="53">
                  <c:v>17.738199999999999</c:v>
                </c:pt>
                <c:pt idx="54">
                  <c:v>16.286799999999999</c:v>
                </c:pt>
                <c:pt idx="55">
                  <c:v>16.357800000000001</c:v>
                </c:pt>
                <c:pt idx="56">
                  <c:v>16.9694</c:v>
                </c:pt>
                <c:pt idx="57">
                  <c:v>16.7715</c:v>
                </c:pt>
                <c:pt idx="58">
                  <c:v>15.856299999999999</c:v>
                </c:pt>
                <c:pt idx="59">
                  <c:v>16.184699999999999</c:v>
                </c:pt>
                <c:pt idx="60">
                  <c:v>16.2196</c:v>
                </c:pt>
                <c:pt idx="61">
                  <c:v>15.7652</c:v>
                </c:pt>
                <c:pt idx="62">
                  <c:v>17.191299999999998</c:v>
                </c:pt>
                <c:pt idx="63">
                  <c:v>17.0382</c:v>
                </c:pt>
                <c:pt idx="64">
                  <c:v>16.210999999999999</c:v>
                </c:pt>
                <c:pt idx="65">
                  <c:v>16.819400000000002</c:v>
                </c:pt>
                <c:pt idx="66">
                  <c:v>14.975199999999999</c:v>
                </c:pt>
                <c:pt idx="67">
                  <c:v>14.3932</c:v>
                </c:pt>
                <c:pt idx="68">
                  <c:v>15.5579</c:v>
                </c:pt>
                <c:pt idx="69">
                  <c:v>15.0861</c:v>
                </c:pt>
                <c:pt idx="70">
                  <c:v>14.7636</c:v>
                </c:pt>
                <c:pt idx="71">
                  <c:v>14.754200000000001</c:v>
                </c:pt>
                <c:pt idx="72">
                  <c:v>14.0297</c:v>
                </c:pt>
                <c:pt idx="73">
                  <c:v>12.845599999999999</c:v>
                </c:pt>
                <c:pt idx="74">
                  <c:v>12.7319</c:v>
                </c:pt>
                <c:pt idx="75">
                  <c:v>13.7425</c:v>
                </c:pt>
                <c:pt idx="76">
                  <c:v>12.2974</c:v>
                </c:pt>
                <c:pt idx="77">
                  <c:v>11.835100000000001</c:v>
                </c:pt>
                <c:pt idx="78">
                  <c:v>13.343299999999999</c:v>
                </c:pt>
                <c:pt idx="79">
                  <c:v>13.6853</c:v>
                </c:pt>
                <c:pt idx="80">
                  <c:v>13.259</c:v>
                </c:pt>
                <c:pt idx="81">
                  <c:v>12.918100000000001</c:v>
                </c:pt>
                <c:pt idx="82">
                  <c:v>12.0878</c:v>
                </c:pt>
                <c:pt idx="83">
                  <c:v>12.637</c:v>
                </c:pt>
                <c:pt idx="84">
                  <c:v>12.551500000000001</c:v>
                </c:pt>
                <c:pt idx="85">
                  <c:v>12.7294</c:v>
                </c:pt>
                <c:pt idx="86">
                  <c:v>13.774100000000001</c:v>
                </c:pt>
                <c:pt idx="87">
                  <c:v>13.4345</c:v>
                </c:pt>
                <c:pt idx="88">
                  <c:v>13.8851</c:v>
                </c:pt>
                <c:pt idx="89">
                  <c:v>14.0129</c:v>
                </c:pt>
                <c:pt idx="90">
                  <c:v>14.0783</c:v>
                </c:pt>
                <c:pt idx="91">
                  <c:v>13.369300000000001</c:v>
                </c:pt>
                <c:pt idx="92">
                  <c:v>13.1363</c:v>
                </c:pt>
                <c:pt idx="93">
                  <c:v>13.172800000000001</c:v>
                </c:pt>
                <c:pt idx="94">
                  <c:v>13.3283</c:v>
                </c:pt>
                <c:pt idx="95">
                  <c:v>12.994300000000001</c:v>
                </c:pt>
                <c:pt idx="96">
                  <c:v>13.164099999999999</c:v>
                </c:pt>
                <c:pt idx="97">
                  <c:v>13.2271</c:v>
                </c:pt>
                <c:pt idx="98">
                  <c:v>13.5916</c:v>
                </c:pt>
                <c:pt idx="99">
                  <c:v>14.425800000000001</c:v>
                </c:pt>
                <c:pt idx="100">
                  <c:v>13.9781</c:v>
                </c:pt>
                <c:pt idx="101">
                  <c:v>14.1501</c:v>
                </c:pt>
                <c:pt idx="102">
                  <c:v>13.4832</c:v>
                </c:pt>
                <c:pt idx="103">
                  <c:v>13.6699</c:v>
                </c:pt>
                <c:pt idx="104">
                  <c:v>14.136799999999999</c:v>
                </c:pt>
                <c:pt idx="105">
                  <c:v>13.922800000000001</c:v>
                </c:pt>
                <c:pt idx="106">
                  <c:v>15.056800000000001</c:v>
                </c:pt>
                <c:pt idx="107">
                  <c:v>15.632099999999999</c:v>
                </c:pt>
                <c:pt idx="108">
                  <c:v>15.5169</c:v>
                </c:pt>
                <c:pt idx="109">
                  <c:v>15.6883</c:v>
                </c:pt>
                <c:pt idx="110">
                  <c:v>15.7921</c:v>
                </c:pt>
                <c:pt idx="111">
                  <c:v>16.228899999999999</c:v>
                </c:pt>
                <c:pt idx="112">
                  <c:v>16.738099999999999</c:v>
                </c:pt>
                <c:pt idx="113">
                  <c:v>15.673999999999999</c:v>
                </c:pt>
                <c:pt idx="114">
                  <c:v>16.599299999999999</c:v>
                </c:pt>
                <c:pt idx="115">
                  <c:v>16.970400000000001</c:v>
                </c:pt>
                <c:pt idx="116">
                  <c:v>16.297899999999998</c:v>
                </c:pt>
                <c:pt idx="117">
                  <c:v>15.8591</c:v>
                </c:pt>
                <c:pt idx="118">
                  <c:v>16.555800000000001</c:v>
                </c:pt>
                <c:pt idx="119">
                  <c:v>17.401499999999999</c:v>
                </c:pt>
                <c:pt idx="120">
                  <c:v>17.8414</c:v>
                </c:pt>
                <c:pt idx="121">
                  <c:v>16.979099999999999</c:v>
                </c:pt>
                <c:pt idx="122">
                  <c:v>16.602</c:v>
                </c:pt>
                <c:pt idx="123">
                  <c:v>17.019500000000001</c:v>
                </c:pt>
                <c:pt idx="124">
                  <c:v>16.6554</c:v>
                </c:pt>
                <c:pt idx="125">
                  <c:v>16.726700000000001</c:v>
                </c:pt>
                <c:pt idx="126">
                  <c:v>16.375900000000001</c:v>
                </c:pt>
                <c:pt idx="127">
                  <c:v>15.5563</c:v>
                </c:pt>
                <c:pt idx="128">
                  <c:v>16.791799999999999</c:v>
                </c:pt>
                <c:pt idx="129">
                  <c:v>16.761199999999999</c:v>
                </c:pt>
                <c:pt idx="130">
                  <c:v>17.087199999999999</c:v>
                </c:pt>
                <c:pt idx="131">
                  <c:v>16.9922</c:v>
                </c:pt>
                <c:pt idx="132">
                  <c:v>17.494199999999999</c:v>
                </c:pt>
                <c:pt idx="133">
                  <c:v>17.272400000000001</c:v>
                </c:pt>
                <c:pt idx="134">
                  <c:v>16.601700000000001</c:v>
                </c:pt>
                <c:pt idx="135">
                  <c:v>16.559200000000001</c:v>
                </c:pt>
                <c:pt idx="136">
                  <c:v>15.7079</c:v>
                </c:pt>
                <c:pt idx="137">
                  <c:v>15.3758</c:v>
                </c:pt>
                <c:pt idx="138">
                  <c:v>15.8752</c:v>
                </c:pt>
                <c:pt idx="139">
                  <c:v>16.6602</c:v>
                </c:pt>
                <c:pt idx="140">
                  <c:v>16.778400000000001</c:v>
                </c:pt>
                <c:pt idx="141">
                  <c:v>16.982399999999998</c:v>
                </c:pt>
                <c:pt idx="142">
                  <c:v>17.438099999999999</c:v>
                </c:pt>
                <c:pt idx="143">
                  <c:v>16.766500000000001</c:v>
                </c:pt>
                <c:pt idx="144">
                  <c:v>17.613900000000001</c:v>
                </c:pt>
                <c:pt idx="145">
                  <c:v>17.5869</c:v>
                </c:pt>
                <c:pt idx="146">
                  <c:v>16.816199999999998</c:v>
                </c:pt>
                <c:pt idx="147">
                  <c:v>17.963699999999999</c:v>
                </c:pt>
                <c:pt idx="148">
                  <c:v>17.534700000000001</c:v>
                </c:pt>
                <c:pt idx="149">
                  <c:v>18.2502</c:v>
                </c:pt>
                <c:pt idx="150">
                  <c:v>18.325500000000002</c:v>
                </c:pt>
                <c:pt idx="151">
                  <c:v>17.540900000000001</c:v>
                </c:pt>
                <c:pt idx="152">
                  <c:v>16.849</c:v>
                </c:pt>
                <c:pt idx="153">
                  <c:v>17.422499999999999</c:v>
                </c:pt>
                <c:pt idx="154">
                  <c:v>17.065200000000001</c:v>
                </c:pt>
                <c:pt idx="155">
                  <c:v>17.217600000000001</c:v>
                </c:pt>
                <c:pt idx="156">
                  <c:v>18.1694</c:v>
                </c:pt>
                <c:pt idx="157">
                  <c:v>19.062999999999999</c:v>
                </c:pt>
                <c:pt idx="158">
                  <c:v>17.7119</c:v>
                </c:pt>
                <c:pt idx="159">
                  <c:v>17.0962</c:v>
                </c:pt>
                <c:pt idx="160">
                  <c:v>17.923500000000001</c:v>
                </c:pt>
                <c:pt idx="161">
                  <c:v>17.6279</c:v>
                </c:pt>
                <c:pt idx="162">
                  <c:v>17.884799999999998</c:v>
                </c:pt>
                <c:pt idx="163">
                  <c:v>17.6675</c:v>
                </c:pt>
                <c:pt idx="164">
                  <c:v>18.589300000000001</c:v>
                </c:pt>
                <c:pt idx="165">
                  <c:v>18.480799999999999</c:v>
                </c:pt>
                <c:pt idx="166">
                  <c:v>18.5931</c:v>
                </c:pt>
                <c:pt idx="167">
                  <c:v>17.209499999999998</c:v>
                </c:pt>
                <c:pt idx="168">
                  <c:v>16.7652</c:v>
                </c:pt>
                <c:pt idx="169">
                  <c:v>17.3934</c:v>
                </c:pt>
                <c:pt idx="170">
                  <c:v>17.559200000000001</c:v>
                </c:pt>
                <c:pt idx="171">
                  <c:v>18.113399999999999</c:v>
                </c:pt>
                <c:pt idx="172">
                  <c:v>18.5885</c:v>
                </c:pt>
                <c:pt idx="173">
                  <c:v>18.432400000000001</c:v>
                </c:pt>
                <c:pt idx="174">
                  <c:v>17.867999999999999</c:v>
                </c:pt>
                <c:pt idx="175">
                  <c:v>16.677800000000001</c:v>
                </c:pt>
                <c:pt idx="176">
                  <c:v>13.7315</c:v>
                </c:pt>
                <c:pt idx="177">
                  <c:v>18.110399999999998</c:v>
                </c:pt>
                <c:pt idx="178">
                  <c:v>18.4419</c:v>
                </c:pt>
                <c:pt idx="179">
                  <c:v>20.987100000000002</c:v>
                </c:pt>
                <c:pt idx="180">
                  <c:v>22.534199999999998</c:v>
                </c:pt>
                <c:pt idx="181">
                  <c:v>21.6692</c:v>
                </c:pt>
                <c:pt idx="182">
                  <c:v>21.104199999999999</c:v>
                </c:pt>
                <c:pt idx="183">
                  <c:v>21.305900000000001</c:v>
                </c:pt>
                <c:pt idx="184">
                  <c:v>21.788599999999999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2B-4D88-8366-E9F038F7A1BE}"/>
            </c:ext>
          </c:extLst>
        </c:ser>
        <c:ser>
          <c:idx val="2"/>
          <c:order val="2"/>
          <c:tx>
            <c:strRef>
              <c:f>'Equity Performance'!$AM$6</c:f>
              <c:strCache>
                <c:ptCount val="1"/>
                <c:pt idx="0">
                  <c:v>MSCI EM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'Equity Performance'!$AJ$7:$AJ$191</c:f>
              <c:numCache>
                <c:formatCode>dd\-mm\-yyyy</c:formatCode>
                <c:ptCount val="185"/>
                <c:pt idx="0">
                  <c:v>38562</c:v>
                </c:pt>
                <c:pt idx="1">
                  <c:v>38595</c:v>
                </c:pt>
                <c:pt idx="2">
                  <c:v>38625</c:v>
                </c:pt>
                <c:pt idx="3">
                  <c:v>38656</c:v>
                </c:pt>
                <c:pt idx="4">
                  <c:v>38686</c:v>
                </c:pt>
                <c:pt idx="5">
                  <c:v>38716</c:v>
                </c:pt>
                <c:pt idx="6">
                  <c:v>38748</c:v>
                </c:pt>
                <c:pt idx="7">
                  <c:v>38776</c:v>
                </c:pt>
                <c:pt idx="8">
                  <c:v>38807</c:v>
                </c:pt>
                <c:pt idx="9">
                  <c:v>38835</c:v>
                </c:pt>
                <c:pt idx="10">
                  <c:v>38868</c:v>
                </c:pt>
                <c:pt idx="11">
                  <c:v>38898</c:v>
                </c:pt>
                <c:pt idx="12">
                  <c:v>38929</c:v>
                </c:pt>
                <c:pt idx="13">
                  <c:v>38960</c:v>
                </c:pt>
                <c:pt idx="14">
                  <c:v>38989</c:v>
                </c:pt>
                <c:pt idx="15">
                  <c:v>39021</c:v>
                </c:pt>
                <c:pt idx="16">
                  <c:v>39051</c:v>
                </c:pt>
                <c:pt idx="17">
                  <c:v>39080</c:v>
                </c:pt>
                <c:pt idx="18">
                  <c:v>39113</c:v>
                </c:pt>
                <c:pt idx="19">
                  <c:v>39141</c:v>
                </c:pt>
                <c:pt idx="20">
                  <c:v>39171</c:v>
                </c:pt>
                <c:pt idx="21">
                  <c:v>39202</c:v>
                </c:pt>
                <c:pt idx="22">
                  <c:v>39233</c:v>
                </c:pt>
                <c:pt idx="23">
                  <c:v>39262</c:v>
                </c:pt>
                <c:pt idx="24">
                  <c:v>39294</c:v>
                </c:pt>
                <c:pt idx="25">
                  <c:v>39325</c:v>
                </c:pt>
                <c:pt idx="26">
                  <c:v>39353</c:v>
                </c:pt>
                <c:pt idx="27">
                  <c:v>39386</c:v>
                </c:pt>
                <c:pt idx="28">
                  <c:v>39416</c:v>
                </c:pt>
                <c:pt idx="29">
                  <c:v>39447</c:v>
                </c:pt>
                <c:pt idx="30">
                  <c:v>39478</c:v>
                </c:pt>
                <c:pt idx="31">
                  <c:v>39507</c:v>
                </c:pt>
                <c:pt idx="32">
                  <c:v>39538</c:v>
                </c:pt>
                <c:pt idx="33">
                  <c:v>39568</c:v>
                </c:pt>
                <c:pt idx="34">
                  <c:v>39598</c:v>
                </c:pt>
                <c:pt idx="35">
                  <c:v>39629</c:v>
                </c:pt>
                <c:pt idx="36">
                  <c:v>39660</c:v>
                </c:pt>
                <c:pt idx="37">
                  <c:v>39689</c:v>
                </c:pt>
                <c:pt idx="38">
                  <c:v>39721</c:v>
                </c:pt>
                <c:pt idx="39">
                  <c:v>39752</c:v>
                </c:pt>
                <c:pt idx="40">
                  <c:v>39780</c:v>
                </c:pt>
                <c:pt idx="41">
                  <c:v>39813</c:v>
                </c:pt>
                <c:pt idx="42">
                  <c:v>39843</c:v>
                </c:pt>
                <c:pt idx="43">
                  <c:v>39871</c:v>
                </c:pt>
                <c:pt idx="44">
                  <c:v>39903</c:v>
                </c:pt>
                <c:pt idx="45">
                  <c:v>39933</c:v>
                </c:pt>
                <c:pt idx="46">
                  <c:v>39962</c:v>
                </c:pt>
                <c:pt idx="47">
                  <c:v>39994</c:v>
                </c:pt>
                <c:pt idx="48">
                  <c:v>40025</c:v>
                </c:pt>
                <c:pt idx="49">
                  <c:v>40056</c:v>
                </c:pt>
                <c:pt idx="50">
                  <c:v>40086</c:v>
                </c:pt>
                <c:pt idx="51">
                  <c:v>40116</c:v>
                </c:pt>
                <c:pt idx="52">
                  <c:v>40147</c:v>
                </c:pt>
                <c:pt idx="53">
                  <c:v>40178</c:v>
                </c:pt>
                <c:pt idx="54">
                  <c:v>40207</c:v>
                </c:pt>
                <c:pt idx="55">
                  <c:v>40235</c:v>
                </c:pt>
                <c:pt idx="56">
                  <c:v>40268</c:v>
                </c:pt>
                <c:pt idx="57">
                  <c:v>40298</c:v>
                </c:pt>
                <c:pt idx="58">
                  <c:v>40329</c:v>
                </c:pt>
                <c:pt idx="59">
                  <c:v>40359</c:v>
                </c:pt>
                <c:pt idx="60">
                  <c:v>40389</c:v>
                </c:pt>
                <c:pt idx="61">
                  <c:v>40421</c:v>
                </c:pt>
                <c:pt idx="62">
                  <c:v>40451</c:v>
                </c:pt>
                <c:pt idx="63">
                  <c:v>40480</c:v>
                </c:pt>
                <c:pt idx="64">
                  <c:v>40512</c:v>
                </c:pt>
                <c:pt idx="65">
                  <c:v>40543</c:v>
                </c:pt>
                <c:pt idx="66">
                  <c:v>40574</c:v>
                </c:pt>
                <c:pt idx="67">
                  <c:v>40602</c:v>
                </c:pt>
                <c:pt idx="68">
                  <c:v>40633</c:v>
                </c:pt>
                <c:pt idx="69">
                  <c:v>40662</c:v>
                </c:pt>
                <c:pt idx="70">
                  <c:v>40694</c:v>
                </c:pt>
                <c:pt idx="71">
                  <c:v>40724</c:v>
                </c:pt>
                <c:pt idx="72">
                  <c:v>40753</c:v>
                </c:pt>
                <c:pt idx="73">
                  <c:v>40786</c:v>
                </c:pt>
                <c:pt idx="74">
                  <c:v>40816</c:v>
                </c:pt>
                <c:pt idx="75">
                  <c:v>40847</c:v>
                </c:pt>
                <c:pt idx="76">
                  <c:v>40877</c:v>
                </c:pt>
                <c:pt idx="77">
                  <c:v>40907</c:v>
                </c:pt>
                <c:pt idx="78">
                  <c:v>40939</c:v>
                </c:pt>
                <c:pt idx="79">
                  <c:v>40968</c:v>
                </c:pt>
                <c:pt idx="80">
                  <c:v>40998</c:v>
                </c:pt>
                <c:pt idx="81">
                  <c:v>41029</c:v>
                </c:pt>
                <c:pt idx="82">
                  <c:v>41060</c:v>
                </c:pt>
                <c:pt idx="83">
                  <c:v>41089</c:v>
                </c:pt>
                <c:pt idx="84">
                  <c:v>41121</c:v>
                </c:pt>
                <c:pt idx="85">
                  <c:v>41152</c:v>
                </c:pt>
                <c:pt idx="86">
                  <c:v>41180</c:v>
                </c:pt>
                <c:pt idx="87">
                  <c:v>41213</c:v>
                </c:pt>
                <c:pt idx="88">
                  <c:v>41243</c:v>
                </c:pt>
                <c:pt idx="89">
                  <c:v>41274</c:v>
                </c:pt>
                <c:pt idx="90">
                  <c:v>41305</c:v>
                </c:pt>
                <c:pt idx="91">
                  <c:v>41333</c:v>
                </c:pt>
                <c:pt idx="92">
                  <c:v>41362</c:v>
                </c:pt>
                <c:pt idx="93">
                  <c:v>41394</c:v>
                </c:pt>
                <c:pt idx="94">
                  <c:v>41425</c:v>
                </c:pt>
                <c:pt idx="95">
                  <c:v>41453</c:v>
                </c:pt>
                <c:pt idx="96">
                  <c:v>41486</c:v>
                </c:pt>
                <c:pt idx="97">
                  <c:v>41516</c:v>
                </c:pt>
                <c:pt idx="98">
                  <c:v>41547</c:v>
                </c:pt>
                <c:pt idx="99">
                  <c:v>41578</c:v>
                </c:pt>
                <c:pt idx="100">
                  <c:v>41607</c:v>
                </c:pt>
                <c:pt idx="101">
                  <c:v>41639</c:v>
                </c:pt>
                <c:pt idx="102">
                  <c:v>41670</c:v>
                </c:pt>
                <c:pt idx="103">
                  <c:v>41698</c:v>
                </c:pt>
                <c:pt idx="104">
                  <c:v>41729</c:v>
                </c:pt>
                <c:pt idx="105">
                  <c:v>41759</c:v>
                </c:pt>
                <c:pt idx="106">
                  <c:v>41789</c:v>
                </c:pt>
                <c:pt idx="107">
                  <c:v>41820</c:v>
                </c:pt>
                <c:pt idx="108">
                  <c:v>41851</c:v>
                </c:pt>
                <c:pt idx="109">
                  <c:v>41880</c:v>
                </c:pt>
                <c:pt idx="110">
                  <c:v>41912</c:v>
                </c:pt>
                <c:pt idx="111">
                  <c:v>41943</c:v>
                </c:pt>
                <c:pt idx="112">
                  <c:v>41971</c:v>
                </c:pt>
                <c:pt idx="113">
                  <c:v>42004</c:v>
                </c:pt>
                <c:pt idx="114">
                  <c:v>42034</c:v>
                </c:pt>
                <c:pt idx="115">
                  <c:v>42062</c:v>
                </c:pt>
                <c:pt idx="116">
                  <c:v>42094</c:v>
                </c:pt>
                <c:pt idx="117">
                  <c:v>42124</c:v>
                </c:pt>
                <c:pt idx="118">
                  <c:v>42153</c:v>
                </c:pt>
                <c:pt idx="119">
                  <c:v>42185</c:v>
                </c:pt>
                <c:pt idx="120">
                  <c:v>42216</c:v>
                </c:pt>
                <c:pt idx="121">
                  <c:v>42247</c:v>
                </c:pt>
                <c:pt idx="122">
                  <c:v>42277</c:v>
                </c:pt>
                <c:pt idx="123">
                  <c:v>42307</c:v>
                </c:pt>
                <c:pt idx="124">
                  <c:v>42338</c:v>
                </c:pt>
                <c:pt idx="125">
                  <c:v>42369</c:v>
                </c:pt>
                <c:pt idx="126">
                  <c:v>42398</c:v>
                </c:pt>
                <c:pt idx="127">
                  <c:v>42429</c:v>
                </c:pt>
                <c:pt idx="128">
                  <c:v>42460</c:v>
                </c:pt>
                <c:pt idx="129">
                  <c:v>42489</c:v>
                </c:pt>
                <c:pt idx="130">
                  <c:v>42521</c:v>
                </c:pt>
                <c:pt idx="131">
                  <c:v>42551</c:v>
                </c:pt>
                <c:pt idx="132">
                  <c:v>42580</c:v>
                </c:pt>
                <c:pt idx="133">
                  <c:v>42613</c:v>
                </c:pt>
                <c:pt idx="134">
                  <c:v>42643</c:v>
                </c:pt>
                <c:pt idx="135">
                  <c:v>42674</c:v>
                </c:pt>
                <c:pt idx="136">
                  <c:v>42704</c:v>
                </c:pt>
                <c:pt idx="137">
                  <c:v>42734</c:v>
                </c:pt>
                <c:pt idx="138">
                  <c:v>42766</c:v>
                </c:pt>
                <c:pt idx="139">
                  <c:v>42794</c:v>
                </c:pt>
                <c:pt idx="140">
                  <c:v>42825</c:v>
                </c:pt>
                <c:pt idx="141">
                  <c:v>42853</c:v>
                </c:pt>
                <c:pt idx="142">
                  <c:v>42886</c:v>
                </c:pt>
                <c:pt idx="143">
                  <c:v>42916</c:v>
                </c:pt>
                <c:pt idx="144">
                  <c:v>42947</c:v>
                </c:pt>
                <c:pt idx="145">
                  <c:v>42978</c:v>
                </c:pt>
                <c:pt idx="146">
                  <c:v>43007</c:v>
                </c:pt>
                <c:pt idx="147">
                  <c:v>43039</c:v>
                </c:pt>
                <c:pt idx="148">
                  <c:v>43069</c:v>
                </c:pt>
                <c:pt idx="149">
                  <c:v>43098</c:v>
                </c:pt>
                <c:pt idx="150">
                  <c:v>43131</c:v>
                </c:pt>
                <c:pt idx="151">
                  <c:v>43159</c:v>
                </c:pt>
                <c:pt idx="152">
                  <c:v>43189</c:v>
                </c:pt>
                <c:pt idx="153">
                  <c:v>43220</c:v>
                </c:pt>
                <c:pt idx="154">
                  <c:v>43251</c:v>
                </c:pt>
                <c:pt idx="155">
                  <c:v>43280</c:v>
                </c:pt>
                <c:pt idx="156">
                  <c:v>43312</c:v>
                </c:pt>
                <c:pt idx="157">
                  <c:v>43343</c:v>
                </c:pt>
                <c:pt idx="158">
                  <c:v>43371</c:v>
                </c:pt>
                <c:pt idx="159">
                  <c:v>43404</c:v>
                </c:pt>
                <c:pt idx="160">
                  <c:v>43434</c:v>
                </c:pt>
                <c:pt idx="161">
                  <c:v>43465</c:v>
                </c:pt>
                <c:pt idx="162">
                  <c:v>43496</c:v>
                </c:pt>
                <c:pt idx="163">
                  <c:v>43524</c:v>
                </c:pt>
                <c:pt idx="164">
                  <c:v>43553</c:v>
                </c:pt>
                <c:pt idx="165">
                  <c:v>43585</c:v>
                </c:pt>
                <c:pt idx="166">
                  <c:v>43616</c:v>
                </c:pt>
                <c:pt idx="167">
                  <c:v>43644</c:v>
                </c:pt>
                <c:pt idx="168">
                  <c:v>43677</c:v>
                </c:pt>
                <c:pt idx="169">
                  <c:v>43707</c:v>
                </c:pt>
                <c:pt idx="170">
                  <c:v>43738</c:v>
                </c:pt>
                <c:pt idx="171">
                  <c:v>43769</c:v>
                </c:pt>
                <c:pt idx="172">
                  <c:v>43798</c:v>
                </c:pt>
                <c:pt idx="173">
                  <c:v>43830</c:v>
                </c:pt>
                <c:pt idx="174">
                  <c:v>43861</c:v>
                </c:pt>
                <c:pt idx="175">
                  <c:v>43889</c:v>
                </c:pt>
                <c:pt idx="176">
                  <c:v>43921</c:v>
                </c:pt>
                <c:pt idx="177">
                  <c:v>43951</c:v>
                </c:pt>
                <c:pt idx="178">
                  <c:v>43980</c:v>
                </c:pt>
                <c:pt idx="179">
                  <c:v>44012</c:v>
                </c:pt>
                <c:pt idx="180">
                  <c:v>44043</c:v>
                </c:pt>
                <c:pt idx="181">
                  <c:v>44074</c:v>
                </c:pt>
                <c:pt idx="182">
                  <c:v>44104</c:v>
                </c:pt>
                <c:pt idx="183">
                  <c:v>44134</c:v>
                </c:pt>
                <c:pt idx="184">
                  <c:v>44165</c:v>
                </c:pt>
              </c:numCache>
            </c:numRef>
          </c:cat>
          <c:val>
            <c:numRef>
              <c:f>'Equity Performance'!$AM$7:$AM$191</c:f>
              <c:numCache>
                <c:formatCode>0.0</c:formatCode>
                <c:ptCount val="185"/>
                <c:pt idx="0">
                  <c:v>7.6885000000000003</c:v>
                </c:pt>
                <c:pt idx="1">
                  <c:v>7.7354000000000003</c:v>
                </c:pt>
                <c:pt idx="2">
                  <c:v>8.4382999999999999</c:v>
                </c:pt>
                <c:pt idx="3">
                  <c:v>7.8780000000000001</c:v>
                </c:pt>
                <c:pt idx="4">
                  <c:v>8.5234000000000005</c:v>
                </c:pt>
                <c:pt idx="5">
                  <c:v>9.0145</c:v>
                </c:pt>
                <c:pt idx="6">
                  <c:v>10.0008</c:v>
                </c:pt>
                <c:pt idx="7">
                  <c:v>9.9795999999999996</c:v>
                </c:pt>
                <c:pt idx="8">
                  <c:v>10.052199999999999</c:v>
                </c:pt>
                <c:pt idx="9">
                  <c:v>10.7384</c:v>
                </c:pt>
                <c:pt idx="10">
                  <c:v>9.5825999999999993</c:v>
                </c:pt>
                <c:pt idx="11">
                  <c:v>9.5385000000000009</c:v>
                </c:pt>
                <c:pt idx="12">
                  <c:v>9.6443999999999992</c:v>
                </c:pt>
                <c:pt idx="13">
                  <c:v>9.8649000000000004</c:v>
                </c:pt>
                <c:pt idx="14">
                  <c:v>8.3019999999999996</c:v>
                </c:pt>
                <c:pt idx="15">
                  <c:v>8.5911000000000008</c:v>
                </c:pt>
                <c:pt idx="16">
                  <c:v>9.3613999999999997</c:v>
                </c:pt>
                <c:pt idx="17">
                  <c:v>9.4014000000000006</c:v>
                </c:pt>
                <c:pt idx="18">
                  <c:v>9.1654</c:v>
                </c:pt>
                <c:pt idx="19">
                  <c:v>9.4113000000000007</c:v>
                </c:pt>
                <c:pt idx="20">
                  <c:v>9.9696999999999996</c:v>
                </c:pt>
                <c:pt idx="21">
                  <c:v>9.8719999999999999</c:v>
                </c:pt>
                <c:pt idx="22">
                  <c:v>10.1889</c:v>
                </c:pt>
                <c:pt idx="23">
                  <c:v>10.476699999999999</c:v>
                </c:pt>
                <c:pt idx="24">
                  <c:v>10.6982</c:v>
                </c:pt>
                <c:pt idx="25">
                  <c:v>11.078200000000001</c:v>
                </c:pt>
                <c:pt idx="26">
                  <c:v>13.7737</c:v>
                </c:pt>
                <c:pt idx="27">
                  <c:v>14.9125</c:v>
                </c:pt>
                <c:pt idx="28">
                  <c:v>13.556100000000001</c:v>
                </c:pt>
                <c:pt idx="29">
                  <c:v>13.772399999999999</c:v>
                </c:pt>
                <c:pt idx="30">
                  <c:v>11.891500000000001</c:v>
                </c:pt>
                <c:pt idx="31">
                  <c:v>12.4937</c:v>
                </c:pt>
                <c:pt idx="32">
                  <c:v>11.798</c:v>
                </c:pt>
                <c:pt idx="33">
                  <c:v>12.423</c:v>
                </c:pt>
                <c:pt idx="34">
                  <c:v>12.477499999999999</c:v>
                </c:pt>
                <c:pt idx="35">
                  <c:v>10.883800000000001</c:v>
                </c:pt>
                <c:pt idx="36">
                  <c:v>10.3125</c:v>
                </c:pt>
                <c:pt idx="37">
                  <c:v>9.7745999999999995</c:v>
                </c:pt>
                <c:pt idx="38">
                  <c:v>8.5382999999999996</c:v>
                </c:pt>
                <c:pt idx="39">
                  <c:v>7.6858000000000004</c:v>
                </c:pt>
                <c:pt idx="40">
                  <c:v>7.8238000000000003</c:v>
                </c:pt>
                <c:pt idx="41">
                  <c:v>8.9566999999999997</c:v>
                </c:pt>
                <c:pt idx="42">
                  <c:v>9.2174999999999994</c:v>
                </c:pt>
                <c:pt idx="43">
                  <c:v>9.3425999999999991</c:v>
                </c:pt>
                <c:pt idx="44">
                  <c:v>10.884399999999999</c:v>
                </c:pt>
                <c:pt idx="45">
                  <c:v>12.343999999999999</c:v>
                </c:pt>
                <c:pt idx="46">
                  <c:v>13.6015</c:v>
                </c:pt>
                <c:pt idx="47">
                  <c:v>13.1456</c:v>
                </c:pt>
                <c:pt idx="48">
                  <c:v>13.7418</c:v>
                </c:pt>
                <c:pt idx="49">
                  <c:v>13.135899999999999</c:v>
                </c:pt>
                <c:pt idx="50">
                  <c:v>13.4412</c:v>
                </c:pt>
                <c:pt idx="51">
                  <c:v>12.904400000000001</c:v>
                </c:pt>
                <c:pt idx="52">
                  <c:v>12.939299999999999</c:v>
                </c:pt>
                <c:pt idx="53">
                  <c:v>13.281499999999999</c:v>
                </c:pt>
                <c:pt idx="54">
                  <c:v>12.126200000000001</c:v>
                </c:pt>
                <c:pt idx="55">
                  <c:v>11.842700000000001</c:v>
                </c:pt>
                <c:pt idx="56">
                  <c:v>12.250999999999999</c:v>
                </c:pt>
                <c:pt idx="57">
                  <c:v>11.8009</c:v>
                </c:pt>
                <c:pt idx="58">
                  <c:v>10.8901</c:v>
                </c:pt>
                <c:pt idx="59">
                  <c:v>10.4985</c:v>
                </c:pt>
                <c:pt idx="60">
                  <c:v>11.045</c:v>
                </c:pt>
                <c:pt idx="61">
                  <c:v>10.6203</c:v>
                </c:pt>
                <c:pt idx="62">
                  <c:v>11.3416</c:v>
                </c:pt>
                <c:pt idx="63">
                  <c:v>11.5146</c:v>
                </c:pt>
                <c:pt idx="64">
                  <c:v>11.148899999999999</c:v>
                </c:pt>
                <c:pt idx="65">
                  <c:v>11.5808</c:v>
                </c:pt>
                <c:pt idx="66">
                  <c:v>10.963200000000001</c:v>
                </c:pt>
                <c:pt idx="67">
                  <c:v>10.743600000000001</c:v>
                </c:pt>
                <c:pt idx="68">
                  <c:v>11.0839</c:v>
                </c:pt>
                <c:pt idx="69">
                  <c:v>10.998100000000001</c:v>
                </c:pt>
                <c:pt idx="70">
                  <c:v>10.6769</c:v>
                </c:pt>
                <c:pt idx="71">
                  <c:v>10.3796</c:v>
                </c:pt>
                <c:pt idx="72">
                  <c:v>10.220000000000001</c:v>
                </c:pt>
                <c:pt idx="73">
                  <c:v>9.5009999999999994</c:v>
                </c:pt>
                <c:pt idx="74">
                  <c:v>8.6232000000000006</c:v>
                </c:pt>
                <c:pt idx="75">
                  <c:v>9.6440000000000001</c:v>
                </c:pt>
                <c:pt idx="76">
                  <c:v>9.2942999999999998</c:v>
                </c:pt>
                <c:pt idx="77">
                  <c:v>9.2245000000000008</c:v>
                </c:pt>
                <c:pt idx="78">
                  <c:v>9.9937000000000005</c:v>
                </c:pt>
                <c:pt idx="79">
                  <c:v>10.4808</c:v>
                </c:pt>
                <c:pt idx="80">
                  <c:v>10.2064</c:v>
                </c:pt>
                <c:pt idx="81">
                  <c:v>10.097799999999999</c:v>
                </c:pt>
                <c:pt idx="82">
                  <c:v>9.2605000000000004</c:v>
                </c:pt>
                <c:pt idx="83">
                  <c:v>9.5792999999999999</c:v>
                </c:pt>
                <c:pt idx="84">
                  <c:v>9.7591000000000001</c:v>
                </c:pt>
                <c:pt idx="85">
                  <c:v>9.8851999999999993</c:v>
                </c:pt>
                <c:pt idx="86">
                  <c:v>10.294600000000001</c:v>
                </c:pt>
                <c:pt idx="87">
                  <c:v>10.224500000000001</c:v>
                </c:pt>
                <c:pt idx="88">
                  <c:v>10.308999999999999</c:v>
                </c:pt>
                <c:pt idx="89">
                  <c:v>10.657500000000001</c:v>
                </c:pt>
                <c:pt idx="90">
                  <c:v>10.8308</c:v>
                </c:pt>
                <c:pt idx="91">
                  <c:v>10.693199999999999</c:v>
                </c:pt>
                <c:pt idx="92">
                  <c:v>10.5105</c:v>
                </c:pt>
                <c:pt idx="93">
                  <c:v>10.397500000000001</c:v>
                </c:pt>
                <c:pt idx="94">
                  <c:v>10.2713</c:v>
                </c:pt>
                <c:pt idx="95">
                  <c:v>9.8137000000000008</c:v>
                </c:pt>
                <c:pt idx="96">
                  <c:v>9.9970999999999997</c:v>
                </c:pt>
                <c:pt idx="97">
                  <c:v>9.9465000000000003</c:v>
                </c:pt>
                <c:pt idx="98">
                  <c:v>10.307600000000001</c:v>
                </c:pt>
                <c:pt idx="99">
                  <c:v>10.7134</c:v>
                </c:pt>
                <c:pt idx="100">
                  <c:v>10.660500000000001</c:v>
                </c:pt>
                <c:pt idx="101">
                  <c:v>10.3841</c:v>
                </c:pt>
                <c:pt idx="102">
                  <c:v>9.9527999999999999</c:v>
                </c:pt>
                <c:pt idx="103">
                  <c:v>10.2347</c:v>
                </c:pt>
                <c:pt idx="104">
                  <c:v>10.366</c:v>
                </c:pt>
                <c:pt idx="105">
                  <c:v>10.342599999999999</c:v>
                </c:pt>
                <c:pt idx="106">
                  <c:v>10.5793</c:v>
                </c:pt>
                <c:pt idx="107">
                  <c:v>10.8927</c:v>
                </c:pt>
                <c:pt idx="108">
                  <c:v>11.1092</c:v>
                </c:pt>
                <c:pt idx="109">
                  <c:v>11.3484</c:v>
                </c:pt>
                <c:pt idx="110">
                  <c:v>10.748900000000001</c:v>
                </c:pt>
                <c:pt idx="111">
                  <c:v>11.0129</c:v>
                </c:pt>
                <c:pt idx="112">
                  <c:v>11.274100000000001</c:v>
                </c:pt>
                <c:pt idx="113">
                  <c:v>11.111499999999999</c:v>
                </c:pt>
                <c:pt idx="114">
                  <c:v>11.455</c:v>
                </c:pt>
                <c:pt idx="115">
                  <c:v>11.9262</c:v>
                </c:pt>
                <c:pt idx="116">
                  <c:v>11.875500000000001</c:v>
                </c:pt>
                <c:pt idx="117">
                  <c:v>12.5549</c:v>
                </c:pt>
                <c:pt idx="118">
                  <c:v>12.091699999999999</c:v>
                </c:pt>
                <c:pt idx="119">
                  <c:v>11.837899999999999</c:v>
                </c:pt>
                <c:pt idx="120">
                  <c:v>11.3249</c:v>
                </c:pt>
                <c:pt idx="121">
                  <c:v>10.6456</c:v>
                </c:pt>
                <c:pt idx="122">
                  <c:v>10.5624</c:v>
                </c:pt>
                <c:pt idx="123">
                  <c:v>11.1999</c:v>
                </c:pt>
                <c:pt idx="124">
                  <c:v>10.9169</c:v>
                </c:pt>
                <c:pt idx="125">
                  <c:v>11.1403</c:v>
                </c:pt>
                <c:pt idx="126">
                  <c:v>10.96</c:v>
                </c:pt>
                <c:pt idx="127">
                  <c:v>10.9323</c:v>
                </c:pt>
                <c:pt idx="128">
                  <c:v>11.9582</c:v>
                </c:pt>
                <c:pt idx="129">
                  <c:v>11.773099999999999</c:v>
                </c:pt>
                <c:pt idx="130">
                  <c:v>11.481199999999999</c:v>
                </c:pt>
                <c:pt idx="131">
                  <c:v>11.952199999999999</c:v>
                </c:pt>
                <c:pt idx="132">
                  <c:v>12.253500000000001</c:v>
                </c:pt>
                <c:pt idx="133">
                  <c:v>12.3558</c:v>
                </c:pt>
                <c:pt idx="134">
                  <c:v>12.2987</c:v>
                </c:pt>
                <c:pt idx="135">
                  <c:v>12.3634</c:v>
                </c:pt>
                <c:pt idx="136">
                  <c:v>11.9899</c:v>
                </c:pt>
                <c:pt idx="137">
                  <c:v>11.819100000000001</c:v>
                </c:pt>
                <c:pt idx="138">
                  <c:v>11.917199999999999</c:v>
                </c:pt>
                <c:pt idx="139">
                  <c:v>11.987500000000001</c:v>
                </c:pt>
                <c:pt idx="140">
                  <c:v>11.948600000000001</c:v>
                </c:pt>
                <c:pt idx="141">
                  <c:v>11.9938</c:v>
                </c:pt>
                <c:pt idx="142">
                  <c:v>12.125999999999999</c:v>
                </c:pt>
                <c:pt idx="143">
                  <c:v>12.18</c:v>
                </c:pt>
                <c:pt idx="144">
                  <c:v>12.6677</c:v>
                </c:pt>
                <c:pt idx="145">
                  <c:v>12.587300000000001</c:v>
                </c:pt>
                <c:pt idx="146">
                  <c:v>12.4078</c:v>
                </c:pt>
                <c:pt idx="147">
                  <c:v>12.6136</c:v>
                </c:pt>
                <c:pt idx="148">
                  <c:v>12.2781</c:v>
                </c:pt>
                <c:pt idx="149">
                  <c:v>12.513999999999999</c:v>
                </c:pt>
                <c:pt idx="150">
                  <c:v>13.019</c:v>
                </c:pt>
                <c:pt idx="151">
                  <c:v>12.251799999999999</c:v>
                </c:pt>
                <c:pt idx="152">
                  <c:v>11.8886</c:v>
                </c:pt>
                <c:pt idx="153">
                  <c:v>11.934799999999999</c:v>
                </c:pt>
                <c:pt idx="154">
                  <c:v>11.573399999999999</c:v>
                </c:pt>
                <c:pt idx="155">
                  <c:v>11.249000000000001</c:v>
                </c:pt>
                <c:pt idx="156">
                  <c:v>11.440799999999999</c:v>
                </c:pt>
                <c:pt idx="157">
                  <c:v>11.326700000000001</c:v>
                </c:pt>
                <c:pt idx="158">
                  <c:v>11.138299999999999</c:v>
                </c:pt>
                <c:pt idx="159">
                  <c:v>10.2913</c:v>
                </c:pt>
                <c:pt idx="160">
                  <c:v>10.700699999999999</c:v>
                </c:pt>
                <c:pt idx="161">
                  <c:v>10.5839</c:v>
                </c:pt>
                <c:pt idx="162">
                  <c:v>11.7059</c:v>
                </c:pt>
                <c:pt idx="163">
                  <c:v>11.748100000000001</c:v>
                </c:pt>
                <c:pt idx="164">
                  <c:v>12.0017</c:v>
                </c:pt>
                <c:pt idx="165">
                  <c:v>12.2804</c:v>
                </c:pt>
                <c:pt idx="166">
                  <c:v>11.782299999999999</c:v>
                </c:pt>
                <c:pt idx="167">
                  <c:v>12.201700000000001</c:v>
                </c:pt>
                <c:pt idx="168">
                  <c:v>12.032400000000001</c:v>
                </c:pt>
                <c:pt idx="169">
                  <c:v>11.8819</c:v>
                </c:pt>
                <c:pt idx="170">
                  <c:v>11.867900000000001</c:v>
                </c:pt>
                <c:pt idx="171">
                  <c:v>12.187900000000001</c:v>
                </c:pt>
                <c:pt idx="172">
                  <c:v>12.287000000000001</c:v>
                </c:pt>
                <c:pt idx="173">
                  <c:v>12.8194</c:v>
                </c:pt>
                <c:pt idx="174">
                  <c:v>12.134</c:v>
                </c:pt>
                <c:pt idx="175">
                  <c:v>11.779400000000001</c:v>
                </c:pt>
                <c:pt idx="176">
                  <c:v>11.182499999999999</c:v>
                </c:pt>
                <c:pt idx="177">
                  <c:v>12.973800000000001</c:v>
                </c:pt>
                <c:pt idx="178">
                  <c:v>13.1685</c:v>
                </c:pt>
                <c:pt idx="179">
                  <c:v>14.2295</c:v>
                </c:pt>
                <c:pt idx="180">
                  <c:v>15.0861</c:v>
                </c:pt>
                <c:pt idx="181">
                  <c:v>14.892099999999999</c:v>
                </c:pt>
                <c:pt idx="182">
                  <c:v>14.2578</c:v>
                </c:pt>
                <c:pt idx="183">
                  <c:v>13.925700000000001</c:v>
                </c:pt>
                <c:pt idx="184">
                  <c:v>14.3231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82B-4D88-8366-E9F038F7A1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67123407"/>
        <c:axId val="1382958927"/>
      </c:lineChart>
      <c:dateAx>
        <c:axId val="1767123407"/>
        <c:scaling>
          <c:orientation val="minMax"/>
        </c:scaling>
        <c:delete val="0"/>
        <c:axPos val="b"/>
        <c:numFmt formatCode="dd\-mm\-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2958927"/>
        <c:crosses val="autoZero"/>
        <c:auto val="1"/>
        <c:lblOffset val="100"/>
        <c:baseTimeUnit val="months"/>
      </c:dateAx>
      <c:valAx>
        <c:axId val="1382958927"/>
        <c:scaling>
          <c:orientation val="minMax"/>
          <c:max val="23"/>
          <c:min val="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7123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Currency Correlation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'Equity Performance'!$EB$6</c:f>
              <c:strCache>
                <c:ptCount val="1"/>
                <c:pt idx="0">
                  <c:v>INR vs DXY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'Equity Performance'!$EA$7:$EA$588</c:f>
              <c:numCache>
                <c:formatCode>dd\-mm\-yyyy</c:formatCode>
                <c:ptCount val="582"/>
                <c:pt idx="0">
                  <c:v>40725</c:v>
                </c:pt>
                <c:pt idx="1">
                  <c:v>40732</c:v>
                </c:pt>
                <c:pt idx="2">
                  <c:v>40739</c:v>
                </c:pt>
                <c:pt idx="3">
                  <c:v>40746</c:v>
                </c:pt>
                <c:pt idx="4">
                  <c:v>40753</c:v>
                </c:pt>
                <c:pt idx="5">
                  <c:v>40760</c:v>
                </c:pt>
                <c:pt idx="6">
                  <c:v>40767</c:v>
                </c:pt>
                <c:pt idx="7">
                  <c:v>40774</c:v>
                </c:pt>
                <c:pt idx="8">
                  <c:v>40781</c:v>
                </c:pt>
                <c:pt idx="9">
                  <c:v>40788</c:v>
                </c:pt>
                <c:pt idx="10">
                  <c:v>40795</c:v>
                </c:pt>
                <c:pt idx="11">
                  <c:v>40802</c:v>
                </c:pt>
                <c:pt idx="12">
                  <c:v>40809</c:v>
                </c:pt>
                <c:pt idx="13">
                  <c:v>40816</c:v>
                </c:pt>
                <c:pt idx="14">
                  <c:v>40823</c:v>
                </c:pt>
                <c:pt idx="15">
                  <c:v>40830</c:v>
                </c:pt>
                <c:pt idx="16">
                  <c:v>40837</c:v>
                </c:pt>
                <c:pt idx="17">
                  <c:v>40844</c:v>
                </c:pt>
                <c:pt idx="18">
                  <c:v>40851</c:v>
                </c:pt>
                <c:pt idx="19">
                  <c:v>40858</c:v>
                </c:pt>
                <c:pt idx="20">
                  <c:v>40865</c:v>
                </c:pt>
                <c:pt idx="21">
                  <c:v>40872</c:v>
                </c:pt>
                <c:pt idx="22">
                  <c:v>40879</c:v>
                </c:pt>
                <c:pt idx="23">
                  <c:v>40886</c:v>
                </c:pt>
                <c:pt idx="24">
                  <c:v>40893</c:v>
                </c:pt>
                <c:pt idx="25">
                  <c:v>40900</c:v>
                </c:pt>
                <c:pt idx="26">
                  <c:v>40907</c:v>
                </c:pt>
                <c:pt idx="27">
                  <c:v>40914</c:v>
                </c:pt>
                <c:pt idx="28">
                  <c:v>40921</c:v>
                </c:pt>
                <c:pt idx="29">
                  <c:v>40928</c:v>
                </c:pt>
                <c:pt idx="30">
                  <c:v>40935</c:v>
                </c:pt>
                <c:pt idx="31">
                  <c:v>40942</c:v>
                </c:pt>
                <c:pt idx="32">
                  <c:v>40949</c:v>
                </c:pt>
                <c:pt idx="33">
                  <c:v>40956</c:v>
                </c:pt>
                <c:pt idx="34">
                  <c:v>40963</c:v>
                </c:pt>
                <c:pt idx="35">
                  <c:v>40970</c:v>
                </c:pt>
                <c:pt idx="36">
                  <c:v>40977</c:v>
                </c:pt>
                <c:pt idx="37">
                  <c:v>40984</c:v>
                </c:pt>
                <c:pt idx="38">
                  <c:v>40991</c:v>
                </c:pt>
                <c:pt idx="39">
                  <c:v>40998</c:v>
                </c:pt>
                <c:pt idx="40">
                  <c:v>41005</c:v>
                </c:pt>
                <c:pt idx="41">
                  <c:v>41012</c:v>
                </c:pt>
                <c:pt idx="42">
                  <c:v>41019</c:v>
                </c:pt>
                <c:pt idx="43">
                  <c:v>41026</c:v>
                </c:pt>
                <c:pt idx="44">
                  <c:v>41033</c:v>
                </c:pt>
                <c:pt idx="45">
                  <c:v>41040</c:v>
                </c:pt>
                <c:pt idx="46">
                  <c:v>41047</c:v>
                </c:pt>
                <c:pt idx="47">
                  <c:v>41054</c:v>
                </c:pt>
                <c:pt idx="48">
                  <c:v>41061</c:v>
                </c:pt>
                <c:pt idx="49">
                  <c:v>41068</c:v>
                </c:pt>
                <c:pt idx="50">
                  <c:v>41075</c:v>
                </c:pt>
                <c:pt idx="51">
                  <c:v>41082</c:v>
                </c:pt>
                <c:pt idx="52">
                  <c:v>41089</c:v>
                </c:pt>
                <c:pt idx="53">
                  <c:v>41096</c:v>
                </c:pt>
                <c:pt idx="54">
                  <c:v>41103</c:v>
                </c:pt>
                <c:pt idx="55">
                  <c:v>41110</c:v>
                </c:pt>
                <c:pt idx="56">
                  <c:v>41117</c:v>
                </c:pt>
                <c:pt idx="57">
                  <c:v>41124</c:v>
                </c:pt>
                <c:pt idx="58">
                  <c:v>41131</c:v>
                </c:pt>
                <c:pt idx="59">
                  <c:v>41138</c:v>
                </c:pt>
                <c:pt idx="60">
                  <c:v>41145</c:v>
                </c:pt>
                <c:pt idx="61">
                  <c:v>41152</c:v>
                </c:pt>
                <c:pt idx="62">
                  <c:v>41159</c:v>
                </c:pt>
                <c:pt idx="63">
                  <c:v>41166</c:v>
                </c:pt>
                <c:pt idx="64">
                  <c:v>41173</c:v>
                </c:pt>
                <c:pt idx="65">
                  <c:v>41180</c:v>
                </c:pt>
                <c:pt idx="66">
                  <c:v>41187</c:v>
                </c:pt>
                <c:pt idx="67">
                  <c:v>41194</c:v>
                </c:pt>
                <c:pt idx="68">
                  <c:v>41201</c:v>
                </c:pt>
                <c:pt idx="69">
                  <c:v>41208</c:v>
                </c:pt>
                <c:pt idx="70">
                  <c:v>41215</c:v>
                </c:pt>
                <c:pt idx="71">
                  <c:v>41222</c:v>
                </c:pt>
                <c:pt idx="72">
                  <c:v>41229</c:v>
                </c:pt>
                <c:pt idx="73">
                  <c:v>41236</c:v>
                </c:pt>
                <c:pt idx="74">
                  <c:v>41243</c:v>
                </c:pt>
                <c:pt idx="75">
                  <c:v>41250</c:v>
                </c:pt>
                <c:pt idx="76">
                  <c:v>41257</c:v>
                </c:pt>
                <c:pt idx="77">
                  <c:v>41264</c:v>
                </c:pt>
                <c:pt idx="78">
                  <c:v>41271</c:v>
                </c:pt>
                <c:pt idx="79">
                  <c:v>41278</c:v>
                </c:pt>
                <c:pt idx="80">
                  <c:v>41285</c:v>
                </c:pt>
                <c:pt idx="81">
                  <c:v>41292</c:v>
                </c:pt>
                <c:pt idx="82">
                  <c:v>41299</c:v>
                </c:pt>
                <c:pt idx="83">
                  <c:v>41306</c:v>
                </c:pt>
                <c:pt idx="84">
                  <c:v>41313</c:v>
                </c:pt>
                <c:pt idx="85">
                  <c:v>41320</c:v>
                </c:pt>
                <c:pt idx="86">
                  <c:v>41327</c:v>
                </c:pt>
                <c:pt idx="87">
                  <c:v>41334</c:v>
                </c:pt>
                <c:pt idx="88">
                  <c:v>41341</c:v>
                </c:pt>
                <c:pt idx="89">
                  <c:v>41348</c:v>
                </c:pt>
                <c:pt idx="90">
                  <c:v>41355</c:v>
                </c:pt>
                <c:pt idx="91">
                  <c:v>41362</c:v>
                </c:pt>
                <c:pt idx="92">
                  <c:v>41369</c:v>
                </c:pt>
                <c:pt idx="93">
                  <c:v>41376</c:v>
                </c:pt>
                <c:pt idx="94">
                  <c:v>41383</c:v>
                </c:pt>
                <c:pt idx="95">
                  <c:v>41390</c:v>
                </c:pt>
                <c:pt idx="96">
                  <c:v>41397</c:v>
                </c:pt>
                <c:pt idx="97">
                  <c:v>41404</c:v>
                </c:pt>
                <c:pt idx="98">
                  <c:v>41411</c:v>
                </c:pt>
                <c:pt idx="99">
                  <c:v>41418</c:v>
                </c:pt>
                <c:pt idx="100">
                  <c:v>41425</c:v>
                </c:pt>
                <c:pt idx="101">
                  <c:v>41432</c:v>
                </c:pt>
                <c:pt idx="102">
                  <c:v>41439</c:v>
                </c:pt>
                <c:pt idx="103">
                  <c:v>41446</c:v>
                </c:pt>
                <c:pt idx="104">
                  <c:v>41453</c:v>
                </c:pt>
                <c:pt idx="105">
                  <c:v>41460</c:v>
                </c:pt>
                <c:pt idx="106">
                  <c:v>41467</c:v>
                </c:pt>
                <c:pt idx="107">
                  <c:v>41474</c:v>
                </c:pt>
                <c:pt idx="108">
                  <c:v>41481</c:v>
                </c:pt>
                <c:pt idx="109">
                  <c:v>41488</c:v>
                </c:pt>
                <c:pt idx="110">
                  <c:v>41495</c:v>
                </c:pt>
                <c:pt idx="111">
                  <c:v>41502</c:v>
                </c:pt>
                <c:pt idx="112">
                  <c:v>41509</c:v>
                </c:pt>
                <c:pt idx="113">
                  <c:v>41516</c:v>
                </c:pt>
                <c:pt idx="114">
                  <c:v>41523</c:v>
                </c:pt>
                <c:pt idx="115">
                  <c:v>41530</c:v>
                </c:pt>
                <c:pt idx="116">
                  <c:v>41537</c:v>
                </c:pt>
                <c:pt idx="117">
                  <c:v>41544</c:v>
                </c:pt>
                <c:pt idx="118">
                  <c:v>41551</c:v>
                </c:pt>
                <c:pt idx="119">
                  <c:v>41558</c:v>
                </c:pt>
                <c:pt idx="120">
                  <c:v>41565</c:v>
                </c:pt>
                <c:pt idx="121">
                  <c:v>41572</c:v>
                </c:pt>
                <c:pt idx="122">
                  <c:v>41579</c:v>
                </c:pt>
                <c:pt idx="123">
                  <c:v>41586</c:v>
                </c:pt>
                <c:pt idx="124">
                  <c:v>41593</c:v>
                </c:pt>
                <c:pt idx="125">
                  <c:v>41600</c:v>
                </c:pt>
                <c:pt idx="126">
                  <c:v>41607</c:v>
                </c:pt>
                <c:pt idx="127">
                  <c:v>41614</c:v>
                </c:pt>
                <c:pt idx="128">
                  <c:v>41621</c:v>
                </c:pt>
                <c:pt idx="129">
                  <c:v>41628</c:v>
                </c:pt>
                <c:pt idx="130">
                  <c:v>41635</c:v>
                </c:pt>
                <c:pt idx="131">
                  <c:v>41642</c:v>
                </c:pt>
                <c:pt idx="132">
                  <c:v>41649</c:v>
                </c:pt>
                <c:pt idx="133">
                  <c:v>41656</c:v>
                </c:pt>
                <c:pt idx="134">
                  <c:v>41663</c:v>
                </c:pt>
                <c:pt idx="135">
                  <c:v>41670</c:v>
                </c:pt>
                <c:pt idx="136">
                  <c:v>41677</c:v>
                </c:pt>
                <c:pt idx="137">
                  <c:v>41684</c:v>
                </c:pt>
                <c:pt idx="138">
                  <c:v>41691</c:v>
                </c:pt>
                <c:pt idx="139">
                  <c:v>41698</c:v>
                </c:pt>
                <c:pt idx="140">
                  <c:v>41705</c:v>
                </c:pt>
                <c:pt idx="141">
                  <c:v>41712</c:v>
                </c:pt>
                <c:pt idx="142">
                  <c:v>41719</c:v>
                </c:pt>
                <c:pt idx="143">
                  <c:v>41726</c:v>
                </c:pt>
                <c:pt idx="144">
                  <c:v>41733</c:v>
                </c:pt>
                <c:pt idx="145">
                  <c:v>41740</c:v>
                </c:pt>
                <c:pt idx="146">
                  <c:v>41747</c:v>
                </c:pt>
                <c:pt idx="147">
                  <c:v>41754</c:v>
                </c:pt>
                <c:pt idx="148">
                  <c:v>41761</c:v>
                </c:pt>
                <c:pt idx="149">
                  <c:v>41768</c:v>
                </c:pt>
                <c:pt idx="150">
                  <c:v>41775</c:v>
                </c:pt>
                <c:pt idx="151">
                  <c:v>41782</c:v>
                </c:pt>
                <c:pt idx="152">
                  <c:v>41789</c:v>
                </c:pt>
                <c:pt idx="153">
                  <c:v>41796</c:v>
                </c:pt>
                <c:pt idx="154">
                  <c:v>41803</c:v>
                </c:pt>
                <c:pt idx="155">
                  <c:v>41810</c:v>
                </c:pt>
                <c:pt idx="156">
                  <c:v>41817</c:v>
                </c:pt>
                <c:pt idx="157">
                  <c:v>41824</c:v>
                </c:pt>
                <c:pt idx="158">
                  <c:v>41831</c:v>
                </c:pt>
                <c:pt idx="159">
                  <c:v>41838</c:v>
                </c:pt>
                <c:pt idx="160">
                  <c:v>41845</c:v>
                </c:pt>
                <c:pt idx="161">
                  <c:v>41852</c:v>
                </c:pt>
                <c:pt idx="162">
                  <c:v>41859</c:v>
                </c:pt>
                <c:pt idx="163">
                  <c:v>41866</c:v>
                </c:pt>
                <c:pt idx="164">
                  <c:v>41873</c:v>
                </c:pt>
                <c:pt idx="165">
                  <c:v>41880</c:v>
                </c:pt>
                <c:pt idx="166">
                  <c:v>41887</c:v>
                </c:pt>
                <c:pt idx="167">
                  <c:v>41894</c:v>
                </c:pt>
                <c:pt idx="168">
                  <c:v>41901</c:v>
                </c:pt>
                <c:pt idx="169">
                  <c:v>41908</c:v>
                </c:pt>
                <c:pt idx="170">
                  <c:v>41915</c:v>
                </c:pt>
                <c:pt idx="171">
                  <c:v>41922</c:v>
                </c:pt>
                <c:pt idx="172">
                  <c:v>41929</c:v>
                </c:pt>
                <c:pt idx="173">
                  <c:v>41936</c:v>
                </c:pt>
                <c:pt idx="174">
                  <c:v>41943</c:v>
                </c:pt>
                <c:pt idx="175">
                  <c:v>41950</c:v>
                </c:pt>
                <c:pt idx="176">
                  <c:v>41957</c:v>
                </c:pt>
                <c:pt idx="177">
                  <c:v>41964</c:v>
                </c:pt>
                <c:pt idx="178">
                  <c:v>41971</c:v>
                </c:pt>
                <c:pt idx="179">
                  <c:v>41978</c:v>
                </c:pt>
                <c:pt idx="180">
                  <c:v>41985</c:v>
                </c:pt>
                <c:pt idx="181">
                  <c:v>41992</c:v>
                </c:pt>
                <c:pt idx="182">
                  <c:v>41999</c:v>
                </c:pt>
                <c:pt idx="183">
                  <c:v>42006</c:v>
                </c:pt>
                <c:pt idx="184">
                  <c:v>42013</c:v>
                </c:pt>
                <c:pt idx="185">
                  <c:v>42020</c:v>
                </c:pt>
                <c:pt idx="186">
                  <c:v>42027</c:v>
                </c:pt>
                <c:pt idx="187">
                  <c:v>42034</c:v>
                </c:pt>
                <c:pt idx="188">
                  <c:v>42041</c:v>
                </c:pt>
                <c:pt idx="189">
                  <c:v>42048</c:v>
                </c:pt>
                <c:pt idx="190">
                  <c:v>42055</c:v>
                </c:pt>
                <c:pt idx="191">
                  <c:v>42062</c:v>
                </c:pt>
                <c:pt idx="192">
                  <c:v>42069</c:v>
                </c:pt>
                <c:pt idx="193">
                  <c:v>42076</c:v>
                </c:pt>
                <c:pt idx="194">
                  <c:v>42083</c:v>
                </c:pt>
                <c:pt idx="195">
                  <c:v>42090</c:v>
                </c:pt>
                <c:pt idx="196">
                  <c:v>42097</c:v>
                </c:pt>
                <c:pt idx="197">
                  <c:v>42104</c:v>
                </c:pt>
                <c:pt idx="198">
                  <c:v>42111</c:v>
                </c:pt>
                <c:pt idx="199">
                  <c:v>42118</c:v>
                </c:pt>
                <c:pt idx="200">
                  <c:v>42125</c:v>
                </c:pt>
                <c:pt idx="201">
                  <c:v>42132</c:v>
                </c:pt>
                <c:pt idx="202">
                  <c:v>42139</c:v>
                </c:pt>
                <c:pt idx="203">
                  <c:v>42146</c:v>
                </c:pt>
                <c:pt idx="204">
                  <c:v>42153</c:v>
                </c:pt>
                <c:pt idx="205">
                  <c:v>42160</c:v>
                </c:pt>
                <c:pt idx="206">
                  <c:v>42167</c:v>
                </c:pt>
                <c:pt idx="207">
                  <c:v>42174</c:v>
                </c:pt>
                <c:pt idx="208">
                  <c:v>42181</c:v>
                </c:pt>
                <c:pt idx="209">
                  <c:v>42188</c:v>
                </c:pt>
                <c:pt idx="210">
                  <c:v>42195</c:v>
                </c:pt>
                <c:pt idx="211">
                  <c:v>42202</c:v>
                </c:pt>
                <c:pt idx="212">
                  <c:v>42209</c:v>
                </c:pt>
                <c:pt idx="213">
                  <c:v>42216</c:v>
                </c:pt>
                <c:pt idx="214">
                  <c:v>42223</c:v>
                </c:pt>
                <c:pt idx="215">
                  <c:v>42230</c:v>
                </c:pt>
                <c:pt idx="216">
                  <c:v>42237</c:v>
                </c:pt>
                <c:pt idx="217">
                  <c:v>42244</c:v>
                </c:pt>
                <c:pt idx="218">
                  <c:v>42251</c:v>
                </c:pt>
                <c:pt idx="219">
                  <c:v>42258</c:v>
                </c:pt>
                <c:pt idx="220">
                  <c:v>42265</c:v>
                </c:pt>
                <c:pt idx="221">
                  <c:v>42272</c:v>
                </c:pt>
                <c:pt idx="222">
                  <c:v>42279</c:v>
                </c:pt>
                <c:pt idx="223">
                  <c:v>42286</c:v>
                </c:pt>
                <c:pt idx="224">
                  <c:v>42293</c:v>
                </c:pt>
                <c:pt idx="225">
                  <c:v>42300</c:v>
                </c:pt>
                <c:pt idx="226">
                  <c:v>42307</c:v>
                </c:pt>
                <c:pt idx="227">
                  <c:v>42314</c:v>
                </c:pt>
                <c:pt idx="228">
                  <c:v>42321</c:v>
                </c:pt>
                <c:pt idx="229">
                  <c:v>42328</c:v>
                </c:pt>
                <c:pt idx="230">
                  <c:v>42335</c:v>
                </c:pt>
                <c:pt idx="231">
                  <c:v>42342</c:v>
                </c:pt>
                <c:pt idx="232">
                  <c:v>42349</c:v>
                </c:pt>
                <c:pt idx="233">
                  <c:v>42356</c:v>
                </c:pt>
                <c:pt idx="234">
                  <c:v>42363</c:v>
                </c:pt>
                <c:pt idx="235">
                  <c:v>42370</c:v>
                </c:pt>
                <c:pt idx="236">
                  <c:v>42377</c:v>
                </c:pt>
                <c:pt idx="237">
                  <c:v>42384</c:v>
                </c:pt>
                <c:pt idx="238">
                  <c:v>42391</c:v>
                </c:pt>
                <c:pt idx="239">
                  <c:v>42398</c:v>
                </c:pt>
                <c:pt idx="240">
                  <c:v>42405</c:v>
                </c:pt>
                <c:pt idx="241">
                  <c:v>42412</c:v>
                </c:pt>
                <c:pt idx="242">
                  <c:v>42419</c:v>
                </c:pt>
                <c:pt idx="243">
                  <c:v>42426</c:v>
                </c:pt>
                <c:pt idx="244">
                  <c:v>42433</c:v>
                </c:pt>
                <c:pt idx="245">
                  <c:v>42440</c:v>
                </c:pt>
                <c:pt idx="246">
                  <c:v>42447</c:v>
                </c:pt>
                <c:pt idx="247">
                  <c:v>42454</c:v>
                </c:pt>
                <c:pt idx="248">
                  <c:v>42461</c:v>
                </c:pt>
                <c:pt idx="249">
                  <c:v>42468</c:v>
                </c:pt>
                <c:pt idx="250">
                  <c:v>42475</c:v>
                </c:pt>
                <c:pt idx="251">
                  <c:v>42482</c:v>
                </c:pt>
                <c:pt idx="252">
                  <c:v>42489</c:v>
                </c:pt>
                <c:pt idx="253">
                  <c:v>42496</c:v>
                </c:pt>
                <c:pt idx="254">
                  <c:v>42503</c:v>
                </c:pt>
                <c:pt idx="255">
                  <c:v>42510</c:v>
                </c:pt>
                <c:pt idx="256">
                  <c:v>42517</c:v>
                </c:pt>
                <c:pt idx="257">
                  <c:v>42524</c:v>
                </c:pt>
                <c:pt idx="258">
                  <c:v>42531</c:v>
                </c:pt>
                <c:pt idx="259">
                  <c:v>42538</c:v>
                </c:pt>
                <c:pt idx="260">
                  <c:v>42545</c:v>
                </c:pt>
                <c:pt idx="261">
                  <c:v>42552</c:v>
                </c:pt>
                <c:pt idx="262">
                  <c:v>42559</c:v>
                </c:pt>
                <c:pt idx="263">
                  <c:v>42566</c:v>
                </c:pt>
                <c:pt idx="264">
                  <c:v>42573</c:v>
                </c:pt>
                <c:pt idx="265">
                  <c:v>42580</c:v>
                </c:pt>
                <c:pt idx="266">
                  <c:v>42587</c:v>
                </c:pt>
                <c:pt idx="267">
                  <c:v>42594</c:v>
                </c:pt>
                <c:pt idx="268">
                  <c:v>42601</c:v>
                </c:pt>
                <c:pt idx="269">
                  <c:v>42608</c:v>
                </c:pt>
                <c:pt idx="270">
                  <c:v>42615</c:v>
                </c:pt>
                <c:pt idx="271">
                  <c:v>42622</c:v>
                </c:pt>
                <c:pt idx="272">
                  <c:v>42629</c:v>
                </c:pt>
                <c:pt idx="273">
                  <c:v>42636</c:v>
                </c:pt>
                <c:pt idx="274">
                  <c:v>42643</c:v>
                </c:pt>
                <c:pt idx="275">
                  <c:v>42650</c:v>
                </c:pt>
                <c:pt idx="276">
                  <c:v>42657</c:v>
                </c:pt>
                <c:pt idx="277">
                  <c:v>42664</c:v>
                </c:pt>
                <c:pt idx="278">
                  <c:v>42671</c:v>
                </c:pt>
                <c:pt idx="279">
                  <c:v>42678</c:v>
                </c:pt>
                <c:pt idx="280">
                  <c:v>42685</c:v>
                </c:pt>
                <c:pt idx="281">
                  <c:v>42692</c:v>
                </c:pt>
                <c:pt idx="282">
                  <c:v>42699</c:v>
                </c:pt>
                <c:pt idx="283">
                  <c:v>42706</c:v>
                </c:pt>
                <c:pt idx="284">
                  <c:v>42713</c:v>
                </c:pt>
                <c:pt idx="285">
                  <c:v>42720</c:v>
                </c:pt>
                <c:pt idx="286">
                  <c:v>42727</c:v>
                </c:pt>
                <c:pt idx="287">
                  <c:v>42734</c:v>
                </c:pt>
                <c:pt idx="288">
                  <c:v>42741</c:v>
                </c:pt>
                <c:pt idx="289">
                  <c:v>42748</c:v>
                </c:pt>
                <c:pt idx="290">
                  <c:v>42755</c:v>
                </c:pt>
                <c:pt idx="291">
                  <c:v>42762</c:v>
                </c:pt>
                <c:pt idx="292">
                  <c:v>42769</c:v>
                </c:pt>
                <c:pt idx="293">
                  <c:v>42776</c:v>
                </c:pt>
                <c:pt idx="294">
                  <c:v>42783</c:v>
                </c:pt>
                <c:pt idx="295">
                  <c:v>42790</c:v>
                </c:pt>
                <c:pt idx="296">
                  <c:v>42797</c:v>
                </c:pt>
                <c:pt idx="297">
                  <c:v>42804</c:v>
                </c:pt>
                <c:pt idx="298">
                  <c:v>42811</c:v>
                </c:pt>
                <c:pt idx="299">
                  <c:v>42818</c:v>
                </c:pt>
                <c:pt idx="300">
                  <c:v>42825</c:v>
                </c:pt>
                <c:pt idx="301">
                  <c:v>42832</c:v>
                </c:pt>
                <c:pt idx="302">
                  <c:v>42839</c:v>
                </c:pt>
                <c:pt idx="303">
                  <c:v>42846</c:v>
                </c:pt>
                <c:pt idx="304">
                  <c:v>42853</c:v>
                </c:pt>
                <c:pt idx="305">
                  <c:v>42860</c:v>
                </c:pt>
                <c:pt idx="306">
                  <c:v>42867</c:v>
                </c:pt>
                <c:pt idx="307">
                  <c:v>42874</c:v>
                </c:pt>
                <c:pt idx="308">
                  <c:v>42881</c:v>
                </c:pt>
                <c:pt idx="309">
                  <c:v>42888</c:v>
                </c:pt>
                <c:pt idx="310">
                  <c:v>42895</c:v>
                </c:pt>
                <c:pt idx="311">
                  <c:v>42902</c:v>
                </c:pt>
                <c:pt idx="312">
                  <c:v>42909</c:v>
                </c:pt>
                <c:pt idx="313">
                  <c:v>42916</c:v>
                </c:pt>
                <c:pt idx="314">
                  <c:v>42923</c:v>
                </c:pt>
                <c:pt idx="315">
                  <c:v>42930</c:v>
                </c:pt>
                <c:pt idx="316">
                  <c:v>42937</c:v>
                </c:pt>
                <c:pt idx="317">
                  <c:v>42944</c:v>
                </c:pt>
                <c:pt idx="318">
                  <c:v>42951</c:v>
                </c:pt>
                <c:pt idx="319">
                  <c:v>42958</c:v>
                </c:pt>
                <c:pt idx="320">
                  <c:v>42965</c:v>
                </c:pt>
                <c:pt idx="321">
                  <c:v>42972</c:v>
                </c:pt>
                <c:pt idx="322">
                  <c:v>42979</c:v>
                </c:pt>
                <c:pt idx="323">
                  <c:v>42986</c:v>
                </c:pt>
                <c:pt idx="324">
                  <c:v>42993</c:v>
                </c:pt>
                <c:pt idx="325">
                  <c:v>43000</c:v>
                </c:pt>
                <c:pt idx="326">
                  <c:v>43007</c:v>
                </c:pt>
                <c:pt idx="327">
                  <c:v>43014</c:v>
                </c:pt>
                <c:pt idx="328">
                  <c:v>43021</c:v>
                </c:pt>
                <c:pt idx="329">
                  <c:v>43028</c:v>
                </c:pt>
                <c:pt idx="330">
                  <c:v>43035</c:v>
                </c:pt>
                <c:pt idx="331">
                  <c:v>43042</c:v>
                </c:pt>
                <c:pt idx="332">
                  <c:v>43049</c:v>
                </c:pt>
                <c:pt idx="333">
                  <c:v>43056</c:v>
                </c:pt>
                <c:pt idx="334">
                  <c:v>43063</c:v>
                </c:pt>
                <c:pt idx="335">
                  <c:v>43070</c:v>
                </c:pt>
                <c:pt idx="336">
                  <c:v>43077</c:v>
                </c:pt>
                <c:pt idx="337">
                  <c:v>43084</c:v>
                </c:pt>
                <c:pt idx="338">
                  <c:v>43091</c:v>
                </c:pt>
                <c:pt idx="339">
                  <c:v>43098</c:v>
                </c:pt>
                <c:pt idx="340">
                  <c:v>43105</c:v>
                </c:pt>
                <c:pt idx="341">
                  <c:v>43112</c:v>
                </c:pt>
                <c:pt idx="342">
                  <c:v>43119</c:v>
                </c:pt>
                <c:pt idx="343">
                  <c:v>43126</c:v>
                </c:pt>
                <c:pt idx="344">
                  <c:v>43133</c:v>
                </c:pt>
                <c:pt idx="345">
                  <c:v>43140</c:v>
                </c:pt>
                <c:pt idx="346">
                  <c:v>43147</c:v>
                </c:pt>
                <c:pt idx="347">
                  <c:v>43154</c:v>
                </c:pt>
                <c:pt idx="348">
                  <c:v>43161</c:v>
                </c:pt>
                <c:pt idx="349">
                  <c:v>43168</c:v>
                </c:pt>
                <c:pt idx="350">
                  <c:v>43175</c:v>
                </c:pt>
                <c:pt idx="351">
                  <c:v>43182</c:v>
                </c:pt>
                <c:pt idx="352">
                  <c:v>43189</c:v>
                </c:pt>
                <c:pt idx="353">
                  <c:v>43196</c:v>
                </c:pt>
                <c:pt idx="354">
                  <c:v>43203</c:v>
                </c:pt>
                <c:pt idx="355">
                  <c:v>43210</c:v>
                </c:pt>
                <c:pt idx="356">
                  <c:v>43217</c:v>
                </c:pt>
                <c:pt idx="357">
                  <c:v>43224</c:v>
                </c:pt>
                <c:pt idx="358">
                  <c:v>43231</c:v>
                </c:pt>
                <c:pt idx="359">
                  <c:v>43238</c:v>
                </c:pt>
                <c:pt idx="360">
                  <c:v>43245</c:v>
                </c:pt>
                <c:pt idx="361">
                  <c:v>43252</c:v>
                </c:pt>
                <c:pt idx="362">
                  <c:v>43259</c:v>
                </c:pt>
                <c:pt idx="363">
                  <c:v>43266</c:v>
                </c:pt>
                <c:pt idx="364">
                  <c:v>43273</c:v>
                </c:pt>
                <c:pt idx="365">
                  <c:v>43280</c:v>
                </c:pt>
                <c:pt idx="366">
                  <c:v>43287</c:v>
                </c:pt>
                <c:pt idx="367">
                  <c:v>43294</c:v>
                </c:pt>
                <c:pt idx="368">
                  <c:v>43301</c:v>
                </c:pt>
                <c:pt idx="369">
                  <c:v>43308</c:v>
                </c:pt>
                <c:pt idx="370">
                  <c:v>43315</c:v>
                </c:pt>
                <c:pt idx="371">
                  <c:v>43322</c:v>
                </c:pt>
                <c:pt idx="372">
                  <c:v>43329</c:v>
                </c:pt>
                <c:pt idx="373">
                  <c:v>43336</c:v>
                </c:pt>
                <c:pt idx="374">
                  <c:v>43343</c:v>
                </c:pt>
                <c:pt idx="375">
                  <c:v>43350</c:v>
                </c:pt>
                <c:pt idx="376">
                  <c:v>43357</c:v>
                </c:pt>
                <c:pt idx="377">
                  <c:v>43364</c:v>
                </c:pt>
                <c:pt idx="378">
                  <c:v>43371</c:v>
                </c:pt>
                <c:pt idx="379">
                  <c:v>43378</c:v>
                </c:pt>
                <c:pt idx="380">
                  <c:v>43385</c:v>
                </c:pt>
                <c:pt idx="381">
                  <c:v>43392</c:v>
                </c:pt>
                <c:pt idx="382">
                  <c:v>43399</c:v>
                </c:pt>
                <c:pt idx="383">
                  <c:v>43406</c:v>
                </c:pt>
                <c:pt idx="384">
                  <c:v>43413</c:v>
                </c:pt>
                <c:pt idx="385">
                  <c:v>43420</c:v>
                </c:pt>
                <c:pt idx="386">
                  <c:v>43427</c:v>
                </c:pt>
                <c:pt idx="387">
                  <c:v>43434</c:v>
                </c:pt>
                <c:pt idx="388">
                  <c:v>43441</c:v>
                </c:pt>
                <c:pt idx="389">
                  <c:v>43448</c:v>
                </c:pt>
                <c:pt idx="390">
                  <c:v>43455</c:v>
                </c:pt>
                <c:pt idx="391">
                  <c:v>43462</c:v>
                </c:pt>
                <c:pt idx="392">
                  <c:v>43469</c:v>
                </c:pt>
                <c:pt idx="393">
                  <c:v>43476</c:v>
                </c:pt>
                <c:pt idx="394">
                  <c:v>43483</c:v>
                </c:pt>
                <c:pt idx="395">
                  <c:v>43490</c:v>
                </c:pt>
                <c:pt idx="396">
                  <c:v>43497</c:v>
                </c:pt>
                <c:pt idx="397">
                  <c:v>43504</c:v>
                </c:pt>
                <c:pt idx="398">
                  <c:v>43511</c:v>
                </c:pt>
                <c:pt idx="399">
                  <c:v>43518</c:v>
                </c:pt>
                <c:pt idx="400">
                  <c:v>43525</c:v>
                </c:pt>
                <c:pt idx="401">
                  <c:v>43532</c:v>
                </c:pt>
                <c:pt idx="402">
                  <c:v>43539</c:v>
                </c:pt>
                <c:pt idx="403">
                  <c:v>43546</c:v>
                </c:pt>
                <c:pt idx="404">
                  <c:v>43553</c:v>
                </c:pt>
                <c:pt idx="405">
                  <c:v>43560</c:v>
                </c:pt>
                <c:pt idx="406">
                  <c:v>43567</c:v>
                </c:pt>
                <c:pt idx="407">
                  <c:v>43574</c:v>
                </c:pt>
                <c:pt idx="408">
                  <c:v>43581</c:v>
                </c:pt>
                <c:pt idx="409">
                  <c:v>43588</c:v>
                </c:pt>
                <c:pt idx="410">
                  <c:v>43595</c:v>
                </c:pt>
                <c:pt idx="411">
                  <c:v>43602</c:v>
                </c:pt>
                <c:pt idx="412">
                  <c:v>43609</c:v>
                </c:pt>
                <c:pt idx="413">
                  <c:v>43616</c:v>
                </c:pt>
                <c:pt idx="414">
                  <c:v>43623</c:v>
                </c:pt>
                <c:pt idx="415">
                  <c:v>43630</c:v>
                </c:pt>
                <c:pt idx="416">
                  <c:v>43637</c:v>
                </c:pt>
                <c:pt idx="417">
                  <c:v>43644</c:v>
                </c:pt>
                <c:pt idx="418">
                  <c:v>43651</c:v>
                </c:pt>
                <c:pt idx="419">
                  <c:v>43658</c:v>
                </c:pt>
                <c:pt idx="420">
                  <c:v>43665</c:v>
                </c:pt>
                <c:pt idx="421">
                  <c:v>43672</c:v>
                </c:pt>
                <c:pt idx="422">
                  <c:v>43679</c:v>
                </c:pt>
                <c:pt idx="423">
                  <c:v>43686</c:v>
                </c:pt>
                <c:pt idx="424">
                  <c:v>43693</c:v>
                </c:pt>
                <c:pt idx="425">
                  <c:v>43700</c:v>
                </c:pt>
                <c:pt idx="426">
                  <c:v>43707</c:v>
                </c:pt>
                <c:pt idx="427">
                  <c:v>43714</c:v>
                </c:pt>
                <c:pt idx="428">
                  <c:v>43721</c:v>
                </c:pt>
                <c:pt idx="429">
                  <c:v>43728</c:v>
                </c:pt>
                <c:pt idx="430">
                  <c:v>43735</c:v>
                </c:pt>
                <c:pt idx="431">
                  <c:v>43742</c:v>
                </c:pt>
                <c:pt idx="432">
                  <c:v>43749</c:v>
                </c:pt>
                <c:pt idx="433">
                  <c:v>43756</c:v>
                </c:pt>
                <c:pt idx="434">
                  <c:v>43763</c:v>
                </c:pt>
                <c:pt idx="435">
                  <c:v>43770</c:v>
                </c:pt>
                <c:pt idx="436">
                  <c:v>43777</c:v>
                </c:pt>
                <c:pt idx="437">
                  <c:v>43784</c:v>
                </c:pt>
                <c:pt idx="438">
                  <c:v>43791</c:v>
                </c:pt>
                <c:pt idx="439">
                  <c:v>43798</c:v>
                </c:pt>
                <c:pt idx="440">
                  <c:v>43805</c:v>
                </c:pt>
                <c:pt idx="441">
                  <c:v>43812</c:v>
                </c:pt>
                <c:pt idx="442">
                  <c:v>43819</c:v>
                </c:pt>
                <c:pt idx="443">
                  <c:v>43826</c:v>
                </c:pt>
                <c:pt idx="444">
                  <c:v>43833</c:v>
                </c:pt>
                <c:pt idx="445">
                  <c:v>43840</c:v>
                </c:pt>
                <c:pt idx="446">
                  <c:v>43847</c:v>
                </c:pt>
                <c:pt idx="447">
                  <c:v>43854</c:v>
                </c:pt>
                <c:pt idx="448">
                  <c:v>43861</c:v>
                </c:pt>
                <c:pt idx="449">
                  <c:v>43868</c:v>
                </c:pt>
                <c:pt idx="450">
                  <c:v>43875</c:v>
                </c:pt>
                <c:pt idx="451">
                  <c:v>43882</c:v>
                </c:pt>
                <c:pt idx="452">
                  <c:v>43889</c:v>
                </c:pt>
                <c:pt idx="453">
                  <c:v>43896</c:v>
                </c:pt>
                <c:pt idx="454">
                  <c:v>43903</c:v>
                </c:pt>
                <c:pt idx="455">
                  <c:v>43910</c:v>
                </c:pt>
                <c:pt idx="456">
                  <c:v>43917</c:v>
                </c:pt>
                <c:pt idx="457">
                  <c:v>43924</c:v>
                </c:pt>
                <c:pt idx="458">
                  <c:v>43931</c:v>
                </c:pt>
                <c:pt idx="459">
                  <c:v>43938</c:v>
                </c:pt>
                <c:pt idx="460">
                  <c:v>43945</c:v>
                </c:pt>
                <c:pt idx="461">
                  <c:v>43952</c:v>
                </c:pt>
                <c:pt idx="462">
                  <c:v>43959</c:v>
                </c:pt>
                <c:pt idx="463">
                  <c:v>43966</c:v>
                </c:pt>
                <c:pt idx="464">
                  <c:v>43973</c:v>
                </c:pt>
                <c:pt idx="465">
                  <c:v>43980</c:v>
                </c:pt>
                <c:pt idx="466">
                  <c:v>43987</c:v>
                </c:pt>
                <c:pt idx="467">
                  <c:v>43994</c:v>
                </c:pt>
                <c:pt idx="468">
                  <c:v>44001</c:v>
                </c:pt>
                <c:pt idx="469">
                  <c:v>44008</c:v>
                </c:pt>
                <c:pt idx="470">
                  <c:v>44015</c:v>
                </c:pt>
                <c:pt idx="471">
                  <c:v>44022</c:v>
                </c:pt>
                <c:pt idx="472">
                  <c:v>44029</c:v>
                </c:pt>
                <c:pt idx="473">
                  <c:v>44036</c:v>
                </c:pt>
                <c:pt idx="474">
                  <c:v>44043</c:v>
                </c:pt>
                <c:pt idx="475">
                  <c:v>44050</c:v>
                </c:pt>
                <c:pt idx="476">
                  <c:v>44057</c:v>
                </c:pt>
                <c:pt idx="477">
                  <c:v>44064</c:v>
                </c:pt>
                <c:pt idx="478">
                  <c:v>44071</c:v>
                </c:pt>
                <c:pt idx="479">
                  <c:v>44078</c:v>
                </c:pt>
                <c:pt idx="480">
                  <c:v>44085</c:v>
                </c:pt>
                <c:pt idx="481">
                  <c:v>44092</c:v>
                </c:pt>
                <c:pt idx="482">
                  <c:v>44099</c:v>
                </c:pt>
                <c:pt idx="483">
                  <c:v>44106</c:v>
                </c:pt>
                <c:pt idx="484">
                  <c:v>44113</c:v>
                </c:pt>
                <c:pt idx="485">
                  <c:v>44120</c:v>
                </c:pt>
                <c:pt idx="486">
                  <c:v>44127</c:v>
                </c:pt>
                <c:pt idx="487">
                  <c:v>44134</c:v>
                </c:pt>
                <c:pt idx="488">
                  <c:v>44141</c:v>
                </c:pt>
                <c:pt idx="489">
                  <c:v>44148</c:v>
                </c:pt>
                <c:pt idx="490">
                  <c:v>44155</c:v>
                </c:pt>
                <c:pt idx="491">
                  <c:v>44162</c:v>
                </c:pt>
                <c:pt idx="492">
                  <c:v>44169</c:v>
                </c:pt>
                <c:pt idx="493">
                  <c:v>44176</c:v>
                </c:pt>
                <c:pt idx="494">
                  <c:v>44183</c:v>
                </c:pt>
                <c:pt idx="495">
                  <c:v>44190</c:v>
                </c:pt>
                <c:pt idx="496">
                  <c:v>44197</c:v>
                </c:pt>
                <c:pt idx="497">
                  <c:v>44204</c:v>
                </c:pt>
                <c:pt idx="498">
                  <c:v>44211</c:v>
                </c:pt>
                <c:pt idx="499">
                  <c:v>44218</c:v>
                </c:pt>
                <c:pt idx="500">
                  <c:v>44225</c:v>
                </c:pt>
                <c:pt idx="501">
                  <c:v>44232</c:v>
                </c:pt>
                <c:pt idx="502">
                  <c:v>44239</c:v>
                </c:pt>
                <c:pt idx="503">
                  <c:v>44246</c:v>
                </c:pt>
                <c:pt idx="504">
                  <c:v>44253</c:v>
                </c:pt>
                <c:pt idx="505">
                  <c:v>44260</c:v>
                </c:pt>
                <c:pt idx="506">
                  <c:v>44267</c:v>
                </c:pt>
                <c:pt idx="507">
                  <c:v>44274</c:v>
                </c:pt>
                <c:pt idx="508">
                  <c:v>44281</c:v>
                </c:pt>
                <c:pt idx="509">
                  <c:v>44288</c:v>
                </c:pt>
                <c:pt idx="510">
                  <c:v>44295</c:v>
                </c:pt>
                <c:pt idx="511">
                  <c:v>44302</c:v>
                </c:pt>
                <c:pt idx="512">
                  <c:v>44309</c:v>
                </c:pt>
                <c:pt idx="513">
                  <c:v>44316</c:v>
                </c:pt>
                <c:pt idx="514">
                  <c:v>44323</c:v>
                </c:pt>
                <c:pt idx="515">
                  <c:v>44330</c:v>
                </c:pt>
                <c:pt idx="516">
                  <c:v>44337</c:v>
                </c:pt>
                <c:pt idx="517">
                  <c:v>44344</c:v>
                </c:pt>
                <c:pt idx="518">
                  <c:v>44351</c:v>
                </c:pt>
                <c:pt idx="519">
                  <c:v>44358</c:v>
                </c:pt>
                <c:pt idx="520">
                  <c:v>44365</c:v>
                </c:pt>
                <c:pt idx="521">
                  <c:v>44372</c:v>
                </c:pt>
                <c:pt idx="522">
                  <c:v>44379</c:v>
                </c:pt>
                <c:pt idx="523">
                  <c:v>44386</c:v>
                </c:pt>
                <c:pt idx="524">
                  <c:v>44393</c:v>
                </c:pt>
                <c:pt idx="525">
                  <c:v>44400</c:v>
                </c:pt>
                <c:pt idx="526">
                  <c:v>44407</c:v>
                </c:pt>
                <c:pt idx="527">
                  <c:v>44414</c:v>
                </c:pt>
                <c:pt idx="528">
                  <c:v>44421</c:v>
                </c:pt>
                <c:pt idx="529">
                  <c:v>44428</c:v>
                </c:pt>
                <c:pt idx="530">
                  <c:v>44435</c:v>
                </c:pt>
                <c:pt idx="531">
                  <c:v>44442</c:v>
                </c:pt>
                <c:pt idx="532">
                  <c:v>44449</c:v>
                </c:pt>
                <c:pt idx="533">
                  <c:v>44456</c:v>
                </c:pt>
                <c:pt idx="534">
                  <c:v>44463</c:v>
                </c:pt>
                <c:pt idx="535">
                  <c:v>44470</c:v>
                </c:pt>
                <c:pt idx="536">
                  <c:v>44477</c:v>
                </c:pt>
                <c:pt idx="537">
                  <c:v>44484</c:v>
                </c:pt>
                <c:pt idx="538">
                  <c:v>44491</c:v>
                </c:pt>
                <c:pt idx="539">
                  <c:v>44498</c:v>
                </c:pt>
                <c:pt idx="540">
                  <c:v>44505</c:v>
                </c:pt>
                <c:pt idx="541">
                  <c:v>44512</c:v>
                </c:pt>
                <c:pt idx="542">
                  <c:v>44519</c:v>
                </c:pt>
                <c:pt idx="543">
                  <c:v>44526</c:v>
                </c:pt>
                <c:pt idx="544">
                  <c:v>44533</c:v>
                </c:pt>
                <c:pt idx="545">
                  <c:v>44540</c:v>
                </c:pt>
                <c:pt idx="546">
                  <c:v>44547</c:v>
                </c:pt>
                <c:pt idx="547">
                  <c:v>44554</c:v>
                </c:pt>
                <c:pt idx="548">
                  <c:v>44561</c:v>
                </c:pt>
                <c:pt idx="549">
                  <c:v>44568</c:v>
                </c:pt>
                <c:pt idx="550">
                  <c:v>44575</c:v>
                </c:pt>
                <c:pt idx="551">
                  <c:v>44582</c:v>
                </c:pt>
                <c:pt idx="552">
                  <c:v>44589</c:v>
                </c:pt>
                <c:pt idx="553">
                  <c:v>44596</c:v>
                </c:pt>
                <c:pt idx="554">
                  <c:v>44603</c:v>
                </c:pt>
                <c:pt idx="555">
                  <c:v>44610</c:v>
                </c:pt>
                <c:pt idx="556">
                  <c:v>44617</c:v>
                </c:pt>
                <c:pt idx="557">
                  <c:v>44624</c:v>
                </c:pt>
                <c:pt idx="558">
                  <c:v>44631</c:v>
                </c:pt>
                <c:pt idx="559">
                  <c:v>44638</c:v>
                </c:pt>
                <c:pt idx="560">
                  <c:v>44645</c:v>
                </c:pt>
                <c:pt idx="561">
                  <c:v>44652</c:v>
                </c:pt>
                <c:pt idx="562">
                  <c:v>44659</c:v>
                </c:pt>
                <c:pt idx="563">
                  <c:v>44666</c:v>
                </c:pt>
                <c:pt idx="564">
                  <c:v>44673</c:v>
                </c:pt>
                <c:pt idx="565">
                  <c:v>44680</c:v>
                </c:pt>
                <c:pt idx="566">
                  <c:v>44687</c:v>
                </c:pt>
                <c:pt idx="567">
                  <c:v>44694</c:v>
                </c:pt>
                <c:pt idx="568">
                  <c:v>44701</c:v>
                </c:pt>
                <c:pt idx="569">
                  <c:v>44708</c:v>
                </c:pt>
                <c:pt idx="570">
                  <c:v>44715</c:v>
                </c:pt>
                <c:pt idx="571">
                  <c:v>44722</c:v>
                </c:pt>
                <c:pt idx="572">
                  <c:v>44729</c:v>
                </c:pt>
                <c:pt idx="573">
                  <c:v>44736</c:v>
                </c:pt>
                <c:pt idx="574">
                  <c:v>44743</c:v>
                </c:pt>
                <c:pt idx="575">
                  <c:v>44750</c:v>
                </c:pt>
                <c:pt idx="576">
                  <c:v>44757</c:v>
                </c:pt>
                <c:pt idx="577">
                  <c:v>44764</c:v>
                </c:pt>
                <c:pt idx="578">
                  <c:v>44771</c:v>
                </c:pt>
                <c:pt idx="579">
                  <c:v>44778</c:v>
                </c:pt>
                <c:pt idx="580">
                  <c:v>44785</c:v>
                </c:pt>
                <c:pt idx="581">
                  <c:v>44792</c:v>
                </c:pt>
              </c:numCache>
            </c:numRef>
          </c:cat>
          <c:val>
            <c:numRef>
              <c:f>'Equity Performance'!$EB$7:$EB$588</c:f>
              <c:numCache>
                <c:formatCode>0.0%</c:formatCode>
                <c:ptCount val="582"/>
                <c:pt idx="0">
                  <c:v>0.71208612814376215</c:v>
                </c:pt>
                <c:pt idx="1">
                  <c:v>0.6898656202081388</c:v>
                </c:pt>
                <c:pt idx="2">
                  <c:v>0.70865374796889213</c:v>
                </c:pt>
                <c:pt idx="3">
                  <c:v>0.70964940523713627</c:v>
                </c:pt>
                <c:pt idx="4">
                  <c:v>0.70673916754960431</c:v>
                </c:pt>
                <c:pt idx="5">
                  <c:v>0.70841149589041841</c:v>
                </c:pt>
                <c:pt idx="6">
                  <c:v>0.67214570638095816</c:v>
                </c:pt>
                <c:pt idx="7">
                  <c:v>0.65200331933516387</c:v>
                </c:pt>
                <c:pt idx="8">
                  <c:v>0.64489852622147903</c:v>
                </c:pt>
                <c:pt idx="9">
                  <c:v>0.60543205809912304</c:v>
                </c:pt>
                <c:pt idx="10">
                  <c:v>0.65176164474530862</c:v>
                </c:pt>
                <c:pt idx="11">
                  <c:v>0.60346377079376212</c:v>
                </c:pt>
                <c:pt idx="12">
                  <c:v>0.61171189100172807</c:v>
                </c:pt>
                <c:pt idx="13">
                  <c:v>0.58675592419838474</c:v>
                </c:pt>
                <c:pt idx="14">
                  <c:v>0.58661412658678802</c:v>
                </c:pt>
                <c:pt idx="15">
                  <c:v>0.57926551217608824</c:v>
                </c:pt>
                <c:pt idx="16">
                  <c:v>0.55198708776294192</c:v>
                </c:pt>
                <c:pt idx="17">
                  <c:v>0.57148238336146262</c:v>
                </c:pt>
                <c:pt idx="18">
                  <c:v>0.5642490545368537</c:v>
                </c:pt>
                <c:pt idx="19">
                  <c:v>0.53648070336760223</c:v>
                </c:pt>
                <c:pt idx="20">
                  <c:v>0.54933510779120287</c:v>
                </c:pt>
                <c:pt idx="21">
                  <c:v>0.55816123205632151</c:v>
                </c:pt>
                <c:pt idx="22">
                  <c:v>0.55989047306737671</c:v>
                </c:pt>
                <c:pt idx="23">
                  <c:v>0.56013120867887689</c:v>
                </c:pt>
                <c:pt idx="24">
                  <c:v>0.56842178289130985</c:v>
                </c:pt>
                <c:pt idx="25">
                  <c:v>0.57119713712124498</c:v>
                </c:pt>
                <c:pt idx="26">
                  <c:v>0.5590161094116366</c:v>
                </c:pt>
                <c:pt idx="27">
                  <c:v>0.52146800269775906</c:v>
                </c:pt>
                <c:pt idx="28">
                  <c:v>0.49746310045716274</c:v>
                </c:pt>
                <c:pt idx="29">
                  <c:v>0.52973161141271319</c:v>
                </c:pt>
                <c:pt idx="30">
                  <c:v>0.54906015665403729</c:v>
                </c:pt>
                <c:pt idx="31">
                  <c:v>0.54311597222995012</c:v>
                </c:pt>
                <c:pt idx="32">
                  <c:v>0.54154867473657831</c:v>
                </c:pt>
                <c:pt idx="33">
                  <c:v>0.53310949048640965</c:v>
                </c:pt>
                <c:pt idx="34">
                  <c:v>0.53945822216360073</c:v>
                </c:pt>
                <c:pt idx="35">
                  <c:v>0.5400467231526459</c:v>
                </c:pt>
                <c:pt idx="36">
                  <c:v>0.54106295186867159</c:v>
                </c:pt>
                <c:pt idx="37">
                  <c:v>0.5374429579397848</c:v>
                </c:pt>
                <c:pt idx="38">
                  <c:v>0.52690430551502221</c:v>
                </c:pt>
                <c:pt idx="39">
                  <c:v>0.52761047240767645</c:v>
                </c:pt>
                <c:pt idx="40">
                  <c:v>0.51812222598985136</c:v>
                </c:pt>
                <c:pt idx="41">
                  <c:v>0.52020424355642492</c:v>
                </c:pt>
                <c:pt idx="42">
                  <c:v>0.50032997170807436</c:v>
                </c:pt>
                <c:pt idx="43">
                  <c:v>0.49023677160379053</c:v>
                </c:pt>
                <c:pt idx="44">
                  <c:v>0.49074094593083295</c:v>
                </c:pt>
                <c:pt idx="45">
                  <c:v>0.49444137080274447</c:v>
                </c:pt>
                <c:pt idx="46">
                  <c:v>0.50260192142303095</c:v>
                </c:pt>
                <c:pt idx="47">
                  <c:v>0.51336576889943941</c:v>
                </c:pt>
                <c:pt idx="48">
                  <c:v>0.50251141757082174</c:v>
                </c:pt>
                <c:pt idx="49">
                  <c:v>0.51932540450003817</c:v>
                </c:pt>
                <c:pt idx="50">
                  <c:v>0.51897424346598908</c:v>
                </c:pt>
                <c:pt idx="51">
                  <c:v>0.52150698281058194</c:v>
                </c:pt>
                <c:pt idx="52">
                  <c:v>0.51565064479922929</c:v>
                </c:pt>
                <c:pt idx="53">
                  <c:v>0.50049595087623333</c:v>
                </c:pt>
                <c:pt idx="54">
                  <c:v>0.50091588098764028</c:v>
                </c:pt>
                <c:pt idx="55">
                  <c:v>0.49674154206751842</c:v>
                </c:pt>
                <c:pt idx="56">
                  <c:v>0.49434178007225421</c:v>
                </c:pt>
                <c:pt idx="57">
                  <c:v>0.48747980353052922</c:v>
                </c:pt>
                <c:pt idx="58">
                  <c:v>0.48766206449272109</c:v>
                </c:pt>
                <c:pt idx="59">
                  <c:v>0.49603800101862305</c:v>
                </c:pt>
                <c:pt idx="60">
                  <c:v>0.50463878352054892</c:v>
                </c:pt>
                <c:pt idx="61">
                  <c:v>0.52647905150652807</c:v>
                </c:pt>
                <c:pt idx="62">
                  <c:v>0.52121024388934623</c:v>
                </c:pt>
                <c:pt idx="63">
                  <c:v>0.56102363064664862</c:v>
                </c:pt>
                <c:pt idx="64">
                  <c:v>0.48338621124009418</c:v>
                </c:pt>
                <c:pt idx="65">
                  <c:v>0.46882752172743308</c:v>
                </c:pt>
                <c:pt idx="66">
                  <c:v>0.47618369805638822</c:v>
                </c:pt>
                <c:pt idx="67">
                  <c:v>0.49226673336289317</c:v>
                </c:pt>
                <c:pt idx="68">
                  <c:v>0.49981271677939548</c:v>
                </c:pt>
                <c:pt idx="69">
                  <c:v>0.45953210093380203</c:v>
                </c:pt>
                <c:pt idx="70">
                  <c:v>0.46890527652000602</c:v>
                </c:pt>
                <c:pt idx="71">
                  <c:v>0.48385768025039755</c:v>
                </c:pt>
                <c:pt idx="72">
                  <c:v>0.46048685719657151</c:v>
                </c:pt>
                <c:pt idx="73">
                  <c:v>0.41489496678724824</c:v>
                </c:pt>
                <c:pt idx="74">
                  <c:v>0.37726034089009675</c:v>
                </c:pt>
                <c:pt idx="75">
                  <c:v>0.38391689151064617</c:v>
                </c:pt>
                <c:pt idx="76">
                  <c:v>0.35920831975401835</c:v>
                </c:pt>
                <c:pt idx="77">
                  <c:v>0.36128686535848931</c:v>
                </c:pt>
                <c:pt idx="78">
                  <c:v>0.35944322789930355</c:v>
                </c:pt>
                <c:pt idx="79">
                  <c:v>0.38882750522723336</c:v>
                </c:pt>
                <c:pt idx="80">
                  <c:v>0.42325492545999316</c:v>
                </c:pt>
                <c:pt idx="81">
                  <c:v>0.34691839559654952</c:v>
                </c:pt>
                <c:pt idx="82">
                  <c:v>0.30196551058152898</c:v>
                </c:pt>
                <c:pt idx="83">
                  <c:v>0.31809935082869401</c:v>
                </c:pt>
                <c:pt idx="84">
                  <c:v>0.31878002925327908</c:v>
                </c:pt>
                <c:pt idx="85">
                  <c:v>0.32638164231275912</c:v>
                </c:pt>
                <c:pt idx="86">
                  <c:v>0.30337087956385572</c:v>
                </c:pt>
                <c:pt idx="87">
                  <c:v>0.30320727193356284</c:v>
                </c:pt>
                <c:pt idx="88">
                  <c:v>0.28452413688880551</c:v>
                </c:pt>
                <c:pt idx="89">
                  <c:v>0.29459318478743185</c:v>
                </c:pt>
                <c:pt idx="90">
                  <c:v>0.32719687949613779</c:v>
                </c:pt>
                <c:pt idx="91">
                  <c:v>0.31694316405067385</c:v>
                </c:pt>
                <c:pt idx="92">
                  <c:v>0.30088135369335739</c:v>
                </c:pt>
                <c:pt idx="93">
                  <c:v>0.30379666466813321</c:v>
                </c:pt>
                <c:pt idx="94">
                  <c:v>0.32614737860015985</c:v>
                </c:pt>
                <c:pt idx="95">
                  <c:v>0.33499843781918398</c:v>
                </c:pt>
                <c:pt idx="96">
                  <c:v>0.31989110158075246</c:v>
                </c:pt>
                <c:pt idx="97">
                  <c:v>0.34401757876794714</c:v>
                </c:pt>
                <c:pt idx="98">
                  <c:v>0.31618479832910951</c:v>
                </c:pt>
                <c:pt idx="99">
                  <c:v>0.25704702736914559</c:v>
                </c:pt>
                <c:pt idx="100">
                  <c:v>0.23647419106287387</c:v>
                </c:pt>
                <c:pt idx="101">
                  <c:v>0.18262255697514451</c:v>
                </c:pt>
                <c:pt idx="102">
                  <c:v>0.1638454435345689</c:v>
                </c:pt>
                <c:pt idx="103">
                  <c:v>0.22577511849804741</c:v>
                </c:pt>
                <c:pt idx="104">
                  <c:v>0.19791610667716406</c:v>
                </c:pt>
                <c:pt idx="105">
                  <c:v>0.25938097648340352</c:v>
                </c:pt>
                <c:pt idx="106">
                  <c:v>0.28629890390298329</c:v>
                </c:pt>
                <c:pt idx="107">
                  <c:v>0.28961589174102526</c:v>
                </c:pt>
                <c:pt idx="108">
                  <c:v>0.29892038544622385</c:v>
                </c:pt>
                <c:pt idx="109">
                  <c:v>0.30002399714903821</c:v>
                </c:pt>
                <c:pt idx="110">
                  <c:v>0.31199612449084302</c:v>
                </c:pt>
                <c:pt idx="111">
                  <c:v>0.31293649737231571</c:v>
                </c:pt>
                <c:pt idx="112">
                  <c:v>0.29916482364183311</c:v>
                </c:pt>
                <c:pt idx="113">
                  <c:v>0.32352805529894091</c:v>
                </c:pt>
                <c:pt idx="114">
                  <c:v>0.31650552587816416</c:v>
                </c:pt>
                <c:pt idx="115">
                  <c:v>0.29728354532846069</c:v>
                </c:pt>
                <c:pt idx="116">
                  <c:v>0.35123269832568105</c:v>
                </c:pt>
                <c:pt idx="117">
                  <c:v>0.37409276912287803</c:v>
                </c:pt>
                <c:pt idx="118">
                  <c:v>0.35818533479876224</c:v>
                </c:pt>
                <c:pt idx="119">
                  <c:v>0.34761979255348813</c:v>
                </c:pt>
                <c:pt idx="120">
                  <c:v>0.35069767666196966</c:v>
                </c:pt>
                <c:pt idx="121">
                  <c:v>0.35825113874503656</c:v>
                </c:pt>
                <c:pt idx="122">
                  <c:v>0.34793831988153845</c:v>
                </c:pt>
                <c:pt idx="123">
                  <c:v>0.34777189727780278</c:v>
                </c:pt>
                <c:pt idx="124">
                  <c:v>0.33727681891021893</c:v>
                </c:pt>
                <c:pt idx="125">
                  <c:v>0.35272321189801253</c:v>
                </c:pt>
                <c:pt idx="126">
                  <c:v>0.36175540188500055</c:v>
                </c:pt>
                <c:pt idx="127">
                  <c:v>0.36744877644375645</c:v>
                </c:pt>
                <c:pt idx="128">
                  <c:v>0.3646179933358083</c:v>
                </c:pt>
                <c:pt idx="129">
                  <c:v>0.36189262630614216</c:v>
                </c:pt>
                <c:pt idx="130">
                  <c:v>0.36512149684206041</c:v>
                </c:pt>
                <c:pt idx="131">
                  <c:v>0.36564875869614433</c:v>
                </c:pt>
                <c:pt idx="132">
                  <c:v>0.35827974569961046</c:v>
                </c:pt>
                <c:pt idx="133">
                  <c:v>0.37749990626043423</c:v>
                </c:pt>
                <c:pt idx="134">
                  <c:v>0.34168305708431013</c:v>
                </c:pt>
                <c:pt idx="135">
                  <c:v>0.31994044363227453</c:v>
                </c:pt>
                <c:pt idx="136">
                  <c:v>0.32953408830140712</c:v>
                </c:pt>
                <c:pt idx="137">
                  <c:v>0.331645601215734</c:v>
                </c:pt>
                <c:pt idx="138">
                  <c:v>0.34400430047511193</c:v>
                </c:pt>
                <c:pt idx="139">
                  <c:v>0.33771442552269693</c:v>
                </c:pt>
                <c:pt idx="140">
                  <c:v>0.34927009368674122</c:v>
                </c:pt>
                <c:pt idx="141">
                  <c:v>0.34537657689066664</c:v>
                </c:pt>
                <c:pt idx="142">
                  <c:v>0.32990338036928213</c:v>
                </c:pt>
                <c:pt idx="143">
                  <c:v>0.32532739861921378</c:v>
                </c:pt>
                <c:pt idx="144">
                  <c:v>0.33499118711077747</c:v>
                </c:pt>
                <c:pt idx="145">
                  <c:v>0.3290570175701647</c:v>
                </c:pt>
                <c:pt idx="146">
                  <c:v>0.34323787020621493</c:v>
                </c:pt>
                <c:pt idx="147">
                  <c:v>0.34512158115431452</c:v>
                </c:pt>
                <c:pt idx="148">
                  <c:v>0.34267875067687037</c:v>
                </c:pt>
                <c:pt idx="149">
                  <c:v>0.31615075700622858</c:v>
                </c:pt>
                <c:pt idx="150">
                  <c:v>0.30556066781185603</c:v>
                </c:pt>
                <c:pt idx="151">
                  <c:v>0.31514730211907321</c:v>
                </c:pt>
                <c:pt idx="152">
                  <c:v>0.32674858969104564</c:v>
                </c:pt>
                <c:pt idx="153">
                  <c:v>0.38294194008154919</c:v>
                </c:pt>
                <c:pt idx="154">
                  <c:v>0.41222805081749753</c:v>
                </c:pt>
                <c:pt idx="155">
                  <c:v>0.32892228797466699</c:v>
                </c:pt>
                <c:pt idx="156">
                  <c:v>0.33280880824528664</c:v>
                </c:pt>
                <c:pt idx="157">
                  <c:v>0.29344633698997691</c:v>
                </c:pt>
                <c:pt idx="158">
                  <c:v>0.27144070124783271</c:v>
                </c:pt>
                <c:pt idx="159">
                  <c:v>0.27257457843845345</c:v>
                </c:pt>
                <c:pt idx="160">
                  <c:v>0.25659599962922103</c:v>
                </c:pt>
                <c:pt idx="161">
                  <c:v>0.25900119305754915</c:v>
                </c:pt>
                <c:pt idx="162">
                  <c:v>0.25456302656416718</c:v>
                </c:pt>
                <c:pt idx="163">
                  <c:v>0.25077309550538118</c:v>
                </c:pt>
                <c:pt idx="164">
                  <c:v>0.23412407740653254</c:v>
                </c:pt>
                <c:pt idx="165">
                  <c:v>0.16010318050629185</c:v>
                </c:pt>
                <c:pt idx="166">
                  <c:v>0.15466072616360821</c:v>
                </c:pt>
                <c:pt idx="167">
                  <c:v>9.4398233562195219E-2</c:v>
                </c:pt>
                <c:pt idx="168">
                  <c:v>9.2394949137168825E-3</c:v>
                </c:pt>
                <c:pt idx="169">
                  <c:v>3.5603153507018391E-2</c:v>
                </c:pt>
                <c:pt idx="170">
                  <c:v>4.5583415493236024E-2</c:v>
                </c:pt>
                <c:pt idx="171">
                  <c:v>6.6705734885291135E-2</c:v>
                </c:pt>
                <c:pt idx="172">
                  <c:v>7.1272746514303487E-2</c:v>
                </c:pt>
                <c:pt idx="173">
                  <c:v>7.4589367879013393E-2</c:v>
                </c:pt>
                <c:pt idx="174">
                  <c:v>5.2579955449440455E-2</c:v>
                </c:pt>
                <c:pt idx="175">
                  <c:v>3.7009187904614001E-2</c:v>
                </c:pt>
                <c:pt idx="176">
                  <c:v>6.8344598474643067E-2</c:v>
                </c:pt>
                <c:pt idx="177">
                  <c:v>6.6247902224908436E-2</c:v>
                </c:pt>
                <c:pt idx="178">
                  <c:v>5.8479968489911327E-2</c:v>
                </c:pt>
                <c:pt idx="179">
                  <c:v>-2.129101004573225E-3</c:v>
                </c:pt>
                <c:pt idx="180">
                  <c:v>-3.075252873200373E-2</c:v>
                </c:pt>
                <c:pt idx="181">
                  <c:v>4.8906076350556917E-2</c:v>
                </c:pt>
                <c:pt idx="182">
                  <c:v>4.6662292620030188E-2</c:v>
                </c:pt>
                <c:pt idx="183">
                  <c:v>2.3416982222555446E-2</c:v>
                </c:pt>
                <c:pt idx="184">
                  <c:v>-2.4839399823782492E-2</c:v>
                </c:pt>
                <c:pt idx="185">
                  <c:v>-2.5558678758769767E-2</c:v>
                </c:pt>
                <c:pt idx="186">
                  <c:v>4.7775993741349942E-3</c:v>
                </c:pt>
                <c:pt idx="187">
                  <c:v>-2.0038464708473985E-3</c:v>
                </c:pt>
                <c:pt idx="188">
                  <c:v>-2.1028829708431722E-2</c:v>
                </c:pt>
                <c:pt idx="189">
                  <c:v>-6.8253029583426217E-2</c:v>
                </c:pt>
                <c:pt idx="190">
                  <c:v>-6.6406202880631607E-2</c:v>
                </c:pt>
                <c:pt idx="191">
                  <c:v>-0.10841713543152386</c:v>
                </c:pt>
                <c:pt idx="192">
                  <c:v>-7.7179499762620743E-2</c:v>
                </c:pt>
                <c:pt idx="193">
                  <c:v>2.7153919964562137E-2</c:v>
                </c:pt>
                <c:pt idx="194">
                  <c:v>9.9109516858267063E-2</c:v>
                </c:pt>
                <c:pt idx="195">
                  <c:v>9.2415803654448431E-2</c:v>
                </c:pt>
                <c:pt idx="196">
                  <c:v>9.0095445417292364E-2</c:v>
                </c:pt>
                <c:pt idx="197">
                  <c:v>6.431150248242927E-2</c:v>
                </c:pt>
                <c:pt idx="198">
                  <c:v>6.0560044652542888E-2</c:v>
                </c:pt>
                <c:pt idx="199">
                  <c:v>1.6194739339738706E-2</c:v>
                </c:pt>
                <c:pt idx="200">
                  <c:v>1.7631688423132199E-2</c:v>
                </c:pt>
                <c:pt idx="201">
                  <c:v>3.6053960628892835E-3</c:v>
                </c:pt>
                <c:pt idx="202">
                  <c:v>3.8281466919773882E-2</c:v>
                </c:pt>
                <c:pt idx="203">
                  <c:v>2.809454004531858E-2</c:v>
                </c:pt>
                <c:pt idx="204">
                  <c:v>4.1338344269782022E-2</c:v>
                </c:pt>
                <c:pt idx="205">
                  <c:v>4.7148685653731502E-2</c:v>
                </c:pt>
                <c:pt idx="206">
                  <c:v>3.499194684321013E-2</c:v>
                </c:pt>
                <c:pt idx="207">
                  <c:v>6.9285503622741273E-2</c:v>
                </c:pt>
                <c:pt idx="208">
                  <c:v>6.4449790990819086E-2</c:v>
                </c:pt>
                <c:pt idx="209">
                  <c:v>6.0387792575199155E-2</c:v>
                </c:pt>
                <c:pt idx="210">
                  <c:v>6.4697612480419955E-2</c:v>
                </c:pt>
                <c:pt idx="211">
                  <c:v>6.3823541862524077E-2</c:v>
                </c:pt>
                <c:pt idx="212">
                  <c:v>4.6922090746263648E-2</c:v>
                </c:pt>
                <c:pt idx="213">
                  <c:v>5.0686422710430432E-2</c:v>
                </c:pt>
                <c:pt idx="214">
                  <c:v>5.1137930786423154E-2</c:v>
                </c:pt>
                <c:pt idx="215">
                  <c:v>-1.5004001362724728E-2</c:v>
                </c:pt>
                <c:pt idx="216">
                  <c:v>-4.9887679055160561E-2</c:v>
                </c:pt>
                <c:pt idx="217">
                  <c:v>-4.2746077371002569E-2</c:v>
                </c:pt>
                <c:pt idx="218">
                  <c:v>-3.6650442694809354E-2</c:v>
                </c:pt>
                <c:pt idx="219">
                  <c:v>-3.6079143977415414E-2</c:v>
                </c:pt>
                <c:pt idx="220">
                  <c:v>-1.7294910785368309E-2</c:v>
                </c:pt>
                <c:pt idx="221">
                  <c:v>-8.799941932378574E-3</c:v>
                </c:pt>
                <c:pt idx="222">
                  <c:v>-5.8779571197826869E-3</c:v>
                </c:pt>
                <c:pt idx="223">
                  <c:v>1.4907851954938121E-2</c:v>
                </c:pt>
                <c:pt idx="224">
                  <c:v>1.6424170081218534E-2</c:v>
                </c:pt>
                <c:pt idx="225">
                  <c:v>1.5077223992196184E-2</c:v>
                </c:pt>
                <c:pt idx="226">
                  <c:v>1.0140765671243739E-2</c:v>
                </c:pt>
                <c:pt idx="227">
                  <c:v>3.1480009147753195E-2</c:v>
                </c:pt>
                <c:pt idx="228">
                  <c:v>2.841024648825536E-2</c:v>
                </c:pt>
                <c:pt idx="229">
                  <c:v>2.9128236287540042E-2</c:v>
                </c:pt>
                <c:pt idx="230">
                  <c:v>3.2813986126094971E-2</c:v>
                </c:pt>
                <c:pt idx="231">
                  <c:v>5.0302439431789851E-2</c:v>
                </c:pt>
                <c:pt idx="232">
                  <c:v>6.4161018784928747E-2</c:v>
                </c:pt>
                <c:pt idx="233">
                  <c:v>1.4983223588122416E-2</c:v>
                </c:pt>
                <c:pt idx="234">
                  <c:v>2.0655966639780358E-2</c:v>
                </c:pt>
                <c:pt idx="235">
                  <c:v>2.8422557913335245E-2</c:v>
                </c:pt>
                <c:pt idx="236">
                  <c:v>5.2396212850545069E-2</c:v>
                </c:pt>
                <c:pt idx="237">
                  <c:v>6.772534792813599E-2</c:v>
                </c:pt>
                <c:pt idx="238">
                  <c:v>0.11169750393572729</c:v>
                </c:pt>
                <c:pt idx="239">
                  <c:v>0.11288199357128381</c:v>
                </c:pt>
                <c:pt idx="240">
                  <c:v>0.12799979611626627</c:v>
                </c:pt>
                <c:pt idx="241">
                  <c:v>0.11807592608625216</c:v>
                </c:pt>
                <c:pt idx="242">
                  <c:v>0.11988116730296638</c:v>
                </c:pt>
                <c:pt idx="243">
                  <c:v>0.13893846748639296</c:v>
                </c:pt>
                <c:pt idx="244">
                  <c:v>0.15106342939107803</c:v>
                </c:pt>
                <c:pt idx="245">
                  <c:v>0.10107333495861899</c:v>
                </c:pt>
                <c:pt idx="246">
                  <c:v>8.0370073423637653E-2</c:v>
                </c:pt>
                <c:pt idx="247">
                  <c:v>7.9132559077068523E-2</c:v>
                </c:pt>
                <c:pt idx="248">
                  <c:v>0.10111741339883053</c:v>
                </c:pt>
                <c:pt idx="249">
                  <c:v>0.1301851398488644</c:v>
                </c:pt>
                <c:pt idx="250">
                  <c:v>0.13211638206376825</c:v>
                </c:pt>
                <c:pt idx="251">
                  <c:v>0.15940903995643524</c:v>
                </c:pt>
                <c:pt idx="252">
                  <c:v>0.16149434094515502</c:v>
                </c:pt>
                <c:pt idx="253">
                  <c:v>0.17567925045294852</c:v>
                </c:pt>
                <c:pt idx="254">
                  <c:v>0.15418187018587168</c:v>
                </c:pt>
                <c:pt idx="255">
                  <c:v>0.1852940314455794</c:v>
                </c:pt>
                <c:pt idx="256">
                  <c:v>0.1730181769762289</c:v>
                </c:pt>
                <c:pt idx="257">
                  <c:v>0.15896465271602506</c:v>
                </c:pt>
                <c:pt idx="258">
                  <c:v>0.15991997319511811</c:v>
                </c:pt>
                <c:pt idx="259">
                  <c:v>0.1391413774628881</c:v>
                </c:pt>
                <c:pt idx="260">
                  <c:v>0.17277013026648311</c:v>
                </c:pt>
                <c:pt idx="261">
                  <c:v>0.17209326714266143</c:v>
                </c:pt>
                <c:pt idx="262">
                  <c:v>0.17044025583187539</c:v>
                </c:pt>
                <c:pt idx="263">
                  <c:v>0.17039502822890912</c:v>
                </c:pt>
                <c:pt idx="264">
                  <c:v>0.18171652777922281</c:v>
                </c:pt>
                <c:pt idx="265">
                  <c:v>0.18597535820695055</c:v>
                </c:pt>
                <c:pt idx="266">
                  <c:v>0.18250924796508458</c:v>
                </c:pt>
                <c:pt idx="267">
                  <c:v>0.24091408114351962</c:v>
                </c:pt>
                <c:pt idx="268">
                  <c:v>0.29200019060010035</c:v>
                </c:pt>
                <c:pt idx="269">
                  <c:v>0.27854319391929877</c:v>
                </c:pt>
                <c:pt idx="270">
                  <c:v>0.27444116104054078</c:v>
                </c:pt>
                <c:pt idx="271">
                  <c:v>0.28224090447812106</c:v>
                </c:pt>
                <c:pt idx="272">
                  <c:v>0.28738652783632068</c:v>
                </c:pt>
                <c:pt idx="273">
                  <c:v>0.27409614674149224</c:v>
                </c:pt>
                <c:pt idx="274">
                  <c:v>0.26854870799458902</c:v>
                </c:pt>
                <c:pt idx="275">
                  <c:v>0.2418096020747455</c:v>
                </c:pt>
                <c:pt idx="276">
                  <c:v>0.23862243353960383</c:v>
                </c:pt>
                <c:pt idx="277">
                  <c:v>0.25914030496449758</c:v>
                </c:pt>
                <c:pt idx="278">
                  <c:v>0.26803436720293367</c:v>
                </c:pt>
                <c:pt idx="279">
                  <c:v>0.23349785697241737</c:v>
                </c:pt>
                <c:pt idx="280">
                  <c:v>0.27386301036387423</c:v>
                </c:pt>
                <c:pt idx="281">
                  <c:v>0.32908734986245425</c:v>
                </c:pt>
                <c:pt idx="282">
                  <c:v>0.32654449415808406</c:v>
                </c:pt>
                <c:pt idx="283">
                  <c:v>0.33278508261863421</c:v>
                </c:pt>
                <c:pt idx="284">
                  <c:v>0.30347941237781972</c:v>
                </c:pt>
                <c:pt idx="285">
                  <c:v>0.34554547010602205</c:v>
                </c:pt>
                <c:pt idx="286">
                  <c:v>0.3399440296860185</c:v>
                </c:pt>
                <c:pt idx="287">
                  <c:v>0.34044295372758671</c:v>
                </c:pt>
                <c:pt idx="288">
                  <c:v>0.34897135360034481</c:v>
                </c:pt>
                <c:pt idx="289">
                  <c:v>0.34046531601301966</c:v>
                </c:pt>
                <c:pt idx="290">
                  <c:v>0.34015572984150449</c:v>
                </c:pt>
                <c:pt idx="291">
                  <c:v>0.341564497892416</c:v>
                </c:pt>
                <c:pt idx="292">
                  <c:v>0.35702848269189519</c:v>
                </c:pt>
                <c:pt idx="293">
                  <c:v>0.37987643312269181</c:v>
                </c:pt>
                <c:pt idx="294">
                  <c:v>0.37528578459462592</c:v>
                </c:pt>
                <c:pt idx="295">
                  <c:v>0.36948394820756442</c:v>
                </c:pt>
                <c:pt idx="296">
                  <c:v>0.35733498971956046</c:v>
                </c:pt>
                <c:pt idx="297">
                  <c:v>0.36348857860914624</c:v>
                </c:pt>
                <c:pt idx="298">
                  <c:v>0.36709857052635053</c:v>
                </c:pt>
                <c:pt idx="299">
                  <c:v>0.36276817701765696</c:v>
                </c:pt>
                <c:pt idx="300">
                  <c:v>0.31423496644739296</c:v>
                </c:pt>
                <c:pt idx="301">
                  <c:v>0.29507945108187966</c:v>
                </c:pt>
                <c:pt idx="302">
                  <c:v>0.28188376350718686</c:v>
                </c:pt>
                <c:pt idx="303">
                  <c:v>0.27386604407332626</c:v>
                </c:pt>
                <c:pt idx="304">
                  <c:v>0.28985247664025204</c:v>
                </c:pt>
                <c:pt idx="305">
                  <c:v>0.27528045552545444</c:v>
                </c:pt>
                <c:pt idx="306">
                  <c:v>0.26647555092010933</c:v>
                </c:pt>
                <c:pt idx="307">
                  <c:v>0.1849755162948416</c:v>
                </c:pt>
                <c:pt idx="308">
                  <c:v>0.1871125653851668</c:v>
                </c:pt>
                <c:pt idx="309">
                  <c:v>0.2154155855290843</c:v>
                </c:pt>
                <c:pt idx="310">
                  <c:v>0.22723112640372242</c:v>
                </c:pt>
                <c:pt idx="311">
                  <c:v>0.23655738821954816</c:v>
                </c:pt>
                <c:pt idx="312">
                  <c:v>0.18304256900887805</c:v>
                </c:pt>
                <c:pt idx="313">
                  <c:v>0.17563152537409596</c:v>
                </c:pt>
                <c:pt idx="314">
                  <c:v>0.17375513379363355</c:v>
                </c:pt>
                <c:pt idx="315">
                  <c:v>0.18358156572984596</c:v>
                </c:pt>
                <c:pt idx="316">
                  <c:v>0.18463316654800918</c:v>
                </c:pt>
                <c:pt idx="317">
                  <c:v>0.19212601758259834</c:v>
                </c:pt>
                <c:pt idx="318">
                  <c:v>0.18439099129976494</c:v>
                </c:pt>
                <c:pt idx="319">
                  <c:v>0.16522279492325451</c:v>
                </c:pt>
                <c:pt idx="320">
                  <c:v>0.18782433183373562</c:v>
                </c:pt>
                <c:pt idx="321">
                  <c:v>0.18834793913407327</c:v>
                </c:pt>
                <c:pt idx="322">
                  <c:v>0.19338215087200514</c:v>
                </c:pt>
                <c:pt idx="323">
                  <c:v>0.20393839239848904</c:v>
                </c:pt>
                <c:pt idx="324">
                  <c:v>0.19932470424559881</c:v>
                </c:pt>
                <c:pt idx="325">
                  <c:v>0.20046956884970968</c:v>
                </c:pt>
                <c:pt idx="326">
                  <c:v>0.22554354444184396</c:v>
                </c:pt>
                <c:pt idx="327">
                  <c:v>0.2266946152028374</c:v>
                </c:pt>
                <c:pt idx="328">
                  <c:v>0.24068317501959016</c:v>
                </c:pt>
                <c:pt idx="329">
                  <c:v>0.23807235349913328</c:v>
                </c:pt>
                <c:pt idx="330">
                  <c:v>0.23514489751120532</c:v>
                </c:pt>
                <c:pt idx="331">
                  <c:v>0.23113473505895887</c:v>
                </c:pt>
                <c:pt idx="332">
                  <c:v>0.14561385796822721</c:v>
                </c:pt>
                <c:pt idx="333">
                  <c:v>2.2263786091968579E-2</c:v>
                </c:pt>
                <c:pt idx="334">
                  <c:v>2.4511955812777382E-2</c:v>
                </c:pt>
                <c:pt idx="335">
                  <c:v>1.4898778758250771E-2</c:v>
                </c:pt>
                <c:pt idx="336">
                  <c:v>7.1623829179431373E-2</c:v>
                </c:pt>
                <c:pt idx="337">
                  <c:v>2.2503494047107175E-2</c:v>
                </c:pt>
                <c:pt idx="338">
                  <c:v>1.7919565541574249E-2</c:v>
                </c:pt>
                <c:pt idx="339">
                  <c:v>3.3745713411226029E-2</c:v>
                </c:pt>
                <c:pt idx="340">
                  <c:v>3.1170678995420059E-2</c:v>
                </c:pt>
                <c:pt idx="341">
                  <c:v>2.5092621523305325E-2</c:v>
                </c:pt>
                <c:pt idx="342">
                  <c:v>2.1373195389094133E-2</c:v>
                </c:pt>
                <c:pt idx="343">
                  <c:v>4.3866797757093616E-2</c:v>
                </c:pt>
                <c:pt idx="344">
                  <c:v>4.0690307055510334E-2</c:v>
                </c:pt>
                <c:pt idx="345">
                  <c:v>0.11306651101723372</c:v>
                </c:pt>
                <c:pt idx="346">
                  <c:v>0.11793042363388531</c:v>
                </c:pt>
                <c:pt idx="347">
                  <c:v>0.15819034814561228</c:v>
                </c:pt>
                <c:pt idx="348">
                  <c:v>0.16434849376670801</c:v>
                </c:pt>
                <c:pt idx="349">
                  <c:v>0.16441148052974661</c:v>
                </c:pt>
                <c:pt idx="350">
                  <c:v>0.11953004820248413</c:v>
                </c:pt>
                <c:pt idx="351">
                  <c:v>0.11333695004275281</c:v>
                </c:pt>
                <c:pt idx="352">
                  <c:v>0.16531736616370388</c:v>
                </c:pt>
                <c:pt idx="353">
                  <c:v>0.21347622433795974</c:v>
                </c:pt>
                <c:pt idx="354">
                  <c:v>0.21519186852904224</c:v>
                </c:pt>
                <c:pt idx="355">
                  <c:v>0.25181902759079627</c:v>
                </c:pt>
                <c:pt idx="356">
                  <c:v>0.27596527626782474</c:v>
                </c:pt>
                <c:pt idx="357">
                  <c:v>0.28489949268508435</c:v>
                </c:pt>
                <c:pt idx="358">
                  <c:v>0.29176366295100786</c:v>
                </c:pt>
                <c:pt idx="359">
                  <c:v>0.38380596892509738</c:v>
                </c:pt>
                <c:pt idx="360">
                  <c:v>0.37346609095959771</c:v>
                </c:pt>
                <c:pt idx="361">
                  <c:v>0.35997993998486977</c:v>
                </c:pt>
                <c:pt idx="362">
                  <c:v>0.35369476522273396</c:v>
                </c:pt>
                <c:pt idx="363">
                  <c:v>0.37754579891572776</c:v>
                </c:pt>
                <c:pt idx="364">
                  <c:v>0.37912069699213957</c:v>
                </c:pt>
                <c:pt idx="365">
                  <c:v>0.38432222349494388</c:v>
                </c:pt>
                <c:pt idx="366">
                  <c:v>0.37324498479165924</c:v>
                </c:pt>
                <c:pt idx="367">
                  <c:v>0.33871643519799965</c:v>
                </c:pt>
                <c:pt idx="368">
                  <c:v>0.32652015973255061</c:v>
                </c:pt>
                <c:pt idx="369">
                  <c:v>0.31458938955249882</c:v>
                </c:pt>
                <c:pt idx="370">
                  <c:v>0.33057693777432717</c:v>
                </c:pt>
                <c:pt idx="371">
                  <c:v>0.3569892830517058</c:v>
                </c:pt>
                <c:pt idx="372">
                  <c:v>0.30599758905283514</c:v>
                </c:pt>
                <c:pt idx="373">
                  <c:v>0.31338381191860326</c:v>
                </c:pt>
                <c:pt idx="374">
                  <c:v>0.29675293053058527</c:v>
                </c:pt>
                <c:pt idx="375">
                  <c:v>0.27462177259100667</c:v>
                </c:pt>
                <c:pt idx="376">
                  <c:v>0.27153115223970353</c:v>
                </c:pt>
                <c:pt idx="377">
                  <c:v>0.25601029538039694</c:v>
                </c:pt>
                <c:pt idx="378">
                  <c:v>0.2449089761804088</c:v>
                </c:pt>
                <c:pt idx="379">
                  <c:v>0.26235135718172864</c:v>
                </c:pt>
                <c:pt idx="380">
                  <c:v>0.24873280357934469</c:v>
                </c:pt>
                <c:pt idx="381">
                  <c:v>0.23885866975458742</c:v>
                </c:pt>
                <c:pt idx="382">
                  <c:v>0.253413035037164</c:v>
                </c:pt>
                <c:pt idx="383">
                  <c:v>0.23475277765203514</c:v>
                </c:pt>
                <c:pt idx="384">
                  <c:v>0.25430900034479631</c:v>
                </c:pt>
                <c:pt idx="385">
                  <c:v>0.25733759137227297</c:v>
                </c:pt>
                <c:pt idx="386">
                  <c:v>0.19502601988725829</c:v>
                </c:pt>
                <c:pt idx="387">
                  <c:v>0.16974364840794434</c:v>
                </c:pt>
                <c:pt idx="388">
                  <c:v>0.12489943212273658</c:v>
                </c:pt>
                <c:pt idx="389">
                  <c:v>0.15844814185470354</c:v>
                </c:pt>
                <c:pt idx="390">
                  <c:v>0.18462935272100925</c:v>
                </c:pt>
                <c:pt idx="391">
                  <c:v>0.18077019718066026</c:v>
                </c:pt>
                <c:pt idx="392">
                  <c:v>0.17883559818488484</c:v>
                </c:pt>
                <c:pt idx="393">
                  <c:v>0.17061361467380368</c:v>
                </c:pt>
                <c:pt idx="394">
                  <c:v>0.18525575478536502</c:v>
                </c:pt>
                <c:pt idx="395">
                  <c:v>0.16205769832140526</c:v>
                </c:pt>
                <c:pt idx="396">
                  <c:v>0.16342800630755394</c:v>
                </c:pt>
                <c:pt idx="397">
                  <c:v>0.14875683497016404</c:v>
                </c:pt>
                <c:pt idx="398">
                  <c:v>0.12938393813272295</c:v>
                </c:pt>
                <c:pt idx="399">
                  <c:v>0.12128188869289841</c:v>
                </c:pt>
                <c:pt idx="400">
                  <c:v>0.12472931465504793</c:v>
                </c:pt>
                <c:pt idx="401">
                  <c:v>9.3543370797267253E-2</c:v>
                </c:pt>
                <c:pt idx="402">
                  <c:v>0.13592753153267903</c:v>
                </c:pt>
                <c:pt idx="403">
                  <c:v>0.13977777796560437</c:v>
                </c:pt>
                <c:pt idx="404">
                  <c:v>0.13960423132987604</c:v>
                </c:pt>
                <c:pt idx="405">
                  <c:v>0.13985656659795587</c:v>
                </c:pt>
                <c:pt idx="406">
                  <c:v>0.14780486499528825</c:v>
                </c:pt>
                <c:pt idx="407">
                  <c:v>0.13413698302107271</c:v>
                </c:pt>
                <c:pt idx="408">
                  <c:v>0.1217551682285961</c:v>
                </c:pt>
                <c:pt idx="409">
                  <c:v>0.13997382233499775</c:v>
                </c:pt>
                <c:pt idx="410">
                  <c:v>0.13249513538028138</c:v>
                </c:pt>
                <c:pt idx="411">
                  <c:v>0.10933050619974098</c:v>
                </c:pt>
                <c:pt idx="412">
                  <c:v>0.13521268288850474</c:v>
                </c:pt>
                <c:pt idx="413">
                  <c:v>0.13062756446637755</c:v>
                </c:pt>
                <c:pt idx="414">
                  <c:v>0.15995359586875188</c:v>
                </c:pt>
                <c:pt idx="415">
                  <c:v>0.14642218549035155</c:v>
                </c:pt>
                <c:pt idx="416">
                  <c:v>0.15299330240584397</c:v>
                </c:pt>
                <c:pt idx="417">
                  <c:v>0.15957236610715675</c:v>
                </c:pt>
                <c:pt idx="418">
                  <c:v>0.13277822470405884</c:v>
                </c:pt>
                <c:pt idx="419">
                  <c:v>0.13835222577338085</c:v>
                </c:pt>
                <c:pt idx="420">
                  <c:v>0.14433197613401832</c:v>
                </c:pt>
                <c:pt idx="421">
                  <c:v>0.14714409549074867</c:v>
                </c:pt>
                <c:pt idx="422">
                  <c:v>0.14766541249226564</c:v>
                </c:pt>
                <c:pt idx="423">
                  <c:v>0.10184145148697973</c:v>
                </c:pt>
                <c:pt idx="424">
                  <c:v>0.13354691678294858</c:v>
                </c:pt>
                <c:pt idx="425">
                  <c:v>0.10891231122170693</c:v>
                </c:pt>
                <c:pt idx="426">
                  <c:v>9.478900627154499E-2</c:v>
                </c:pt>
                <c:pt idx="427">
                  <c:v>8.046590731471373E-2</c:v>
                </c:pt>
                <c:pt idx="428">
                  <c:v>9.0293757295397098E-2</c:v>
                </c:pt>
                <c:pt idx="429">
                  <c:v>0.1065608837436893</c:v>
                </c:pt>
                <c:pt idx="430">
                  <c:v>8.5707880757683666E-2</c:v>
                </c:pt>
                <c:pt idx="431">
                  <c:v>5.3368706034821078E-2</c:v>
                </c:pt>
                <c:pt idx="432">
                  <c:v>4.4570132334374554E-2</c:v>
                </c:pt>
                <c:pt idx="433">
                  <c:v>3.8939316879928507E-2</c:v>
                </c:pt>
                <c:pt idx="434">
                  <c:v>2.76994765970301E-2</c:v>
                </c:pt>
                <c:pt idx="435">
                  <c:v>3.7506422375708011E-2</c:v>
                </c:pt>
                <c:pt idx="436">
                  <c:v>6.2308628597752859E-2</c:v>
                </c:pt>
                <c:pt idx="437">
                  <c:v>3.9945127953761463E-2</c:v>
                </c:pt>
                <c:pt idx="438">
                  <c:v>6.7841154548349811E-2</c:v>
                </c:pt>
                <c:pt idx="439">
                  <c:v>9.1611605065485796E-2</c:v>
                </c:pt>
                <c:pt idx="440">
                  <c:v>0.16899566224548435</c:v>
                </c:pt>
                <c:pt idx="441">
                  <c:v>0.12950030622313993</c:v>
                </c:pt>
                <c:pt idx="442">
                  <c:v>9.9436259554473605E-2</c:v>
                </c:pt>
                <c:pt idx="443">
                  <c:v>7.8367437372744708E-2</c:v>
                </c:pt>
                <c:pt idx="444">
                  <c:v>7.151139637593483E-2</c:v>
                </c:pt>
                <c:pt idx="445">
                  <c:v>6.9067853162603832E-2</c:v>
                </c:pt>
                <c:pt idx="446">
                  <c:v>4.2863985659257108E-2</c:v>
                </c:pt>
                <c:pt idx="447">
                  <c:v>4.6063405555682099E-2</c:v>
                </c:pt>
                <c:pt idx="448">
                  <c:v>4.6649158858269979E-2</c:v>
                </c:pt>
                <c:pt idx="449">
                  <c:v>4.6913041481660263E-2</c:v>
                </c:pt>
                <c:pt idx="450">
                  <c:v>4.6949357424880024E-2</c:v>
                </c:pt>
                <c:pt idx="451">
                  <c:v>4.5719591580498681E-2</c:v>
                </c:pt>
                <c:pt idx="452">
                  <c:v>5.7109515164518202E-3</c:v>
                </c:pt>
                <c:pt idx="453">
                  <c:v>-0.143364610545691</c:v>
                </c:pt>
                <c:pt idx="454">
                  <c:v>-0.17137979768778472</c:v>
                </c:pt>
                <c:pt idx="455">
                  <c:v>4.3927472157875534E-2</c:v>
                </c:pt>
                <c:pt idx="456">
                  <c:v>9.1179585008762179E-2</c:v>
                </c:pt>
                <c:pt idx="457">
                  <c:v>0.15681437120088743</c:v>
                </c:pt>
                <c:pt idx="458">
                  <c:v>0.15430210737654323</c:v>
                </c:pt>
                <c:pt idx="459">
                  <c:v>0.15345508989877241</c:v>
                </c:pt>
                <c:pt idx="460">
                  <c:v>0.14399071843019642</c:v>
                </c:pt>
                <c:pt idx="461">
                  <c:v>0.17719974311743053</c:v>
                </c:pt>
                <c:pt idx="462">
                  <c:v>0.1883452922977647</c:v>
                </c:pt>
                <c:pt idx="463">
                  <c:v>0.18248143147377976</c:v>
                </c:pt>
                <c:pt idx="464">
                  <c:v>0.17066310882543406</c:v>
                </c:pt>
                <c:pt idx="465">
                  <c:v>0.18728691167268063</c:v>
                </c:pt>
                <c:pt idx="466">
                  <c:v>0.18077532815273392</c:v>
                </c:pt>
                <c:pt idx="467">
                  <c:v>0.17651983310031433</c:v>
                </c:pt>
                <c:pt idx="468">
                  <c:v>0.16640372470313841</c:v>
                </c:pt>
                <c:pt idx="469">
                  <c:v>0.16860149152340573</c:v>
                </c:pt>
                <c:pt idx="470">
                  <c:v>0.20276257257713814</c:v>
                </c:pt>
                <c:pt idx="471">
                  <c:v>0.19735563913227358</c:v>
                </c:pt>
                <c:pt idx="472">
                  <c:v>0.20267539654508568</c:v>
                </c:pt>
                <c:pt idx="473">
                  <c:v>0.21415127698614136</c:v>
                </c:pt>
                <c:pt idx="474">
                  <c:v>0.21668425905770963</c:v>
                </c:pt>
                <c:pt idx="475">
                  <c:v>0.24530131433182129</c:v>
                </c:pt>
                <c:pt idx="476">
                  <c:v>0.24082924489308727</c:v>
                </c:pt>
                <c:pt idx="477">
                  <c:v>0.24767357907990714</c:v>
                </c:pt>
                <c:pt idx="478">
                  <c:v>0.28071070842999823</c:v>
                </c:pt>
                <c:pt idx="479">
                  <c:v>0.27985304355512636</c:v>
                </c:pt>
                <c:pt idx="480">
                  <c:v>0.29136095226575603</c:v>
                </c:pt>
                <c:pt idx="481">
                  <c:v>0.29298294720888435</c:v>
                </c:pt>
                <c:pt idx="482">
                  <c:v>0.30393716692807038</c:v>
                </c:pt>
                <c:pt idx="483">
                  <c:v>0.31393897059288606</c:v>
                </c:pt>
                <c:pt idx="484">
                  <c:v>0.31565221202432275</c:v>
                </c:pt>
                <c:pt idx="485">
                  <c:v>0.32217449801633352</c:v>
                </c:pt>
                <c:pt idx="486">
                  <c:v>0.32246967860181874</c:v>
                </c:pt>
                <c:pt idx="487">
                  <c:v>0.33289437084084611</c:v>
                </c:pt>
                <c:pt idx="488">
                  <c:v>0.31537529257436581</c:v>
                </c:pt>
                <c:pt idx="489">
                  <c:v>0.32548213862652375</c:v>
                </c:pt>
                <c:pt idx="490">
                  <c:v>0.32834205685486351</c:v>
                </c:pt>
                <c:pt idx="491">
                  <c:v>0.32992160533212467</c:v>
                </c:pt>
                <c:pt idx="492">
                  <c:v>0.33223130038925719</c:v>
                </c:pt>
                <c:pt idx="493">
                  <c:v>0.32645415385720061</c:v>
                </c:pt>
                <c:pt idx="494">
                  <c:v>0.32482323562107696</c:v>
                </c:pt>
                <c:pt idx="495">
                  <c:v>0.32850173692604401</c:v>
                </c:pt>
                <c:pt idx="496">
                  <c:v>0.32993869387108948</c:v>
                </c:pt>
                <c:pt idx="497">
                  <c:v>0.35891842834284371</c:v>
                </c:pt>
                <c:pt idx="498">
                  <c:v>0.35032171196941009</c:v>
                </c:pt>
                <c:pt idx="499">
                  <c:v>0.34981525673785346</c:v>
                </c:pt>
                <c:pt idx="500">
                  <c:v>0.34851691778584393</c:v>
                </c:pt>
                <c:pt idx="501">
                  <c:v>0.34981687884942558</c:v>
                </c:pt>
                <c:pt idx="502">
                  <c:v>0.35361429577309289</c:v>
                </c:pt>
                <c:pt idx="503">
                  <c:v>0.35199333674574401</c:v>
                </c:pt>
                <c:pt idx="504">
                  <c:v>0.37963246924499816</c:v>
                </c:pt>
                <c:pt idx="505">
                  <c:v>0.51688396527673364</c:v>
                </c:pt>
                <c:pt idx="506">
                  <c:v>0.53480191468019245</c:v>
                </c:pt>
                <c:pt idx="507">
                  <c:v>0.42207312054686452</c:v>
                </c:pt>
                <c:pt idx="508">
                  <c:v>0.45714555258483075</c:v>
                </c:pt>
                <c:pt idx="509">
                  <c:v>0.36524260509851159</c:v>
                </c:pt>
                <c:pt idx="510">
                  <c:v>0.25942810861152965</c:v>
                </c:pt>
                <c:pt idx="511">
                  <c:v>0.26387260416854569</c:v>
                </c:pt>
                <c:pt idx="512">
                  <c:v>0.23620338386541762</c:v>
                </c:pt>
                <c:pt idx="513">
                  <c:v>0.14459742866205338</c:v>
                </c:pt>
                <c:pt idx="514">
                  <c:v>0.15073217226177582</c:v>
                </c:pt>
                <c:pt idx="515">
                  <c:v>0.14646029940933164</c:v>
                </c:pt>
                <c:pt idx="516">
                  <c:v>0.1571203427857133</c:v>
                </c:pt>
                <c:pt idx="517">
                  <c:v>0.1380467029411297</c:v>
                </c:pt>
                <c:pt idx="518">
                  <c:v>0.14956169081171505</c:v>
                </c:pt>
                <c:pt idx="519">
                  <c:v>0.14512456989316128</c:v>
                </c:pt>
                <c:pt idx="520">
                  <c:v>0.20759813960474294</c:v>
                </c:pt>
                <c:pt idx="521">
                  <c:v>0.20080279467755938</c:v>
                </c:pt>
                <c:pt idx="522">
                  <c:v>0.21179636305023841</c:v>
                </c:pt>
                <c:pt idx="523">
                  <c:v>0.22774095720683926</c:v>
                </c:pt>
                <c:pt idx="524">
                  <c:v>0.21977573712107029</c:v>
                </c:pt>
                <c:pt idx="525">
                  <c:v>0.21068444215463722</c:v>
                </c:pt>
                <c:pt idx="526">
                  <c:v>0.21191925457326172</c:v>
                </c:pt>
                <c:pt idx="527">
                  <c:v>0.19974282200859539</c:v>
                </c:pt>
                <c:pt idx="528">
                  <c:v>0.19774493815861299</c:v>
                </c:pt>
                <c:pt idx="529">
                  <c:v>0.20324552636955859</c:v>
                </c:pt>
                <c:pt idx="530">
                  <c:v>0.17751175359033466</c:v>
                </c:pt>
                <c:pt idx="531">
                  <c:v>0.20468376509201033</c:v>
                </c:pt>
                <c:pt idx="532">
                  <c:v>0.20545615338982917</c:v>
                </c:pt>
                <c:pt idx="533">
                  <c:v>0.20205876645970275</c:v>
                </c:pt>
                <c:pt idx="534">
                  <c:v>0.19803516749478636</c:v>
                </c:pt>
                <c:pt idx="535">
                  <c:v>0.1945285208935229</c:v>
                </c:pt>
                <c:pt idx="536">
                  <c:v>0.18952648127367089</c:v>
                </c:pt>
                <c:pt idx="537">
                  <c:v>0.18216296050076913</c:v>
                </c:pt>
                <c:pt idx="538">
                  <c:v>0.20479495771433767</c:v>
                </c:pt>
                <c:pt idx="539">
                  <c:v>0.17249068396487557</c:v>
                </c:pt>
                <c:pt idx="540">
                  <c:v>0.18974125934068656</c:v>
                </c:pt>
                <c:pt idx="541">
                  <c:v>0.17469656115996735</c:v>
                </c:pt>
                <c:pt idx="542">
                  <c:v>0.14861894584506033</c:v>
                </c:pt>
                <c:pt idx="543">
                  <c:v>0.14154239757041354</c:v>
                </c:pt>
                <c:pt idx="544">
                  <c:v>0.12305681615062584</c:v>
                </c:pt>
                <c:pt idx="545">
                  <c:v>0.11889603723706095</c:v>
                </c:pt>
                <c:pt idx="546">
                  <c:v>0.11852536550423806</c:v>
                </c:pt>
                <c:pt idx="547">
                  <c:v>0.15969692385133513</c:v>
                </c:pt>
                <c:pt idx="548">
                  <c:v>0.16678801852230013</c:v>
                </c:pt>
                <c:pt idx="549">
                  <c:v>0.1667136396032865</c:v>
                </c:pt>
                <c:pt idx="550">
                  <c:v>0.182258250193708</c:v>
                </c:pt>
                <c:pt idx="551">
                  <c:v>0.18446490094232146</c:v>
                </c:pt>
                <c:pt idx="552">
                  <c:v>0.22582755290476328</c:v>
                </c:pt>
                <c:pt idx="553">
                  <c:v>0.24915071413278153</c:v>
                </c:pt>
                <c:pt idx="554">
                  <c:v>0.2563122350363391</c:v>
                </c:pt>
                <c:pt idx="555">
                  <c:v>0.25599057952868071</c:v>
                </c:pt>
                <c:pt idx="556">
                  <c:v>0.25433591445531478</c:v>
                </c:pt>
                <c:pt idx="557">
                  <c:v>0.34426271091045579</c:v>
                </c:pt>
                <c:pt idx="558">
                  <c:v>0.3432290065644375</c:v>
                </c:pt>
                <c:pt idx="559">
                  <c:v>0.37392836206098773</c:v>
                </c:pt>
                <c:pt idx="560">
                  <c:v>0.38552608180521325</c:v>
                </c:pt>
                <c:pt idx="561">
                  <c:v>0.38840723755324669</c:v>
                </c:pt>
                <c:pt idx="562">
                  <c:v>0.52289926488794458</c:v>
                </c:pt>
                <c:pt idx="563">
                  <c:v>0.51732563192248271</c:v>
                </c:pt>
                <c:pt idx="564">
                  <c:v>0.57133932350891281</c:v>
                </c:pt>
                <c:pt idx="565">
                  <c:v>0.57726330968100714</c:v>
                </c:pt>
                <c:pt idx="566">
                  <c:v>0.56101637914389757</c:v>
                </c:pt>
                <c:pt idx="567">
                  <c:v>0.56672667488090178</c:v>
                </c:pt>
                <c:pt idx="568">
                  <c:v>0.53297181492434398</c:v>
                </c:pt>
                <c:pt idx="569">
                  <c:v>0.51588198802883556</c:v>
                </c:pt>
                <c:pt idx="570">
                  <c:v>0.52394585529510762</c:v>
                </c:pt>
                <c:pt idx="571">
                  <c:v>0.51215106271259947</c:v>
                </c:pt>
                <c:pt idx="572">
                  <c:v>0.4829791722820625</c:v>
                </c:pt>
                <c:pt idx="573">
                  <c:v>0.4848717875483568</c:v>
                </c:pt>
                <c:pt idx="574">
                  <c:v>0.49607418460528713</c:v>
                </c:pt>
                <c:pt idx="575">
                  <c:v>0.48710623136028164</c:v>
                </c:pt>
                <c:pt idx="576">
                  <c:v>0.49980886504935401</c:v>
                </c:pt>
                <c:pt idx="577">
                  <c:v>0.49501578563814158</c:v>
                </c:pt>
                <c:pt idx="578">
                  <c:v>0.51418871838158309</c:v>
                </c:pt>
                <c:pt idx="579">
                  <c:v>0.52207887965464927</c:v>
                </c:pt>
                <c:pt idx="580">
                  <c:v>0.49626145739782879</c:v>
                </c:pt>
                <c:pt idx="581">
                  <c:v>0.47356875209988158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35-47FD-9C38-86F6F7D7B994}"/>
            </c:ext>
          </c:extLst>
        </c:ser>
        <c:ser>
          <c:idx val="1"/>
          <c:order val="1"/>
          <c:tx>
            <c:strRef>
              <c:f>'Equity Performance'!$EC$6</c:f>
              <c:strCache>
                <c:ptCount val="1"/>
                <c:pt idx="0">
                  <c:v>INR vs EM FX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'Equity Performance'!$EA$7:$EA$588</c:f>
              <c:numCache>
                <c:formatCode>dd\-mm\-yyyy</c:formatCode>
                <c:ptCount val="582"/>
                <c:pt idx="0">
                  <c:v>40725</c:v>
                </c:pt>
                <c:pt idx="1">
                  <c:v>40732</c:v>
                </c:pt>
                <c:pt idx="2">
                  <c:v>40739</c:v>
                </c:pt>
                <c:pt idx="3">
                  <c:v>40746</c:v>
                </c:pt>
                <c:pt idx="4">
                  <c:v>40753</c:v>
                </c:pt>
                <c:pt idx="5">
                  <c:v>40760</c:v>
                </c:pt>
                <c:pt idx="6">
                  <c:v>40767</c:v>
                </c:pt>
                <c:pt idx="7">
                  <c:v>40774</c:v>
                </c:pt>
                <c:pt idx="8">
                  <c:v>40781</c:v>
                </c:pt>
                <c:pt idx="9">
                  <c:v>40788</c:v>
                </c:pt>
                <c:pt idx="10">
                  <c:v>40795</c:v>
                </c:pt>
                <c:pt idx="11">
                  <c:v>40802</c:v>
                </c:pt>
                <c:pt idx="12">
                  <c:v>40809</c:v>
                </c:pt>
                <c:pt idx="13">
                  <c:v>40816</c:v>
                </c:pt>
                <c:pt idx="14">
                  <c:v>40823</c:v>
                </c:pt>
                <c:pt idx="15">
                  <c:v>40830</c:v>
                </c:pt>
                <c:pt idx="16">
                  <c:v>40837</c:v>
                </c:pt>
                <c:pt idx="17">
                  <c:v>40844</c:v>
                </c:pt>
                <c:pt idx="18">
                  <c:v>40851</c:v>
                </c:pt>
                <c:pt idx="19">
                  <c:v>40858</c:v>
                </c:pt>
                <c:pt idx="20">
                  <c:v>40865</c:v>
                </c:pt>
                <c:pt idx="21">
                  <c:v>40872</c:v>
                </c:pt>
                <c:pt idx="22">
                  <c:v>40879</c:v>
                </c:pt>
                <c:pt idx="23">
                  <c:v>40886</c:v>
                </c:pt>
                <c:pt idx="24">
                  <c:v>40893</c:v>
                </c:pt>
                <c:pt idx="25">
                  <c:v>40900</c:v>
                </c:pt>
                <c:pt idx="26">
                  <c:v>40907</c:v>
                </c:pt>
                <c:pt idx="27">
                  <c:v>40914</c:v>
                </c:pt>
                <c:pt idx="28">
                  <c:v>40921</c:v>
                </c:pt>
                <c:pt idx="29">
                  <c:v>40928</c:v>
                </c:pt>
                <c:pt idx="30">
                  <c:v>40935</c:v>
                </c:pt>
                <c:pt idx="31">
                  <c:v>40942</c:v>
                </c:pt>
                <c:pt idx="32">
                  <c:v>40949</c:v>
                </c:pt>
                <c:pt idx="33">
                  <c:v>40956</c:v>
                </c:pt>
                <c:pt idx="34">
                  <c:v>40963</c:v>
                </c:pt>
                <c:pt idx="35">
                  <c:v>40970</c:v>
                </c:pt>
                <c:pt idx="36">
                  <c:v>40977</c:v>
                </c:pt>
                <c:pt idx="37">
                  <c:v>40984</c:v>
                </c:pt>
                <c:pt idx="38">
                  <c:v>40991</c:v>
                </c:pt>
                <c:pt idx="39">
                  <c:v>40998</c:v>
                </c:pt>
                <c:pt idx="40">
                  <c:v>41005</c:v>
                </c:pt>
                <c:pt idx="41">
                  <c:v>41012</c:v>
                </c:pt>
                <c:pt idx="42">
                  <c:v>41019</c:v>
                </c:pt>
                <c:pt idx="43">
                  <c:v>41026</c:v>
                </c:pt>
                <c:pt idx="44">
                  <c:v>41033</c:v>
                </c:pt>
                <c:pt idx="45">
                  <c:v>41040</c:v>
                </c:pt>
                <c:pt idx="46">
                  <c:v>41047</c:v>
                </c:pt>
                <c:pt idx="47">
                  <c:v>41054</c:v>
                </c:pt>
                <c:pt idx="48">
                  <c:v>41061</c:v>
                </c:pt>
                <c:pt idx="49">
                  <c:v>41068</c:v>
                </c:pt>
                <c:pt idx="50">
                  <c:v>41075</c:v>
                </c:pt>
                <c:pt idx="51">
                  <c:v>41082</c:v>
                </c:pt>
                <c:pt idx="52">
                  <c:v>41089</c:v>
                </c:pt>
                <c:pt idx="53">
                  <c:v>41096</c:v>
                </c:pt>
                <c:pt idx="54">
                  <c:v>41103</c:v>
                </c:pt>
                <c:pt idx="55">
                  <c:v>41110</c:v>
                </c:pt>
                <c:pt idx="56">
                  <c:v>41117</c:v>
                </c:pt>
                <c:pt idx="57">
                  <c:v>41124</c:v>
                </c:pt>
                <c:pt idx="58">
                  <c:v>41131</c:v>
                </c:pt>
                <c:pt idx="59">
                  <c:v>41138</c:v>
                </c:pt>
                <c:pt idx="60">
                  <c:v>41145</c:v>
                </c:pt>
                <c:pt idx="61">
                  <c:v>41152</c:v>
                </c:pt>
                <c:pt idx="62">
                  <c:v>41159</c:v>
                </c:pt>
                <c:pt idx="63">
                  <c:v>41166</c:v>
                </c:pt>
                <c:pt idx="64">
                  <c:v>41173</c:v>
                </c:pt>
                <c:pt idx="65">
                  <c:v>41180</c:v>
                </c:pt>
                <c:pt idx="66">
                  <c:v>41187</c:v>
                </c:pt>
                <c:pt idx="67">
                  <c:v>41194</c:v>
                </c:pt>
                <c:pt idx="68">
                  <c:v>41201</c:v>
                </c:pt>
                <c:pt idx="69">
                  <c:v>41208</c:v>
                </c:pt>
                <c:pt idx="70">
                  <c:v>41215</c:v>
                </c:pt>
                <c:pt idx="71">
                  <c:v>41222</c:v>
                </c:pt>
                <c:pt idx="72">
                  <c:v>41229</c:v>
                </c:pt>
                <c:pt idx="73">
                  <c:v>41236</c:v>
                </c:pt>
                <c:pt idx="74">
                  <c:v>41243</c:v>
                </c:pt>
                <c:pt idx="75">
                  <c:v>41250</c:v>
                </c:pt>
                <c:pt idx="76">
                  <c:v>41257</c:v>
                </c:pt>
                <c:pt idx="77">
                  <c:v>41264</c:v>
                </c:pt>
                <c:pt idx="78">
                  <c:v>41271</c:v>
                </c:pt>
                <c:pt idx="79">
                  <c:v>41278</c:v>
                </c:pt>
                <c:pt idx="80">
                  <c:v>41285</c:v>
                </c:pt>
                <c:pt idx="81">
                  <c:v>41292</c:v>
                </c:pt>
                <c:pt idx="82">
                  <c:v>41299</c:v>
                </c:pt>
                <c:pt idx="83">
                  <c:v>41306</c:v>
                </c:pt>
                <c:pt idx="84">
                  <c:v>41313</c:v>
                </c:pt>
                <c:pt idx="85">
                  <c:v>41320</c:v>
                </c:pt>
                <c:pt idx="86">
                  <c:v>41327</c:v>
                </c:pt>
                <c:pt idx="87">
                  <c:v>41334</c:v>
                </c:pt>
                <c:pt idx="88">
                  <c:v>41341</c:v>
                </c:pt>
                <c:pt idx="89">
                  <c:v>41348</c:v>
                </c:pt>
                <c:pt idx="90">
                  <c:v>41355</c:v>
                </c:pt>
                <c:pt idx="91">
                  <c:v>41362</c:v>
                </c:pt>
                <c:pt idx="92">
                  <c:v>41369</c:v>
                </c:pt>
                <c:pt idx="93">
                  <c:v>41376</c:v>
                </c:pt>
                <c:pt idx="94">
                  <c:v>41383</c:v>
                </c:pt>
                <c:pt idx="95">
                  <c:v>41390</c:v>
                </c:pt>
                <c:pt idx="96">
                  <c:v>41397</c:v>
                </c:pt>
                <c:pt idx="97">
                  <c:v>41404</c:v>
                </c:pt>
                <c:pt idx="98">
                  <c:v>41411</c:v>
                </c:pt>
                <c:pt idx="99">
                  <c:v>41418</c:v>
                </c:pt>
                <c:pt idx="100">
                  <c:v>41425</c:v>
                </c:pt>
                <c:pt idx="101">
                  <c:v>41432</c:v>
                </c:pt>
                <c:pt idx="102">
                  <c:v>41439</c:v>
                </c:pt>
                <c:pt idx="103">
                  <c:v>41446</c:v>
                </c:pt>
                <c:pt idx="104">
                  <c:v>41453</c:v>
                </c:pt>
                <c:pt idx="105">
                  <c:v>41460</c:v>
                </c:pt>
                <c:pt idx="106">
                  <c:v>41467</c:v>
                </c:pt>
                <c:pt idx="107">
                  <c:v>41474</c:v>
                </c:pt>
                <c:pt idx="108">
                  <c:v>41481</c:v>
                </c:pt>
                <c:pt idx="109">
                  <c:v>41488</c:v>
                </c:pt>
                <c:pt idx="110">
                  <c:v>41495</c:v>
                </c:pt>
                <c:pt idx="111">
                  <c:v>41502</c:v>
                </c:pt>
                <c:pt idx="112">
                  <c:v>41509</c:v>
                </c:pt>
                <c:pt idx="113">
                  <c:v>41516</c:v>
                </c:pt>
                <c:pt idx="114">
                  <c:v>41523</c:v>
                </c:pt>
                <c:pt idx="115">
                  <c:v>41530</c:v>
                </c:pt>
                <c:pt idx="116">
                  <c:v>41537</c:v>
                </c:pt>
                <c:pt idx="117">
                  <c:v>41544</c:v>
                </c:pt>
                <c:pt idx="118">
                  <c:v>41551</c:v>
                </c:pt>
                <c:pt idx="119">
                  <c:v>41558</c:v>
                </c:pt>
                <c:pt idx="120">
                  <c:v>41565</c:v>
                </c:pt>
                <c:pt idx="121">
                  <c:v>41572</c:v>
                </c:pt>
                <c:pt idx="122">
                  <c:v>41579</c:v>
                </c:pt>
                <c:pt idx="123">
                  <c:v>41586</c:v>
                </c:pt>
                <c:pt idx="124">
                  <c:v>41593</c:v>
                </c:pt>
                <c:pt idx="125">
                  <c:v>41600</c:v>
                </c:pt>
                <c:pt idx="126">
                  <c:v>41607</c:v>
                </c:pt>
                <c:pt idx="127">
                  <c:v>41614</c:v>
                </c:pt>
                <c:pt idx="128">
                  <c:v>41621</c:v>
                </c:pt>
                <c:pt idx="129">
                  <c:v>41628</c:v>
                </c:pt>
                <c:pt idx="130">
                  <c:v>41635</c:v>
                </c:pt>
                <c:pt idx="131">
                  <c:v>41642</c:v>
                </c:pt>
                <c:pt idx="132">
                  <c:v>41649</c:v>
                </c:pt>
                <c:pt idx="133">
                  <c:v>41656</c:v>
                </c:pt>
                <c:pt idx="134">
                  <c:v>41663</c:v>
                </c:pt>
                <c:pt idx="135">
                  <c:v>41670</c:v>
                </c:pt>
                <c:pt idx="136">
                  <c:v>41677</c:v>
                </c:pt>
                <c:pt idx="137">
                  <c:v>41684</c:v>
                </c:pt>
                <c:pt idx="138">
                  <c:v>41691</c:v>
                </c:pt>
                <c:pt idx="139">
                  <c:v>41698</c:v>
                </c:pt>
                <c:pt idx="140">
                  <c:v>41705</c:v>
                </c:pt>
                <c:pt idx="141">
                  <c:v>41712</c:v>
                </c:pt>
                <c:pt idx="142">
                  <c:v>41719</c:v>
                </c:pt>
                <c:pt idx="143">
                  <c:v>41726</c:v>
                </c:pt>
                <c:pt idx="144">
                  <c:v>41733</c:v>
                </c:pt>
                <c:pt idx="145">
                  <c:v>41740</c:v>
                </c:pt>
                <c:pt idx="146">
                  <c:v>41747</c:v>
                </c:pt>
                <c:pt idx="147">
                  <c:v>41754</c:v>
                </c:pt>
                <c:pt idx="148">
                  <c:v>41761</c:v>
                </c:pt>
                <c:pt idx="149">
                  <c:v>41768</c:v>
                </c:pt>
                <c:pt idx="150">
                  <c:v>41775</c:v>
                </c:pt>
                <c:pt idx="151">
                  <c:v>41782</c:v>
                </c:pt>
                <c:pt idx="152">
                  <c:v>41789</c:v>
                </c:pt>
                <c:pt idx="153">
                  <c:v>41796</c:v>
                </c:pt>
                <c:pt idx="154">
                  <c:v>41803</c:v>
                </c:pt>
                <c:pt idx="155">
                  <c:v>41810</c:v>
                </c:pt>
                <c:pt idx="156">
                  <c:v>41817</c:v>
                </c:pt>
                <c:pt idx="157">
                  <c:v>41824</c:v>
                </c:pt>
                <c:pt idx="158">
                  <c:v>41831</c:v>
                </c:pt>
                <c:pt idx="159">
                  <c:v>41838</c:v>
                </c:pt>
                <c:pt idx="160">
                  <c:v>41845</c:v>
                </c:pt>
                <c:pt idx="161">
                  <c:v>41852</c:v>
                </c:pt>
                <c:pt idx="162">
                  <c:v>41859</c:v>
                </c:pt>
                <c:pt idx="163">
                  <c:v>41866</c:v>
                </c:pt>
                <c:pt idx="164">
                  <c:v>41873</c:v>
                </c:pt>
                <c:pt idx="165">
                  <c:v>41880</c:v>
                </c:pt>
                <c:pt idx="166">
                  <c:v>41887</c:v>
                </c:pt>
                <c:pt idx="167">
                  <c:v>41894</c:v>
                </c:pt>
                <c:pt idx="168">
                  <c:v>41901</c:v>
                </c:pt>
                <c:pt idx="169">
                  <c:v>41908</c:v>
                </c:pt>
                <c:pt idx="170">
                  <c:v>41915</c:v>
                </c:pt>
                <c:pt idx="171">
                  <c:v>41922</c:v>
                </c:pt>
                <c:pt idx="172">
                  <c:v>41929</c:v>
                </c:pt>
                <c:pt idx="173">
                  <c:v>41936</c:v>
                </c:pt>
                <c:pt idx="174">
                  <c:v>41943</c:v>
                </c:pt>
                <c:pt idx="175">
                  <c:v>41950</c:v>
                </c:pt>
                <c:pt idx="176">
                  <c:v>41957</c:v>
                </c:pt>
                <c:pt idx="177">
                  <c:v>41964</c:v>
                </c:pt>
                <c:pt idx="178">
                  <c:v>41971</c:v>
                </c:pt>
                <c:pt idx="179">
                  <c:v>41978</c:v>
                </c:pt>
                <c:pt idx="180">
                  <c:v>41985</c:v>
                </c:pt>
                <c:pt idx="181">
                  <c:v>41992</c:v>
                </c:pt>
                <c:pt idx="182">
                  <c:v>41999</c:v>
                </c:pt>
                <c:pt idx="183">
                  <c:v>42006</c:v>
                </c:pt>
                <c:pt idx="184">
                  <c:v>42013</c:v>
                </c:pt>
                <c:pt idx="185">
                  <c:v>42020</c:v>
                </c:pt>
                <c:pt idx="186">
                  <c:v>42027</c:v>
                </c:pt>
                <c:pt idx="187">
                  <c:v>42034</c:v>
                </c:pt>
                <c:pt idx="188">
                  <c:v>42041</c:v>
                </c:pt>
                <c:pt idx="189">
                  <c:v>42048</c:v>
                </c:pt>
                <c:pt idx="190">
                  <c:v>42055</c:v>
                </c:pt>
                <c:pt idx="191">
                  <c:v>42062</c:v>
                </c:pt>
                <c:pt idx="192">
                  <c:v>42069</c:v>
                </c:pt>
                <c:pt idx="193">
                  <c:v>42076</c:v>
                </c:pt>
                <c:pt idx="194">
                  <c:v>42083</c:v>
                </c:pt>
                <c:pt idx="195">
                  <c:v>42090</c:v>
                </c:pt>
                <c:pt idx="196">
                  <c:v>42097</c:v>
                </c:pt>
                <c:pt idx="197">
                  <c:v>42104</c:v>
                </c:pt>
                <c:pt idx="198">
                  <c:v>42111</c:v>
                </c:pt>
                <c:pt idx="199">
                  <c:v>42118</c:v>
                </c:pt>
                <c:pt idx="200">
                  <c:v>42125</c:v>
                </c:pt>
                <c:pt idx="201">
                  <c:v>42132</c:v>
                </c:pt>
                <c:pt idx="202">
                  <c:v>42139</c:v>
                </c:pt>
                <c:pt idx="203">
                  <c:v>42146</c:v>
                </c:pt>
                <c:pt idx="204">
                  <c:v>42153</c:v>
                </c:pt>
                <c:pt idx="205">
                  <c:v>42160</c:v>
                </c:pt>
                <c:pt idx="206">
                  <c:v>42167</c:v>
                </c:pt>
                <c:pt idx="207">
                  <c:v>42174</c:v>
                </c:pt>
                <c:pt idx="208">
                  <c:v>42181</c:v>
                </c:pt>
                <c:pt idx="209">
                  <c:v>42188</c:v>
                </c:pt>
                <c:pt idx="210">
                  <c:v>42195</c:v>
                </c:pt>
                <c:pt idx="211">
                  <c:v>42202</c:v>
                </c:pt>
                <c:pt idx="212">
                  <c:v>42209</c:v>
                </c:pt>
                <c:pt idx="213">
                  <c:v>42216</c:v>
                </c:pt>
                <c:pt idx="214">
                  <c:v>42223</c:v>
                </c:pt>
                <c:pt idx="215">
                  <c:v>42230</c:v>
                </c:pt>
                <c:pt idx="216">
                  <c:v>42237</c:v>
                </c:pt>
                <c:pt idx="217">
                  <c:v>42244</c:v>
                </c:pt>
                <c:pt idx="218">
                  <c:v>42251</c:v>
                </c:pt>
                <c:pt idx="219">
                  <c:v>42258</c:v>
                </c:pt>
                <c:pt idx="220">
                  <c:v>42265</c:v>
                </c:pt>
                <c:pt idx="221">
                  <c:v>42272</c:v>
                </c:pt>
                <c:pt idx="222">
                  <c:v>42279</c:v>
                </c:pt>
                <c:pt idx="223">
                  <c:v>42286</c:v>
                </c:pt>
                <c:pt idx="224">
                  <c:v>42293</c:v>
                </c:pt>
                <c:pt idx="225">
                  <c:v>42300</c:v>
                </c:pt>
                <c:pt idx="226">
                  <c:v>42307</c:v>
                </c:pt>
                <c:pt idx="227">
                  <c:v>42314</c:v>
                </c:pt>
                <c:pt idx="228">
                  <c:v>42321</c:v>
                </c:pt>
                <c:pt idx="229">
                  <c:v>42328</c:v>
                </c:pt>
                <c:pt idx="230">
                  <c:v>42335</c:v>
                </c:pt>
                <c:pt idx="231">
                  <c:v>42342</c:v>
                </c:pt>
                <c:pt idx="232">
                  <c:v>42349</c:v>
                </c:pt>
                <c:pt idx="233">
                  <c:v>42356</c:v>
                </c:pt>
                <c:pt idx="234">
                  <c:v>42363</c:v>
                </c:pt>
                <c:pt idx="235">
                  <c:v>42370</c:v>
                </c:pt>
                <c:pt idx="236">
                  <c:v>42377</c:v>
                </c:pt>
                <c:pt idx="237">
                  <c:v>42384</c:v>
                </c:pt>
                <c:pt idx="238">
                  <c:v>42391</c:v>
                </c:pt>
                <c:pt idx="239">
                  <c:v>42398</c:v>
                </c:pt>
                <c:pt idx="240">
                  <c:v>42405</c:v>
                </c:pt>
                <c:pt idx="241">
                  <c:v>42412</c:v>
                </c:pt>
                <c:pt idx="242">
                  <c:v>42419</c:v>
                </c:pt>
                <c:pt idx="243">
                  <c:v>42426</c:v>
                </c:pt>
                <c:pt idx="244">
                  <c:v>42433</c:v>
                </c:pt>
                <c:pt idx="245">
                  <c:v>42440</c:v>
                </c:pt>
                <c:pt idx="246">
                  <c:v>42447</c:v>
                </c:pt>
                <c:pt idx="247">
                  <c:v>42454</c:v>
                </c:pt>
                <c:pt idx="248">
                  <c:v>42461</c:v>
                </c:pt>
                <c:pt idx="249">
                  <c:v>42468</c:v>
                </c:pt>
                <c:pt idx="250">
                  <c:v>42475</c:v>
                </c:pt>
                <c:pt idx="251">
                  <c:v>42482</c:v>
                </c:pt>
                <c:pt idx="252">
                  <c:v>42489</c:v>
                </c:pt>
                <c:pt idx="253">
                  <c:v>42496</c:v>
                </c:pt>
                <c:pt idx="254">
                  <c:v>42503</c:v>
                </c:pt>
                <c:pt idx="255">
                  <c:v>42510</c:v>
                </c:pt>
                <c:pt idx="256">
                  <c:v>42517</c:v>
                </c:pt>
                <c:pt idx="257">
                  <c:v>42524</c:v>
                </c:pt>
                <c:pt idx="258">
                  <c:v>42531</c:v>
                </c:pt>
                <c:pt idx="259">
                  <c:v>42538</c:v>
                </c:pt>
                <c:pt idx="260">
                  <c:v>42545</c:v>
                </c:pt>
                <c:pt idx="261">
                  <c:v>42552</c:v>
                </c:pt>
                <c:pt idx="262">
                  <c:v>42559</c:v>
                </c:pt>
                <c:pt idx="263">
                  <c:v>42566</c:v>
                </c:pt>
                <c:pt idx="264">
                  <c:v>42573</c:v>
                </c:pt>
                <c:pt idx="265">
                  <c:v>42580</c:v>
                </c:pt>
                <c:pt idx="266">
                  <c:v>42587</c:v>
                </c:pt>
                <c:pt idx="267">
                  <c:v>42594</c:v>
                </c:pt>
                <c:pt idx="268">
                  <c:v>42601</c:v>
                </c:pt>
                <c:pt idx="269">
                  <c:v>42608</c:v>
                </c:pt>
                <c:pt idx="270">
                  <c:v>42615</c:v>
                </c:pt>
                <c:pt idx="271">
                  <c:v>42622</c:v>
                </c:pt>
                <c:pt idx="272">
                  <c:v>42629</c:v>
                </c:pt>
                <c:pt idx="273">
                  <c:v>42636</c:v>
                </c:pt>
                <c:pt idx="274">
                  <c:v>42643</c:v>
                </c:pt>
                <c:pt idx="275">
                  <c:v>42650</c:v>
                </c:pt>
                <c:pt idx="276">
                  <c:v>42657</c:v>
                </c:pt>
                <c:pt idx="277">
                  <c:v>42664</c:v>
                </c:pt>
                <c:pt idx="278">
                  <c:v>42671</c:v>
                </c:pt>
                <c:pt idx="279">
                  <c:v>42678</c:v>
                </c:pt>
                <c:pt idx="280">
                  <c:v>42685</c:v>
                </c:pt>
                <c:pt idx="281">
                  <c:v>42692</c:v>
                </c:pt>
                <c:pt idx="282">
                  <c:v>42699</c:v>
                </c:pt>
                <c:pt idx="283">
                  <c:v>42706</c:v>
                </c:pt>
                <c:pt idx="284">
                  <c:v>42713</c:v>
                </c:pt>
                <c:pt idx="285">
                  <c:v>42720</c:v>
                </c:pt>
                <c:pt idx="286">
                  <c:v>42727</c:v>
                </c:pt>
                <c:pt idx="287">
                  <c:v>42734</c:v>
                </c:pt>
                <c:pt idx="288">
                  <c:v>42741</c:v>
                </c:pt>
                <c:pt idx="289">
                  <c:v>42748</c:v>
                </c:pt>
                <c:pt idx="290">
                  <c:v>42755</c:v>
                </c:pt>
                <c:pt idx="291">
                  <c:v>42762</c:v>
                </c:pt>
                <c:pt idx="292">
                  <c:v>42769</c:v>
                </c:pt>
                <c:pt idx="293">
                  <c:v>42776</c:v>
                </c:pt>
                <c:pt idx="294">
                  <c:v>42783</c:v>
                </c:pt>
                <c:pt idx="295">
                  <c:v>42790</c:v>
                </c:pt>
                <c:pt idx="296">
                  <c:v>42797</c:v>
                </c:pt>
                <c:pt idx="297">
                  <c:v>42804</c:v>
                </c:pt>
                <c:pt idx="298">
                  <c:v>42811</c:v>
                </c:pt>
                <c:pt idx="299">
                  <c:v>42818</c:v>
                </c:pt>
                <c:pt idx="300">
                  <c:v>42825</c:v>
                </c:pt>
                <c:pt idx="301">
                  <c:v>42832</c:v>
                </c:pt>
                <c:pt idx="302">
                  <c:v>42839</c:v>
                </c:pt>
                <c:pt idx="303">
                  <c:v>42846</c:v>
                </c:pt>
                <c:pt idx="304">
                  <c:v>42853</c:v>
                </c:pt>
                <c:pt idx="305">
                  <c:v>42860</c:v>
                </c:pt>
                <c:pt idx="306">
                  <c:v>42867</c:v>
                </c:pt>
                <c:pt idx="307">
                  <c:v>42874</c:v>
                </c:pt>
                <c:pt idx="308">
                  <c:v>42881</c:v>
                </c:pt>
                <c:pt idx="309">
                  <c:v>42888</c:v>
                </c:pt>
                <c:pt idx="310">
                  <c:v>42895</c:v>
                </c:pt>
                <c:pt idx="311">
                  <c:v>42902</c:v>
                </c:pt>
                <c:pt idx="312">
                  <c:v>42909</c:v>
                </c:pt>
                <c:pt idx="313">
                  <c:v>42916</c:v>
                </c:pt>
                <c:pt idx="314">
                  <c:v>42923</c:v>
                </c:pt>
                <c:pt idx="315">
                  <c:v>42930</c:v>
                </c:pt>
                <c:pt idx="316">
                  <c:v>42937</c:v>
                </c:pt>
                <c:pt idx="317">
                  <c:v>42944</c:v>
                </c:pt>
                <c:pt idx="318">
                  <c:v>42951</c:v>
                </c:pt>
                <c:pt idx="319">
                  <c:v>42958</c:v>
                </c:pt>
                <c:pt idx="320">
                  <c:v>42965</c:v>
                </c:pt>
                <c:pt idx="321">
                  <c:v>42972</c:v>
                </c:pt>
                <c:pt idx="322">
                  <c:v>42979</c:v>
                </c:pt>
                <c:pt idx="323">
                  <c:v>42986</c:v>
                </c:pt>
                <c:pt idx="324">
                  <c:v>42993</c:v>
                </c:pt>
                <c:pt idx="325">
                  <c:v>43000</c:v>
                </c:pt>
                <c:pt idx="326">
                  <c:v>43007</c:v>
                </c:pt>
                <c:pt idx="327">
                  <c:v>43014</c:v>
                </c:pt>
                <c:pt idx="328">
                  <c:v>43021</c:v>
                </c:pt>
                <c:pt idx="329">
                  <c:v>43028</c:v>
                </c:pt>
                <c:pt idx="330">
                  <c:v>43035</c:v>
                </c:pt>
                <c:pt idx="331">
                  <c:v>43042</c:v>
                </c:pt>
                <c:pt idx="332">
                  <c:v>43049</c:v>
                </c:pt>
                <c:pt idx="333">
                  <c:v>43056</c:v>
                </c:pt>
                <c:pt idx="334">
                  <c:v>43063</c:v>
                </c:pt>
                <c:pt idx="335">
                  <c:v>43070</c:v>
                </c:pt>
                <c:pt idx="336">
                  <c:v>43077</c:v>
                </c:pt>
                <c:pt idx="337">
                  <c:v>43084</c:v>
                </c:pt>
                <c:pt idx="338">
                  <c:v>43091</c:v>
                </c:pt>
                <c:pt idx="339">
                  <c:v>43098</c:v>
                </c:pt>
                <c:pt idx="340">
                  <c:v>43105</c:v>
                </c:pt>
                <c:pt idx="341">
                  <c:v>43112</c:v>
                </c:pt>
                <c:pt idx="342">
                  <c:v>43119</c:v>
                </c:pt>
                <c:pt idx="343">
                  <c:v>43126</c:v>
                </c:pt>
                <c:pt idx="344">
                  <c:v>43133</c:v>
                </c:pt>
                <c:pt idx="345">
                  <c:v>43140</c:v>
                </c:pt>
                <c:pt idx="346">
                  <c:v>43147</c:v>
                </c:pt>
                <c:pt idx="347">
                  <c:v>43154</c:v>
                </c:pt>
                <c:pt idx="348">
                  <c:v>43161</c:v>
                </c:pt>
                <c:pt idx="349">
                  <c:v>43168</c:v>
                </c:pt>
                <c:pt idx="350">
                  <c:v>43175</c:v>
                </c:pt>
                <c:pt idx="351">
                  <c:v>43182</c:v>
                </c:pt>
                <c:pt idx="352">
                  <c:v>43189</c:v>
                </c:pt>
                <c:pt idx="353">
                  <c:v>43196</c:v>
                </c:pt>
                <c:pt idx="354">
                  <c:v>43203</c:v>
                </c:pt>
                <c:pt idx="355">
                  <c:v>43210</c:v>
                </c:pt>
                <c:pt idx="356">
                  <c:v>43217</c:v>
                </c:pt>
                <c:pt idx="357">
                  <c:v>43224</c:v>
                </c:pt>
                <c:pt idx="358">
                  <c:v>43231</c:v>
                </c:pt>
                <c:pt idx="359">
                  <c:v>43238</c:v>
                </c:pt>
                <c:pt idx="360">
                  <c:v>43245</c:v>
                </c:pt>
                <c:pt idx="361">
                  <c:v>43252</c:v>
                </c:pt>
                <c:pt idx="362">
                  <c:v>43259</c:v>
                </c:pt>
                <c:pt idx="363">
                  <c:v>43266</c:v>
                </c:pt>
                <c:pt idx="364">
                  <c:v>43273</c:v>
                </c:pt>
                <c:pt idx="365">
                  <c:v>43280</c:v>
                </c:pt>
                <c:pt idx="366">
                  <c:v>43287</c:v>
                </c:pt>
                <c:pt idx="367">
                  <c:v>43294</c:v>
                </c:pt>
                <c:pt idx="368">
                  <c:v>43301</c:v>
                </c:pt>
                <c:pt idx="369">
                  <c:v>43308</c:v>
                </c:pt>
                <c:pt idx="370">
                  <c:v>43315</c:v>
                </c:pt>
                <c:pt idx="371">
                  <c:v>43322</c:v>
                </c:pt>
                <c:pt idx="372">
                  <c:v>43329</c:v>
                </c:pt>
                <c:pt idx="373">
                  <c:v>43336</c:v>
                </c:pt>
                <c:pt idx="374">
                  <c:v>43343</c:v>
                </c:pt>
                <c:pt idx="375">
                  <c:v>43350</c:v>
                </c:pt>
                <c:pt idx="376">
                  <c:v>43357</c:v>
                </c:pt>
                <c:pt idx="377">
                  <c:v>43364</c:v>
                </c:pt>
                <c:pt idx="378">
                  <c:v>43371</c:v>
                </c:pt>
                <c:pt idx="379">
                  <c:v>43378</c:v>
                </c:pt>
                <c:pt idx="380">
                  <c:v>43385</c:v>
                </c:pt>
                <c:pt idx="381">
                  <c:v>43392</c:v>
                </c:pt>
                <c:pt idx="382">
                  <c:v>43399</c:v>
                </c:pt>
                <c:pt idx="383">
                  <c:v>43406</c:v>
                </c:pt>
                <c:pt idx="384">
                  <c:v>43413</c:v>
                </c:pt>
                <c:pt idx="385">
                  <c:v>43420</c:v>
                </c:pt>
                <c:pt idx="386">
                  <c:v>43427</c:v>
                </c:pt>
                <c:pt idx="387">
                  <c:v>43434</c:v>
                </c:pt>
                <c:pt idx="388">
                  <c:v>43441</c:v>
                </c:pt>
                <c:pt idx="389">
                  <c:v>43448</c:v>
                </c:pt>
                <c:pt idx="390">
                  <c:v>43455</c:v>
                </c:pt>
                <c:pt idx="391">
                  <c:v>43462</c:v>
                </c:pt>
                <c:pt idx="392">
                  <c:v>43469</c:v>
                </c:pt>
                <c:pt idx="393">
                  <c:v>43476</c:v>
                </c:pt>
                <c:pt idx="394">
                  <c:v>43483</c:v>
                </c:pt>
                <c:pt idx="395">
                  <c:v>43490</c:v>
                </c:pt>
                <c:pt idx="396">
                  <c:v>43497</c:v>
                </c:pt>
                <c:pt idx="397">
                  <c:v>43504</c:v>
                </c:pt>
                <c:pt idx="398">
                  <c:v>43511</c:v>
                </c:pt>
                <c:pt idx="399">
                  <c:v>43518</c:v>
                </c:pt>
                <c:pt idx="400">
                  <c:v>43525</c:v>
                </c:pt>
                <c:pt idx="401">
                  <c:v>43532</c:v>
                </c:pt>
                <c:pt idx="402">
                  <c:v>43539</c:v>
                </c:pt>
                <c:pt idx="403">
                  <c:v>43546</c:v>
                </c:pt>
                <c:pt idx="404">
                  <c:v>43553</c:v>
                </c:pt>
                <c:pt idx="405">
                  <c:v>43560</c:v>
                </c:pt>
                <c:pt idx="406">
                  <c:v>43567</c:v>
                </c:pt>
                <c:pt idx="407">
                  <c:v>43574</c:v>
                </c:pt>
                <c:pt idx="408">
                  <c:v>43581</c:v>
                </c:pt>
                <c:pt idx="409">
                  <c:v>43588</c:v>
                </c:pt>
                <c:pt idx="410">
                  <c:v>43595</c:v>
                </c:pt>
                <c:pt idx="411">
                  <c:v>43602</c:v>
                </c:pt>
                <c:pt idx="412">
                  <c:v>43609</c:v>
                </c:pt>
                <c:pt idx="413">
                  <c:v>43616</c:v>
                </c:pt>
                <c:pt idx="414">
                  <c:v>43623</c:v>
                </c:pt>
                <c:pt idx="415">
                  <c:v>43630</c:v>
                </c:pt>
                <c:pt idx="416">
                  <c:v>43637</c:v>
                </c:pt>
                <c:pt idx="417">
                  <c:v>43644</c:v>
                </c:pt>
                <c:pt idx="418">
                  <c:v>43651</c:v>
                </c:pt>
                <c:pt idx="419">
                  <c:v>43658</c:v>
                </c:pt>
                <c:pt idx="420">
                  <c:v>43665</c:v>
                </c:pt>
                <c:pt idx="421">
                  <c:v>43672</c:v>
                </c:pt>
                <c:pt idx="422">
                  <c:v>43679</c:v>
                </c:pt>
                <c:pt idx="423">
                  <c:v>43686</c:v>
                </c:pt>
                <c:pt idx="424">
                  <c:v>43693</c:v>
                </c:pt>
                <c:pt idx="425">
                  <c:v>43700</c:v>
                </c:pt>
                <c:pt idx="426">
                  <c:v>43707</c:v>
                </c:pt>
                <c:pt idx="427">
                  <c:v>43714</c:v>
                </c:pt>
                <c:pt idx="428">
                  <c:v>43721</c:v>
                </c:pt>
                <c:pt idx="429">
                  <c:v>43728</c:v>
                </c:pt>
                <c:pt idx="430">
                  <c:v>43735</c:v>
                </c:pt>
                <c:pt idx="431">
                  <c:v>43742</c:v>
                </c:pt>
                <c:pt idx="432">
                  <c:v>43749</c:v>
                </c:pt>
                <c:pt idx="433">
                  <c:v>43756</c:v>
                </c:pt>
                <c:pt idx="434">
                  <c:v>43763</c:v>
                </c:pt>
                <c:pt idx="435">
                  <c:v>43770</c:v>
                </c:pt>
                <c:pt idx="436">
                  <c:v>43777</c:v>
                </c:pt>
                <c:pt idx="437">
                  <c:v>43784</c:v>
                </c:pt>
                <c:pt idx="438">
                  <c:v>43791</c:v>
                </c:pt>
                <c:pt idx="439">
                  <c:v>43798</c:v>
                </c:pt>
                <c:pt idx="440">
                  <c:v>43805</c:v>
                </c:pt>
                <c:pt idx="441">
                  <c:v>43812</c:v>
                </c:pt>
                <c:pt idx="442">
                  <c:v>43819</c:v>
                </c:pt>
                <c:pt idx="443">
                  <c:v>43826</c:v>
                </c:pt>
                <c:pt idx="444">
                  <c:v>43833</c:v>
                </c:pt>
                <c:pt idx="445">
                  <c:v>43840</c:v>
                </c:pt>
                <c:pt idx="446">
                  <c:v>43847</c:v>
                </c:pt>
                <c:pt idx="447">
                  <c:v>43854</c:v>
                </c:pt>
                <c:pt idx="448">
                  <c:v>43861</c:v>
                </c:pt>
                <c:pt idx="449">
                  <c:v>43868</c:v>
                </c:pt>
                <c:pt idx="450">
                  <c:v>43875</c:v>
                </c:pt>
                <c:pt idx="451">
                  <c:v>43882</c:v>
                </c:pt>
                <c:pt idx="452">
                  <c:v>43889</c:v>
                </c:pt>
                <c:pt idx="453">
                  <c:v>43896</c:v>
                </c:pt>
                <c:pt idx="454">
                  <c:v>43903</c:v>
                </c:pt>
                <c:pt idx="455">
                  <c:v>43910</c:v>
                </c:pt>
                <c:pt idx="456">
                  <c:v>43917</c:v>
                </c:pt>
                <c:pt idx="457">
                  <c:v>43924</c:v>
                </c:pt>
                <c:pt idx="458">
                  <c:v>43931</c:v>
                </c:pt>
                <c:pt idx="459">
                  <c:v>43938</c:v>
                </c:pt>
                <c:pt idx="460">
                  <c:v>43945</c:v>
                </c:pt>
                <c:pt idx="461">
                  <c:v>43952</c:v>
                </c:pt>
                <c:pt idx="462">
                  <c:v>43959</c:v>
                </c:pt>
                <c:pt idx="463">
                  <c:v>43966</c:v>
                </c:pt>
                <c:pt idx="464">
                  <c:v>43973</c:v>
                </c:pt>
                <c:pt idx="465">
                  <c:v>43980</c:v>
                </c:pt>
                <c:pt idx="466">
                  <c:v>43987</c:v>
                </c:pt>
                <c:pt idx="467">
                  <c:v>43994</c:v>
                </c:pt>
                <c:pt idx="468">
                  <c:v>44001</c:v>
                </c:pt>
                <c:pt idx="469">
                  <c:v>44008</c:v>
                </c:pt>
                <c:pt idx="470">
                  <c:v>44015</c:v>
                </c:pt>
                <c:pt idx="471">
                  <c:v>44022</c:v>
                </c:pt>
                <c:pt idx="472">
                  <c:v>44029</c:v>
                </c:pt>
                <c:pt idx="473">
                  <c:v>44036</c:v>
                </c:pt>
                <c:pt idx="474">
                  <c:v>44043</c:v>
                </c:pt>
                <c:pt idx="475">
                  <c:v>44050</c:v>
                </c:pt>
                <c:pt idx="476">
                  <c:v>44057</c:v>
                </c:pt>
                <c:pt idx="477">
                  <c:v>44064</c:v>
                </c:pt>
                <c:pt idx="478">
                  <c:v>44071</c:v>
                </c:pt>
                <c:pt idx="479">
                  <c:v>44078</c:v>
                </c:pt>
                <c:pt idx="480">
                  <c:v>44085</c:v>
                </c:pt>
                <c:pt idx="481">
                  <c:v>44092</c:v>
                </c:pt>
                <c:pt idx="482">
                  <c:v>44099</c:v>
                </c:pt>
                <c:pt idx="483">
                  <c:v>44106</c:v>
                </c:pt>
                <c:pt idx="484">
                  <c:v>44113</c:v>
                </c:pt>
                <c:pt idx="485">
                  <c:v>44120</c:v>
                </c:pt>
                <c:pt idx="486">
                  <c:v>44127</c:v>
                </c:pt>
                <c:pt idx="487">
                  <c:v>44134</c:v>
                </c:pt>
                <c:pt idx="488">
                  <c:v>44141</c:v>
                </c:pt>
                <c:pt idx="489">
                  <c:v>44148</c:v>
                </c:pt>
                <c:pt idx="490">
                  <c:v>44155</c:v>
                </c:pt>
                <c:pt idx="491">
                  <c:v>44162</c:v>
                </c:pt>
                <c:pt idx="492">
                  <c:v>44169</c:v>
                </c:pt>
                <c:pt idx="493">
                  <c:v>44176</c:v>
                </c:pt>
                <c:pt idx="494">
                  <c:v>44183</c:v>
                </c:pt>
                <c:pt idx="495">
                  <c:v>44190</c:v>
                </c:pt>
                <c:pt idx="496">
                  <c:v>44197</c:v>
                </c:pt>
                <c:pt idx="497">
                  <c:v>44204</c:v>
                </c:pt>
                <c:pt idx="498">
                  <c:v>44211</c:v>
                </c:pt>
                <c:pt idx="499">
                  <c:v>44218</c:v>
                </c:pt>
                <c:pt idx="500">
                  <c:v>44225</c:v>
                </c:pt>
                <c:pt idx="501">
                  <c:v>44232</c:v>
                </c:pt>
                <c:pt idx="502">
                  <c:v>44239</c:v>
                </c:pt>
                <c:pt idx="503">
                  <c:v>44246</c:v>
                </c:pt>
                <c:pt idx="504">
                  <c:v>44253</c:v>
                </c:pt>
                <c:pt idx="505">
                  <c:v>44260</c:v>
                </c:pt>
                <c:pt idx="506">
                  <c:v>44267</c:v>
                </c:pt>
                <c:pt idx="507">
                  <c:v>44274</c:v>
                </c:pt>
                <c:pt idx="508">
                  <c:v>44281</c:v>
                </c:pt>
                <c:pt idx="509">
                  <c:v>44288</c:v>
                </c:pt>
                <c:pt idx="510">
                  <c:v>44295</c:v>
                </c:pt>
                <c:pt idx="511">
                  <c:v>44302</c:v>
                </c:pt>
                <c:pt idx="512">
                  <c:v>44309</c:v>
                </c:pt>
                <c:pt idx="513">
                  <c:v>44316</c:v>
                </c:pt>
                <c:pt idx="514">
                  <c:v>44323</c:v>
                </c:pt>
                <c:pt idx="515">
                  <c:v>44330</c:v>
                </c:pt>
                <c:pt idx="516">
                  <c:v>44337</c:v>
                </c:pt>
                <c:pt idx="517">
                  <c:v>44344</c:v>
                </c:pt>
                <c:pt idx="518">
                  <c:v>44351</c:v>
                </c:pt>
                <c:pt idx="519">
                  <c:v>44358</c:v>
                </c:pt>
                <c:pt idx="520">
                  <c:v>44365</c:v>
                </c:pt>
                <c:pt idx="521">
                  <c:v>44372</c:v>
                </c:pt>
                <c:pt idx="522">
                  <c:v>44379</c:v>
                </c:pt>
                <c:pt idx="523">
                  <c:v>44386</c:v>
                </c:pt>
                <c:pt idx="524">
                  <c:v>44393</c:v>
                </c:pt>
                <c:pt idx="525">
                  <c:v>44400</c:v>
                </c:pt>
                <c:pt idx="526">
                  <c:v>44407</c:v>
                </c:pt>
                <c:pt idx="527">
                  <c:v>44414</c:v>
                </c:pt>
                <c:pt idx="528">
                  <c:v>44421</c:v>
                </c:pt>
                <c:pt idx="529">
                  <c:v>44428</c:v>
                </c:pt>
                <c:pt idx="530">
                  <c:v>44435</c:v>
                </c:pt>
                <c:pt idx="531">
                  <c:v>44442</c:v>
                </c:pt>
                <c:pt idx="532">
                  <c:v>44449</c:v>
                </c:pt>
                <c:pt idx="533">
                  <c:v>44456</c:v>
                </c:pt>
                <c:pt idx="534">
                  <c:v>44463</c:v>
                </c:pt>
                <c:pt idx="535">
                  <c:v>44470</c:v>
                </c:pt>
                <c:pt idx="536">
                  <c:v>44477</c:v>
                </c:pt>
                <c:pt idx="537">
                  <c:v>44484</c:v>
                </c:pt>
                <c:pt idx="538">
                  <c:v>44491</c:v>
                </c:pt>
                <c:pt idx="539">
                  <c:v>44498</c:v>
                </c:pt>
                <c:pt idx="540">
                  <c:v>44505</c:v>
                </c:pt>
                <c:pt idx="541">
                  <c:v>44512</c:v>
                </c:pt>
                <c:pt idx="542">
                  <c:v>44519</c:v>
                </c:pt>
                <c:pt idx="543">
                  <c:v>44526</c:v>
                </c:pt>
                <c:pt idx="544">
                  <c:v>44533</c:v>
                </c:pt>
                <c:pt idx="545">
                  <c:v>44540</c:v>
                </c:pt>
                <c:pt idx="546">
                  <c:v>44547</c:v>
                </c:pt>
                <c:pt idx="547">
                  <c:v>44554</c:v>
                </c:pt>
                <c:pt idx="548">
                  <c:v>44561</c:v>
                </c:pt>
                <c:pt idx="549">
                  <c:v>44568</c:v>
                </c:pt>
                <c:pt idx="550">
                  <c:v>44575</c:v>
                </c:pt>
                <c:pt idx="551">
                  <c:v>44582</c:v>
                </c:pt>
                <c:pt idx="552">
                  <c:v>44589</c:v>
                </c:pt>
                <c:pt idx="553">
                  <c:v>44596</c:v>
                </c:pt>
                <c:pt idx="554">
                  <c:v>44603</c:v>
                </c:pt>
                <c:pt idx="555">
                  <c:v>44610</c:v>
                </c:pt>
                <c:pt idx="556">
                  <c:v>44617</c:v>
                </c:pt>
                <c:pt idx="557">
                  <c:v>44624</c:v>
                </c:pt>
                <c:pt idx="558">
                  <c:v>44631</c:v>
                </c:pt>
                <c:pt idx="559">
                  <c:v>44638</c:v>
                </c:pt>
                <c:pt idx="560">
                  <c:v>44645</c:v>
                </c:pt>
                <c:pt idx="561">
                  <c:v>44652</c:v>
                </c:pt>
                <c:pt idx="562">
                  <c:v>44659</c:v>
                </c:pt>
                <c:pt idx="563">
                  <c:v>44666</c:v>
                </c:pt>
                <c:pt idx="564">
                  <c:v>44673</c:v>
                </c:pt>
                <c:pt idx="565">
                  <c:v>44680</c:v>
                </c:pt>
                <c:pt idx="566">
                  <c:v>44687</c:v>
                </c:pt>
                <c:pt idx="567">
                  <c:v>44694</c:v>
                </c:pt>
                <c:pt idx="568">
                  <c:v>44701</c:v>
                </c:pt>
                <c:pt idx="569">
                  <c:v>44708</c:v>
                </c:pt>
                <c:pt idx="570">
                  <c:v>44715</c:v>
                </c:pt>
                <c:pt idx="571">
                  <c:v>44722</c:v>
                </c:pt>
                <c:pt idx="572">
                  <c:v>44729</c:v>
                </c:pt>
                <c:pt idx="573">
                  <c:v>44736</c:v>
                </c:pt>
                <c:pt idx="574">
                  <c:v>44743</c:v>
                </c:pt>
                <c:pt idx="575">
                  <c:v>44750</c:v>
                </c:pt>
                <c:pt idx="576">
                  <c:v>44757</c:v>
                </c:pt>
                <c:pt idx="577">
                  <c:v>44764</c:v>
                </c:pt>
                <c:pt idx="578">
                  <c:v>44771</c:v>
                </c:pt>
                <c:pt idx="579">
                  <c:v>44778</c:v>
                </c:pt>
                <c:pt idx="580">
                  <c:v>44785</c:v>
                </c:pt>
                <c:pt idx="581">
                  <c:v>44792</c:v>
                </c:pt>
              </c:numCache>
            </c:numRef>
          </c:cat>
          <c:val>
            <c:numRef>
              <c:f>'Equity Performance'!$EC$7:$EC$588</c:f>
              <c:numCache>
                <c:formatCode>0.0%</c:formatCode>
                <c:ptCount val="582"/>
                <c:pt idx="0">
                  <c:v>-0.82537600724240012</c:v>
                </c:pt>
                <c:pt idx="1">
                  <c:v>-0.82036517086920957</c:v>
                </c:pt>
                <c:pt idx="2">
                  <c:v>-0.82148590749721806</c:v>
                </c:pt>
                <c:pt idx="3">
                  <c:v>-0.83274141126894663</c:v>
                </c:pt>
                <c:pt idx="4">
                  <c:v>-0.8310654731614886</c:v>
                </c:pt>
                <c:pt idx="5">
                  <c:v>-0.83971394679111799</c:v>
                </c:pt>
                <c:pt idx="6">
                  <c:v>-0.84366540449624572</c:v>
                </c:pt>
                <c:pt idx="7">
                  <c:v>-0.83145552090511343</c:v>
                </c:pt>
                <c:pt idx="8">
                  <c:v>-0.81733675190738309</c:v>
                </c:pt>
                <c:pt idx="9">
                  <c:v>-0.8013663869128661</c:v>
                </c:pt>
                <c:pt idx="10">
                  <c:v>-0.82088389025143482</c:v>
                </c:pt>
                <c:pt idx="11">
                  <c:v>-0.83258650492254693</c:v>
                </c:pt>
                <c:pt idx="12">
                  <c:v>-0.88032528037646163</c:v>
                </c:pt>
                <c:pt idx="13">
                  <c:v>-0.85238318389218981</c:v>
                </c:pt>
                <c:pt idx="14">
                  <c:v>-0.83523041118005537</c:v>
                </c:pt>
                <c:pt idx="15">
                  <c:v>-0.82627120322119607</c:v>
                </c:pt>
                <c:pt idx="16">
                  <c:v>-0.83093144818080533</c:v>
                </c:pt>
                <c:pt idx="17">
                  <c:v>-0.85417253261031778</c:v>
                </c:pt>
                <c:pt idx="18">
                  <c:v>-0.84622037276112616</c:v>
                </c:pt>
                <c:pt idx="19">
                  <c:v>-0.83104796204224485</c:v>
                </c:pt>
                <c:pt idx="20">
                  <c:v>-0.8387831011308241</c:v>
                </c:pt>
                <c:pt idx="21">
                  <c:v>-0.84065352824636819</c:v>
                </c:pt>
                <c:pt idx="22">
                  <c:v>-0.84898559465240231</c:v>
                </c:pt>
                <c:pt idx="23">
                  <c:v>-0.84659882789430463</c:v>
                </c:pt>
                <c:pt idx="24">
                  <c:v>-0.85033930905568034</c:v>
                </c:pt>
                <c:pt idx="25">
                  <c:v>-0.84858117236980102</c:v>
                </c:pt>
                <c:pt idx="26">
                  <c:v>-0.84465128904759212</c:v>
                </c:pt>
                <c:pt idx="27">
                  <c:v>-0.84144360855836109</c:v>
                </c:pt>
                <c:pt idx="28">
                  <c:v>-0.83956253708203987</c:v>
                </c:pt>
                <c:pt idx="29">
                  <c:v>-0.84779708776382112</c:v>
                </c:pt>
                <c:pt idx="30">
                  <c:v>-0.85469507519468813</c:v>
                </c:pt>
                <c:pt idx="31">
                  <c:v>-0.85686625613661549</c:v>
                </c:pt>
                <c:pt idx="32">
                  <c:v>-0.85623014085935278</c:v>
                </c:pt>
                <c:pt idx="33">
                  <c:v>-0.85587434293379361</c:v>
                </c:pt>
                <c:pt idx="34">
                  <c:v>-0.8564716659797299</c:v>
                </c:pt>
                <c:pt idx="35">
                  <c:v>-0.85361719521345547</c:v>
                </c:pt>
                <c:pt idx="36">
                  <c:v>-0.85387065921128313</c:v>
                </c:pt>
                <c:pt idx="37">
                  <c:v>-0.85398182668049327</c:v>
                </c:pt>
                <c:pt idx="38">
                  <c:v>-0.84666646668937529</c:v>
                </c:pt>
                <c:pt idx="39">
                  <c:v>-0.84431624822894635</c:v>
                </c:pt>
                <c:pt idx="40">
                  <c:v>-0.84138124634913314</c:v>
                </c:pt>
                <c:pt idx="41">
                  <c:v>-0.8411374893109631</c:v>
                </c:pt>
                <c:pt idx="42">
                  <c:v>-0.83363596464054535</c:v>
                </c:pt>
                <c:pt idx="43">
                  <c:v>-0.82551781063924257</c:v>
                </c:pt>
                <c:pt idx="44">
                  <c:v>-0.82171656834663198</c:v>
                </c:pt>
                <c:pt idx="45">
                  <c:v>-0.82286483163879176</c:v>
                </c:pt>
                <c:pt idx="46">
                  <c:v>-0.82313758499065104</c:v>
                </c:pt>
                <c:pt idx="47">
                  <c:v>-0.82166304656703137</c:v>
                </c:pt>
                <c:pt idx="48">
                  <c:v>-0.81036387459788828</c:v>
                </c:pt>
                <c:pt idx="49">
                  <c:v>-0.81240195184213937</c:v>
                </c:pt>
                <c:pt idx="50">
                  <c:v>-0.81277580965246865</c:v>
                </c:pt>
                <c:pt idx="51">
                  <c:v>-0.79447096356668168</c:v>
                </c:pt>
                <c:pt idx="52">
                  <c:v>-0.79592788951992988</c:v>
                </c:pt>
                <c:pt idx="53">
                  <c:v>-0.79271605708876169</c:v>
                </c:pt>
                <c:pt idx="54">
                  <c:v>-0.79499736062537185</c:v>
                </c:pt>
                <c:pt idx="55">
                  <c:v>-0.79311244064251551</c:v>
                </c:pt>
                <c:pt idx="56">
                  <c:v>-0.79268438763986027</c:v>
                </c:pt>
                <c:pt idx="57">
                  <c:v>-0.7887673598742081</c:v>
                </c:pt>
                <c:pt idx="58">
                  <c:v>-0.78592155601652935</c:v>
                </c:pt>
                <c:pt idx="59">
                  <c:v>-0.78894185478015977</c:v>
                </c:pt>
                <c:pt idx="60">
                  <c:v>-0.79184343592865081</c:v>
                </c:pt>
                <c:pt idx="61">
                  <c:v>-0.79606197347171015</c:v>
                </c:pt>
                <c:pt idx="62">
                  <c:v>-0.79348559383006823</c:v>
                </c:pt>
                <c:pt idx="63">
                  <c:v>-0.79833955514904442</c:v>
                </c:pt>
                <c:pt idx="64">
                  <c:v>-0.73496404154697714</c:v>
                </c:pt>
                <c:pt idx="65">
                  <c:v>-0.7420616322753506</c:v>
                </c:pt>
                <c:pt idx="66">
                  <c:v>-0.73866263426369783</c:v>
                </c:pt>
                <c:pt idx="67">
                  <c:v>-0.74072069765565696</c:v>
                </c:pt>
                <c:pt idx="68">
                  <c:v>-0.71810000361084725</c:v>
                </c:pt>
                <c:pt idx="69">
                  <c:v>-0.68666562054701086</c:v>
                </c:pt>
                <c:pt idx="70">
                  <c:v>-0.69545958185615486</c:v>
                </c:pt>
                <c:pt idx="71">
                  <c:v>-0.69707536667372705</c:v>
                </c:pt>
                <c:pt idx="72">
                  <c:v>-0.68287749034367184</c:v>
                </c:pt>
                <c:pt idx="73">
                  <c:v>-0.66648181935510542</c:v>
                </c:pt>
                <c:pt idx="74">
                  <c:v>-0.62806918274664392</c:v>
                </c:pt>
                <c:pt idx="75">
                  <c:v>-0.62138136396055965</c:v>
                </c:pt>
                <c:pt idx="76">
                  <c:v>-0.61141742507621055</c:v>
                </c:pt>
                <c:pt idx="77">
                  <c:v>-0.61666977769543274</c:v>
                </c:pt>
                <c:pt idx="78">
                  <c:v>-0.62019507603994362</c:v>
                </c:pt>
                <c:pt idx="79">
                  <c:v>-0.6157088986703273</c:v>
                </c:pt>
                <c:pt idx="80">
                  <c:v>-0.59728797580390014</c:v>
                </c:pt>
                <c:pt idx="81">
                  <c:v>-0.55005862310202414</c:v>
                </c:pt>
                <c:pt idx="82">
                  <c:v>-0.51085110847726545</c:v>
                </c:pt>
                <c:pt idx="83">
                  <c:v>-0.50219279056884469</c:v>
                </c:pt>
                <c:pt idx="84">
                  <c:v>-0.49360022042422919</c:v>
                </c:pt>
                <c:pt idx="85">
                  <c:v>-0.48777073967535706</c:v>
                </c:pt>
                <c:pt idx="86">
                  <c:v>-0.47639676700072292</c:v>
                </c:pt>
                <c:pt idx="87">
                  <c:v>-0.48109607088474399</c:v>
                </c:pt>
                <c:pt idx="88">
                  <c:v>-0.4798761957326475</c:v>
                </c:pt>
                <c:pt idx="89">
                  <c:v>-0.47830343807344045</c:v>
                </c:pt>
                <c:pt idx="90">
                  <c:v>-0.47065811104314514</c:v>
                </c:pt>
                <c:pt idx="91">
                  <c:v>-0.47225169613787049</c:v>
                </c:pt>
                <c:pt idx="92">
                  <c:v>-0.45295865331547963</c:v>
                </c:pt>
                <c:pt idx="93">
                  <c:v>-0.45741635375521617</c:v>
                </c:pt>
                <c:pt idx="94">
                  <c:v>-0.43355100268836294</c:v>
                </c:pt>
                <c:pt idx="95">
                  <c:v>-0.4423118716417756</c:v>
                </c:pt>
                <c:pt idx="96">
                  <c:v>-0.43573264954076274</c:v>
                </c:pt>
                <c:pt idx="97">
                  <c:v>-0.45493184718807322</c:v>
                </c:pt>
                <c:pt idx="98">
                  <c:v>-0.42273279926475987</c:v>
                </c:pt>
                <c:pt idx="99">
                  <c:v>-0.42169047926241882</c:v>
                </c:pt>
                <c:pt idx="100">
                  <c:v>-0.4657066934025299</c:v>
                </c:pt>
                <c:pt idx="101">
                  <c:v>-0.46709990691501052</c:v>
                </c:pt>
                <c:pt idx="102">
                  <c:v>-0.45523942271769241</c:v>
                </c:pt>
                <c:pt idx="103">
                  <c:v>-0.54391638769705142</c:v>
                </c:pt>
                <c:pt idx="104">
                  <c:v>-0.48419216134073012</c:v>
                </c:pt>
                <c:pt idx="105">
                  <c:v>-0.51189953439330338</c:v>
                </c:pt>
                <c:pt idx="106">
                  <c:v>-0.52183104176710926</c:v>
                </c:pt>
                <c:pt idx="107">
                  <c:v>-0.52885807813873353</c:v>
                </c:pt>
                <c:pt idx="108">
                  <c:v>-0.52671109109792313</c:v>
                </c:pt>
                <c:pt idx="109">
                  <c:v>-0.54019726096122367</c:v>
                </c:pt>
                <c:pt idx="110">
                  <c:v>-0.54018978523591021</c:v>
                </c:pt>
                <c:pt idx="111">
                  <c:v>-0.54715420623807542</c:v>
                </c:pt>
                <c:pt idx="112">
                  <c:v>-0.54321594159405562</c:v>
                </c:pt>
                <c:pt idx="113">
                  <c:v>-0.56843279592820506</c:v>
                </c:pt>
                <c:pt idx="114">
                  <c:v>-0.57312597570437718</c:v>
                </c:pt>
                <c:pt idx="115">
                  <c:v>-0.56484354831901118</c:v>
                </c:pt>
                <c:pt idx="116">
                  <c:v>-0.60832014650706612</c:v>
                </c:pt>
                <c:pt idx="117">
                  <c:v>-0.61196367464527757</c:v>
                </c:pt>
                <c:pt idx="118">
                  <c:v>-0.63258550037580941</c:v>
                </c:pt>
                <c:pt idx="119">
                  <c:v>-0.63852121657765093</c:v>
                </c:pt>
                <c:pt idx="120">
                  <c:v>-0.64840980814424332</c:v>
                </c:pt>
                <c:pt idx="121">
                  <c:v>-0.65697371076951805</c:v>
                </c:pt>
                <c:pt idx="122">
                  <c:v>-0.63982758083283731</c:v>
                </c:pt>
                <c:pt idx="123">
                  <c:v>-0.64274940097958899</c:v>
                </c:pt>
                <c:pt idx="124">
                  <c:v>-0.62997596655941268</c:v>
                </c:pt>
                <c:pt idx="125">
                  <c:v>-0.6411996905067997</c:v>
                </c:pt>
                <c:pt idx="126">
                  <c:v>-0.63601096721488926</c:v>
                </c:pt>
                <c:pt idx="127">
                  <c:v>-0.64497806569487925</c:v>
                </c:pt>
                <c:pt idx="128">
                  <c:v>-0.64540922020320635</c:v>
                </c:pt>
                <c:pt idx="129">
                  <c:v>-0.64027201552864577</c:v>
                </c:pt>
                <c:pt idx="130">
                  <c:v>-0.6396971439826582</c:v>
                </c:pt>
                <c:pt idx="131">
                  <c:v>-0.64172364432143458</c:v>
                </c:pt>
                <c:pt idx="132">
                  <c:v>-0.64296539028790911</c:v>
                </c:pt>
                <c:pt idx="133">
                  <c:v>-0.63005565493719295</c:v>
                </c:pt>
                <c:pt idx="134">
                  <c:v>-0.64233831963139332</c:v>
                </c:pt>
                <c:pt idx="135">
                  <c:v>-0.63394115858835187</c:v>
                </c:pt>
                <c:pt idx="136">
                  <c:v>-0.63791133171789705</c:v>
                </c:pt>
                <c:pt idx="137">
                  <c:v>-0.64757364505549431</c:v>
                </c:pt>
                <c:pt idx="138">
                  <c:v>-0.65065689192063392</c:v>
                </c:pt>
                <c:pt idx="139">
                  <c:v>-0.64786973936689862</c:v>
                </c:pt>
                <c:pt idx="140">
                  <c:v>-0.64274593444593631</c:v>
                </c:pt>
                <c:pt idx="141">
                  <c:v>-0.6432339917423241</c:v>
                </c:pt>
                <c:pt idx="142">
                  <c:v>-0.64353148556697359</c:v>
                </c:pt>
                <c:pt idx="143">
                  <c:v>-0.65979083315024256</c:v>
                </c:pt>
                <c:pt idx="144">
                  <c:v>-0.67036233753772634</c:v>
                </c:pt>
                <c:pt idx="145">
                  <c:v>-0.66695892881287511</c:v>
                </c:pt>
                <c:pt idx="146">
                  <c:v>-0.68999228428955772</c:v>
                </c:pt>
                <c:pt idx="147">
                  <c:v>-0.69538405666717751</c:v>
                </c:pt>
                <c:pt idx="148">
                  <c:v>-0.69510758671341888</c:v>
                </c:pt>
                <c:pt idx="149">
                  <c:v>-0.69306394122569592</c:v>
                </c:pt>
                <c:pt idx="150">
                  <c:v>-0.69465303394029987</c:v>
                </c:pt>
                <c:pt idx="151">
                  <c:v>-0.69100401688986401</c:v>
                </c:pt>
                <c:pt idx="152">
                  <c:v>-0.68489860872942732</c:v>
                </c:pt>
                <c:pt idx="153">
                  <c:v>-0.69696749619563758</c:v>
                </c:pt>
                <c:pt idx="154">
                  <c:v>-0.71056714355006079</c:v>
                </c:pt>
                <c:pt idx="155">
                  <c:v>-0.66961600003320232</c:v>
                </c:pt>
                <c:pt idx="156">
                  <c:v>-0.67946077170064234</c:v>
                </c:pt>
                <c:pt idx="157">
                  <c:v>-0.66402129794309706</c:v>
                </c:pt>
                <c:pt idx="158">
                  <c:v>-0.65877454102235</c:v>
                </c:pt>
                <c:pt idx="159">
                  <c:v>-0.66011935724007886</c:v>
                </c:pt>
                <c:pt idx="160">
                  <c:v>-0.66373533113231087</c:v>
                </c:pt>
                <c:pt idx="161">
                  <c:v>-0.68639182507597263</c:v>
                </c:pt>
                <c:pt idx="162">
                  <c:v>-0.68534424375040992</c:v>
                </c:pt>
                <c:pt idx="163">
                  <c:v>-0.67799672153778212</c:v>
                </c:pt>
                <c:pt idx="164">
                  <c:v>-0.68570984521923728</c:v>
                </c:pt>
                <c:pt idx="165">
                  <c:v>-0.67601614264158261</c:v>
                </c:pt>
                <c:pt idx="166">
                  <c:v>-0.67480974509671687</c:v>
                </c:pt>
                <c:pt idx="167">
                  <c:v>-0.65274655237241908</c:v>
                </c:pt>
                <c:pt idx="168">
                  <c:v>-0.61748384807985579</c:v>
                </c:pt>
                <c:pt idx="169">
                  <c:v>-0.62123740424187723</c:v>
                </c:pt>
                <c:pt idx="170">
                  <c:v>-0.60755324305513847</c:v>
                </c:pt>
                <c:pt idx="171">
                  <c:v>-0.6048220584115851</c:v>
                </c:pt>
                <c:pt idx="172">
                  <c:v>-0.61969189569731298</c:v>
                </c:pt>
                <c:pt idx="173">
                  <c:v>-0.61731070753355488</c:v>
                </c:pt>
                <c:pt idx="174">
                  <c:v>-0.62699976434094562</c:v>
                </c:pt>
                <c:pt idx="175">
                  <c:v>-0.59822826329712298</c:v>
                </c:pt>
                <c:pt idx="176">
                  <c:v>-0.6403935932586674</c:v>
                </c:pt>
                <c:pt idx="177">
                  <c:v>-0.62172305913527903</c:v>
                </c:pt>
                <c:pt idx="178">
                  <c:v>-0.64146380574328987</c:v>
                </c:pt>
                <c:pt idx="179">
                  <c:v>-0.60315882205361782</c:v>
                </c:pt>
                <c:pt idx="180">
                  <c:v>-0.62453438455955146</c:v>
                </c:pt>
                <c:pt idx="181">
                  <c:v>-0.59964775901293532</c:v>
                </c:pt>
                <c:pt idx="182">
                  <c:v>-0.58640706447414426</c:v>
                </c:pt>
                <c:pt idx="183">
                  <c:v>-0.5540191802517811</c:v>
                </c:pt>
                <c:pt idx="184">
                  <c:v>-0.55628307150403089</c:v>
                </c:pt>
                <c:pt idx="185">
                  <c:v>-0.55837794300810761</c:v>
                </c:pt>
                <c:pt idx="186">
                  <c:v>-0.52121289371999946</c:v>
                </c:pt>
                <c:pt idx="187">
                  <c:v>-0.53392765246370055</c:v>
                </c:pt>
                <c:pt idx="188">
                  <c:v>-0.52762339094497612</c:v>
                </c:pt>
                <c:pt idx="189">
                  <c:v>-0.50034593941682437</c:v>
                </c:pt>
                <c:pt idx="190">
                  <c:v>-0.50141976910975494</c:v>
                </c:pt>
                <c:pt idx="191">
                  <c:v>-0.50064191877170605</c:v>
                </c:pt>
                <c:pt idx="192">
                  <c:v>-0.50633478250345154</c:v>
                </c:pt>
                <c:pt idx="193">
                  <c:v>-0.53597183861896858</c:v>
                </c:pt>
                <c:pt idx="194">
                  <c:v>-0.5491215011017172</c:v>
                </c:pt>
                <c:pt idx="195">
                  <c:v>-0.50265790416157352</c:v>
                </c:pt>
                <c:pt idx="196">
                  <c:v>-0.48594335400128247</c:v>
                </c:pt>
                <c:pt idx="197">
                  <c:v>-0.48688770766633671</c:v>
                </c:pt>
                <c:pt idx="198">
                  <c:v>-0.48448608033743251</c:v>
                </c:pt>
                <c:pt idx="199">
                  <c:v>-0.43080299446861831</c:v>
                </c:pt>
                <c:pt idx="200">
                  <c:v>-0.41938942604497914</c:v>
                </c:pt>
                <c:pt idx="201">
                  <c:v>-0.39323054461994073</c:v>
                </c:pt>
                <c:pt idx="202">
                  <c:v>-0.41009142038756369</c:v>
                </c:pt>
                <c:pt idx="203">
                  <c:v>-0.39407590546577465</c:v>
                </c:pt>
                <c:pt idx="204">
                  <c:v>-0.39566297318787708</c:v>
                </c:pt>
                <c:pt idx="205">
                  <c:v>-0.38108913871537586</c:v>
                </c:pt>
                <c:pt idx="206">
                  <c:v>-0.36124184923181341</c:v>
                </c:pt>
                <c:pt idx="207">
                  <c:v>-0.38673932560460855</c:v>
                </c:pt>
                <c:pt idx="208">
                  <c:v>-0.38288776147716963</c:v>
                </c:pt>
                <c:pt idx="209">
                  <c:v>-0.38104312426592718</c:v>
                </c:pt>
                <c:pt idx="210">
                  <c:v>-0.38453493970175129</c:v>
                </c:pt>
                <c:pt idx="211">
                  <c:v>-0.38328046301438873</c:v>
                </c:pt>
                <c:pt idx="212">
                  <c:v>-0.39792746819824104</c:v>
                </c:pt>
                <c:pt idx="213">
                  <c:v>-0.37560077086129201</c:v>
                </c:pt>
                <c:pt idx="214">
                  <c:v>-0.36261290888294906</c:v>
                </c:pt>
                <c:pt idx="215">
                  <c:v>-0.36926487691590509</c:v>
                </c:pt>
                <c:pt idx="216">
                  <c:v>-0.39222449720982383</c:v>
                </c:pt>
                <c:pt idx="217">
                  <c:v>-0.3856292890830692</c:v>
                </c:pt>
                <c:pt idx="218">
                  <c:v>-0.38575098058654195</c:v>
                </c:pt>
                <c:pt idx="219">
                  <c:v>-0.38246897710976602</c:v>
                </c:pt>
                <c:pt idx="220">
                  <c:v>-0.4159255543387711</c:v>
                </c:pt>
                <c:pt idx="221">
                  <c:v>-0.42193566754773071</c:v>
                </c:pt>
                <c:pt idx="222">
                  <c:v>-0.43567648658692298</c:v>
                </c:pt>
                <c:pt idx="223">
                  <c:v>-0.47496665847436759</c:v>
                </c:pt>
                <c:pt idx="224">
                  <c:v>-0.47549709765924503</c:v>
                </c:pt>
                <c:pt idx="225">
                  <c:v>-0.47075419046512634</c:v>
                </c:pt>
                <c:pt idx="226">
                  <c:v>-0.46820388686492276</c:v>
                </c:pt>
                <c:pt idx="227">
                  <c:v>-0.47040803979440021</c:v>
                </c:pt>
                <c:pt idx="228">
                  <c:v>-0.47105678828309455</c:v>
                </c:pt>
                <c:pt idx="229">
                  <c:v>-0.46822007042725666</c:v>
                </c:pt>
                <c:pt idx="230">
                  <c:v>-0.47494420530342851</c:v>
                </c:pt>
                <c:pt idx="231">
                  <c:v>-0.4923203315192809</c:v>
                </c:pt>
                <c:pt idx="232">
                  <c:v>-0.46572009364731931</c:v>
                </c:pt>
                <c:pt idx="233">
                  <c:v>-0.49828426652914648</c:v>
                </c:pt>
                <c:pt idx="234">
                  <c:v>-0.50657225043109055</c:v>
                </c:pt>
                <c:pt idx="235">
                  <c:v>-0.52005177550752546</c:v>
                </c:pt>
                <c:pt idx="236">
                  <c:v>-0.53127974245760579</c:v>
                </c:pt>
                <c:pt idx="237">
                  <c:v>-0.55594938067013133</c:v>
                </c:pt>
                <c:pt idx="238">
                  <c:v>-0.55378721219633298</c:v>
                </c:pt>
                <c:pt idx="239">
                  <c:v>-0.5343204201978885</c:v>
                </c:pt>
                <c:pt idx="240">
                  <c:v>-0.53555905589081798</c:v>
                </c:pt>
                <c:pt idx="241">
                  <c:v>-0.54561760644385027</c:v>
                </c:pt>
                <c:pt idx="242">
                  <c:v>-0.54059998801273046</c:v>
                </c:pt>
                <c:pt idx="243">
                  <c:v>-0.54352134515556649</c:v>
                </c:pt>
                <c:pt idx="244">
                  <c:v>-0.61279689663089931</c:v>
                </c:pt>
                <c:pt idx="245">
                  <c:v>-0.59456432161364425</c:v>
                </c:pt>
                <c:pt idx="246">
                  <c:v>-0.58734562429575954</c:v>
                </c:pt>
                <c:pt idx="247">
                  <c:v>-0.58480105120477277</c:v>
                </c:pt>
                <c:pt idx="248">
                  <c:v>-0.60933910028908311</c:v>
                </c:pt>
                <c:pt idx="249">
                  <c:v>-0.61432399423206185</c:v>
                </c:pt>
                <c:pt idx="250">
                  <c:v>-0.60760154397440991</c:v>
                </c:pt>
                <c:pt idx="251">
                  <c:v>-0.65835280032883225</c:v>
                </c:pt>
                <c:pt idx="252">
                  <c:v>-0.65676189921230543</c:v>
                </c:pt>
                <c:pt idx="253">
                  <c:v>-0.67152105197560474</c:v>
                </c:pt>
                <c:pt idx="254">
                  <c:v>-0.66440458280190851</c:v>
                </c:pt>
                <c:pt idx="255">
                  <c:v>-0.67175978219989518</c:v>
                </c:pt>
                <c:pt idx="256">
                  <c:v>-0.66744540493944438</c:v>
                </c:pt>
                <c:pt idx="257">
                  <c:v>-0.67201821648610849</c:v>
                </c:pt>
                <c:pt idx="258">
                  <c:v>-0.68733962207157151</c:v>
                </c:pt>
                <c:pt idx="259">
                  <c:v>-0.68023789235628784</c:v>
                </c:pt>
                <c:pt idx="260">
                  <c:v>-0.66066691019278412</c:v>
                </c:pt>
                <c:pt idx="261">
                  <c:v>-0.68318268814029703</c:v>
                </c:pt>
                <c:pt idx="262">
                  <c:v>-0.68314905541842086</c:v>
                </c:pt>
                <c:pt idx="263">
                  <c:v>-0.68402489604867067</c:v>
                </c:pt>
                <c:pt idx="264">
                  <c:v>-0.67299662157231288</c:v>
                </c:pt>
                <c:pt idx="265">
                  <c:v>-0.67489451621367735</c:v>
                </c:pt>
                <c:pt idx="266">
                  <c:v>-0.69404107361561973</c:v>
                </c:pt>
                <c:pt idx="267">
                  <c:v>-0.68844382886029354</c:v>
                </c:pt>
                <c:pt idx="268">
                  <c:v>-0.67545752836765749</c:v>
                </c:pt>
                <c:pt idx="269">
                  <c:v>-0.67074188426271253</c:v>
                </c:pt>
                <c:pt idx="270">
                  <c:v>-0.66687367452480073</c:v>
                </c:pt>
                <c:pt idx="271">
                  <c:v>-0.66687466174729004</c:v>
                </c:pt>
                <c:pt idx="272">
                  <c:v>-0.66475026459242115</c:v>
                </c:pt>
                <c:pt idx="273">
                  <c:v>-0.66011134663600779</c:v>
                </c:pt>
                <c:pt idx="274">
                  <c:v>-0.66037600892635429</c:v>
                </c:pt>
                <c:pt idx="275">
                  <c:v>-0.62774716119025031</c:v>
                </c:pt>
                <c:pt idx="276">
                  <c:v>-0.62699815360086109</c:v>
                </c:pt>
                <c:pt idx="277">
                  <c:v>-0.63353974494006748</c:v>
                </c:pt>
                <c:pt idx="278">
                  <c:v>-0.63059639750336116</c:v>
                </c:pt>
                <c:pt idx="279">
                  <c:v>-0.6223837686239827</c:v>
                </c:pt>
                <c:pt idx="280">
                  <c:v>-0.62991002998685186</c:v>
                </c:pt>
                <c:pt idx="281">
                  <c:v>-0.63484823270332813</c:v>
                </c:pt>
                <c:pt idx="282">
                  <c:v>-0.6281989219765759</c:v>
                </c:pt>
                <c:pt idx="283">
                  <c:v>-0.63101522144597189</c:v>
                </c:pt>
                <c:pt idx="284">
                  <c:v>-0.6560794760627725</c:v>
                </c:pt>
                <c:pt idx="285">
                  <c:v>-0.65472533693920054</c:v>
                </c:pt>
                <c:pt idx="286">
                  <c:v>-0.65448334236857497</c:v>
                </c:pt>
                <c:pt idx="287">
                  <c:v>-0.66236556818449077</c:v>
                </c:pt>
                <c:pt idx="288">
                  <c:v>-0.653182202787847</c:v>
                </c:pt>
                <c:pt idx="289">
                  <c:v>-0.63684494266945335</c:v>
                </c:pt>
                <c:pt idx="290">
                  <c:v>-0.63789983099894099</c:v>
                </c:pt>
                <c:pt idx="291">
                  <c:v>-0.65830297816539107</c:v>
                </c:pt>
                <c:pt idx="292">
                  <c:v>-0.67636933682370382</c:v>
                </c:pt>
                <c:pt idx="293">
                  <c:v>-0.66623613018128347</c:v>
                </c:pt>
                <c:pt idx="294">
                  <c:v>-0.67034064392821602</c:v>
                </c:pt>
                <c:pt idx="295">
                  <c:v>-0.6702801270012706</c:v>
                </c:pt>
                <c:pt idx="296">
                  <c:v>-0.59521550879789942</c:v>
                </c:pt>
                <c:pt idx="297">
                  <c:v>-0.58966413156956154</c:v>
                </c:pt>
                <c:pt idx="298">
                  <c:v>-0.61628345777529625</c:v>
                </c:pt>
                <c:pt idx="299">
                  <c:v>-0.6155521817484304</c:v>
                </c:pt>
                <c:pt idx="300">
                  <c:v>-0.57392066844364353</c:v>
                </c:pt>
                <c:pt idx="301">
                  <c:v>-0.53312320617055786</c:v>
                </c:pt>
                <c:pt idx="302">
                  <c:v>-0.53947618768401073</c:v>
                </c:pt>
                <c:pt idx="303">
                  <c:v>-0.53545843101195201</c:v>
                </c:pt>
                <c:pt idx="304">
                  <c:v>-0.53285332995982082</c:v>
                </c:pt>
                <c:pt idx="305">
                  <c:v>-0.53387089637503304</c:v>
                </c:pt>
                <c:pt idx="306">
                  <c:v>-0.52704458990627501</c:v>
                </c:pt>
                <c:pt idx="307">
                  <c:v>-0.50419612653160062</c:v>
                </c:pt>
                <c:pt idx="308">
                  <c:v>-0.51123279337562588</c:v>
                </c:pt>
                <c:pt idx="309">
                  <c:v>-0.53082346018695592</c:v>
                </c:pt>
                <c:pt idx="310">
                  <c:v>-0.52488139088153307</c:v>
                </c:pt>
                <c:pt idx="311">
                  <c:v>-0.52120116411979289</c:v>
                </c:pt>
                <c:pt idx="312">
                  <c:v>-0.55202413505724646</c:v>
                </c:pt>
                <c:pt idx="313">
                  <c:v>-0.51383585430519063</c:v>
                </c:pt>
                <c:pt idx="314">
                  <c:v>-0.51230170383777762</c:v>
                </c:pt>
                <c:pt idx="315">
                  <c:v>-0.49958994872213813</c:v>
                </c:pt>
                <c:pt idx="316">
                  <c:v>-0.50094352965933253</c:v>
                </c:pt>
                <c:pt idx="317">
                  <c:v>-0.50125893213853157</c:v>
                </c:pt>
                <c:pt idx="318">
                  <c:v>-0.47388711366529596</c:v>
                </c:pt>
                <c:pt idx="319">
                  <c:v>-0.47507815736907777</c:v>
                </c:pt>
                <c:pt idx="320">
                  <c:v>-0.47135267864934627</c:v>
                </c:pt>
                <c:pt idx="321">
                  <c:v>-0.47698412395073359</c:v>
                </c:pt>
                <c:pt idx="322">
                  <c:v>-0.48228035926157375</c:v>
                </c:pt>
                <c:pt idx="323">
                  <c:v>-0.48840372378392272</c:v>
                </c:pt>
                <c:pt idx="324">
                  <c:v>-0.48894145811493572</c:v>
                </c:pt>
                <c:pt idx="325">
                  <c:v>-0.48727432273071486</c:v>
                </c:pt>
                <c:pt idx="326">
                  <c:v>-0.5136225796223004</c:v>
                </c:pt>
                <c:pt idx="327">
                  <c:v>-0.51425999028127578</c:v>
                </c:pt>
                <c:pt idx="328">
                  <c:v>-0.52635123534046568</c:v>
                </c:pt>
                <c:pt idx="329">
                  <c:v>-0.53665596447297315</c:v>
                </c:pt>
                <c:pt idx="330">
                  <c:v>-0.53096701620292963</c:v>
                </c:pt>
                <c:pt idx="331">
                  <c:v>-0.49988984438259954</c:v>
                </c:pt>
                <c:pt idx="332">
                  <c:v>-0.4517002730829382</c:v>
                </c:pt>
                <c:pt idx="333">
                  <c:v>-0.42530602719409261</c:v>
                </c:pt>
                <c:pt idx="334">
                  <c:v>-0.4133101115233847</c:v>
                </c:pt>
                <c:pt idx="335">
                  <c:v>-0.40381068906487616</c:v>
                </c:pt>
                <c:pt idx="336">
                  <c:v>-0.37890909245157817</c:v>
                </c:pt>
                <c:pt idx="337">
                  <c:v>-0.36902697531774398</c:v>
                </c:pt>
                <c:pt idx="338">
                  <c:v>-0.37125541166752468</c:v>
                </c:pt>
                <c:pt idx="339">
                  <c:v>-0.37486151750295088</c:v>
                </c:pt>
                <c:pt idx="340">
                  <c:v>-0.40184525180764069</c:v>
                </c:pt>
                <c:pt idx="341">
                  <c:v>-0.39631851750936342</c:v>
                </c:pt>
                <c:pt idx="342">
                  <c:v>-0.38943421231293346</c:v>
                </c:pt>
                <c:pt idx="343">
                  <c:v>-0.39797541035690209</c:v>
                </c:pt>
                <c:pt idx="344">
                  <c:v>-0.37487783277812059</c:v>
                </c:pt>
                <c:pt idx="345">
                  <c:v>-0.40608034107215968</c:v>
                </c:pt>
                <c:pt idx="346">
                  <c:v>-0.40890690267820162</c:v>
                </c:pt>
                <c:pt idx="347">
                  <c:v>-0.4128041813079229</c:v>
                </c:pt>
                <c:pt idx="348">
                  <c:v>-0.43238356937725658</c:v>
                </c:pt>
                <c:pt idx="349">
                  <c:v>-0.44476283583067938</c:v>
                </c:pt>
                <c:pt idx="350">
                  <c:v>-0.34189915033364321</c:v>
                </c:pt>
                <c:pt idx="351">
                  <c:v>-0.34084950799586761</c:v>
                </c:pt>
                <c:pt idx="352">
                  <c:v>-0.37644093262208372</c:v>
                </c:pt>
                <c:pt idx="353">
                  <c:v>-0.40539598388216846</c:v>
                </c:pt>
                <c:pt idx="354">
                  <c:v>-0.42188767635944774</c:v>
                </c:pt>
                <c:pt idx="355">
                  <c:v>-0.41230658034676498</c:v>
                </c:pt>
                <c:pt idx="356">
                  <c:v>-0.44849130769070816</c:v>
                </c:pt>
                <c:pt idx="357">
                  <c:v>-0.44410321958210902</c:v>
                </c:pt>
                <c:pt idx="358">
                  <c:v>-0.44655940038700404</c:v>
                </c:pt>
                <c:pt idx="359">
                  <c:v>-0.49656084484448049</c:v>
                </c:pt>
                <c:pt idx="360">
                  <c:v>-0.49698741584478107</c:v>
                </c:pt>
                <c:pt idx="361">
                  <c:v>-0.4473261667109999</c:v>
                </c:pt>
                <c:pt idx="362">
                  <c:v>-0.43902521176623555</c:v>
                </c:pt>
                <c:pt idx="363">
                  <c:v>-0.46269593378844692</c:v>
                </c:pt>
                <c:pt idx="364">
                  <c:v>-0.46344335882018017</c:v>
                </c:pt>
                <c:pt idx="365">
                  <c:v>-0.47653966273637149</c:v>
                </c:pt>
                <c:pt idx="366">
                  <c:v>-0.45562022427925836</c:v>
                </c:pt>
                <c:pt idx="367">
                  <c:v>-0.44549754712007761</c:v>
                </c:pt>
                <c:pt idx="368">
                  <c:v>-0.44181816531735696</c:v>
                </c:pt>
                <c:pt idx="369">
                  <c:v>-0.44844066231385904</c:v>
                </c:pt>
                <c:pt idx="370">
                  <c:v>-0.46201309293077553</c:v>
                </c:pt>
                <c:pt idx="371">
                  <c:v>-0.42056029654010929</c:v>
                </c:pt>
                <c:pt idx="372">
                  <c:v>-0.37458120856672644</c:v>
                </c:pt>
                <c:pt idx="373">
                  <c:v>-0.36923074840164283</c:v>
                </c:pt>
                <c:pt idx="374">
                  <c:v>-0.4034553628660259</c:v>
                </c:pt>
                <c:pt idx="375">
                  <c:v>-0.40567750482138548</c:v>
                </c:pt>
                <c:pt idx="376">
                  <c:v>-0.39975628611268066</c:v>
                </c:pt>
                <c:pt idx="377">
                  <c:v>-0.3773195441224691</c:v>
                </c:pt>
                <c:pt idx="378">
                  <c:v>-0.35804835912453514</c:v>
                </c:pt>
                <c:pt idx="379">
                  <c:v>-0.36622364291847675</c:v>
                </c:pt>
                <c:pt idx="380">
                  <c:v>-0.35607478579308532</c:v>
                </c:pt>
                <c:pt idx="381">
                  <c:v>-0.36650984139832332</c:v>
                </c:pt>
                <c:pt idx="382">
                  <c:v>-0.37731672142376155</c:v>
                </c:pt>
                <c:pt idx="383">
                  <c:v>-0.38960765692065125</c:v>
                </c:pt>
                <c:pt idx="384">
                  <c:v>-0.39787748224877179</c:v>
                </c:pt>
                <c:pt idx="385">
                  <c:v>-0.41350559412704913</c:v>
                </c:pt>
                <c:pt idx="386">
                  <c:v>-0.37620676325642555</c:v>
                </c:pt>
                <c:pt idx="387">
                  <c:v>-0.3687758044890147</c:v>
                </c:pt>
                <c:pt idx="388">
                  <c:v>-0.36509327744575509</c:v>
                </c:pt>
                <c:pt idx="389">
                  <c:v>-0.35948329915577665</c:v>
                </c:pt>
                <c:pt idx="390">
                  <c:v>-0.34010774598205745</c:v>
                </c:pt>
                <c:pt idx="391">
                  <c:v>-0.34014643267941042</c:v>
                </c:pt>
                <c:pt idx="392">
                  <c:v>-0.32647665076617016</c:v>
                </c:pt>
                <c:pt idx="393">
                  <c:v>-0.31396529024803016</c:v>
                </c:pt>
                <c:pt idx="394">
                  <c:v>-0.30970923826294799</c:v>
                </c:pt>
                <c:pt idx="395">
                  <c:v>-0.29796607663517294</c:v>
                </c:pt>
                <c:pt idx="396">
                  <c:v>-0.29215476193572126</c:v>
                </c:pt>
                <c:pt idx="397">
                  <c:v>-0.28678896140567128</c:v>
                </c:pt>
                <c:pt idx="398">
                  <c:v>-0.27441357473526679</c:v>
                </c:pt>
                <c:pt idx="399">
                  <c:v>-0.27795676138496178</c:v>
                </c:pt>
                <c:pt idx="400">
                  <c:v>-0.26774198284553113</c:v>
                </c:pt>
                <c:pt idx="401">
                  <c:v>-0.24302119094936961</c:v>
                </c:pt>
                <c:pt idx="402">
                  <c:v>-0.2794044693170778</c:v>
                </c:pt>
                <c:pt idx="403">
                  <c:v>-0.27285392582473234</c:v>
                </c:pt>
                <c:pt idx="404">
                  <c:v>-0.27659288270796217</c:v>
                </c:pt>
                <c:pt idx="405">
                  <c:v>-0.28168642115572096</c:v>
                </c:pt>
                <c:pt idx="406">
                  <c:v>-0.28145960440995654</c:v>
                </c:pt>
                <c:pt idx="407">
                  <c:v>-0.28599678693465047</c:v>
                </c:pt>
                <c:pt idx="408">
                  <c:v>-0.2898306203389418</c:v>
                </c:pt>
                <c:pt idx="409">
                  <c:v>-0.2906366592035709</c:v>
                </c:pt>
                <c:pt idx="410">
                  <c:v>-0.29389292580979687</c:v>
                </c:pt>
                <c:pt idx="411">
                  <c:v>-0.27401762999020574</c:v>
                </c:pt>
                <c:pt idx="412">
                  <c:v>-0.28411596571314202</c:v>
                </c:pt>
                <c:pt idx="413">
                  <c:v>-0.30130546680611375</c:v>
                </c:pt>
                <c:pt idx="414">
                  <c:v>-0.31057946884365822</c:v>
                </c:pt>
                <c:pt idx="415">
                  <c:v>-0.2954586718456102</c:v>
                </c:pt>
                <c:pt idx="416">
                  <c:v>-0.29952300586817782</c:v>
                </c:pt>
                <c:pt idx="417">
                  <c:v>-0.29132928728622765</c:v>
                </c:pt>
                <c:pt idx="418">
                  <c:v>-0.30584193450287772</c:v>
                </c:pt>
                <c:pt idx="419">
                  <c:v>-0.30289628131751317</c:v>
                </c:pt>
                <c:pt idx="420">
                  <c:v>-0.30170860200961169</c:v>
                </c:pt>
                <c:pt idx="421">
                  <c:v>-0.29955801571455221</c:v>
                </c:pt>
                <c:pt idx="422">
                  <c:v>-0.32328436572579244</c:v>
                </c:pt>
                <c:pt idx="423">
                  <c:v>-0.3868118730044775</c:v>
                </c:pt>
                <c:pt idx="424">
                  <c:v>-0.40521679475422107</c:v>
                </c:pt>
                <c:pt idx="425">
                  <c:v>-0.41555766797469079</c:v>
                </c:pt>
                <c:pt idx="426">
                  <c:v>-0.36613335693402405</c:v>
                </c:pt>
                <c:pt idx="427">
                  <c:v>-0.31209524201928546</c:v>
                </c:pt>
                <c:pt idx="428">
                  <c:v>-0.3371060145339001</c:v>
                </c:pt>
                <c:pt idx="429">
                  <c:v>-0.36612000606782635</c:v>
                </c:pt>
                <c:pt idx="430">
                  <c:v>-0.36782813050924323</c:v>
                </c:pt>
                <c:pt idx="431">
                  <c:v>-0.3254962124652081</c:v>
                </c:pt>
                <c:pt idx="432">
                  <c:v>-0.32357145455122333</c:v>
                </c:pt>
                <c:pt idx="433">
                  <c:v>-0.31496727171780092</c:v>
                </c:pt>
                <c:pt idx="434">
                  <c:v>-0.31602076121874412</c:v>
                </c:pt>
                <c:pt idx="435">
                  <c:v>-0.32012047591740667</c:v>
                </c:pt>
                <c:pt idx="436">
                  <c:v>-0.33279735249381326</c:v>
                </c:pt>
                <c:pt idx="437">
                  <c:v>-0.32098219555803037</c:v>
                </c:pt>
                <c:pt idx="438">
                  <c:v>-0.3429215437166484</c:v>
                </c:pt>
                <c:pt idx="439">
                  <c:v>-0.34877094766753619</c:v>
                </c:pt>
                <c:pt idx="440">
                  <c:v>-0.36563081058686731</c:v>
                </c:pt>
                <c:pt idx="441">
                  <c:v>-0.35839753524660795</c:v>
                </c:pt>
                <c:pt idx="442">
                  <c:v>-0.39469624032414108</c:v>
                </c:pt>
                <c:pt idx="443">
                  <c:v>-0.37928602882606244</c:v>
                </c:pt>
                <c:pt idx="444">
                  <c:v>-0.38026436176525141</c:v>
                </c:pt>
                <c:pt idx="445">
                  <c:v>-0.40851786750842278</c:v>
                </c:pt>
                <c:pt idx="446">
                  <c:v>-0.42214058901446599</c:v>
                </c:pt>
                <c:pt idx="447">
                  <c:v>-0.4277752596213828</c:v>
                </c:pt>
                <c:pt idx="448">
                  <c:v>-0.42526208653412528</c:v>
                </c:pt>
                <c:pt idx="449">
                  <c:v>-0.42629402698817487</c:v>
                </c:pt>
                <c:pt idx="450">
                  <c:v>-0.42949300834973336</c:v>
                </c:pt>
                <c:pt idx="451">
                  <c:v>-0.43518143072775717</c:v>
                </c:pt>
                <c:pt idx="452">
                  <c:v>-0.4634273395716253</c:v>
                </c:pt>
                <c:pt idx="453">
                  <c:v>-0.49909305029444068</c:v>
                </c:pt>
                <c:pt idx="454">
                  <c:v>-0.40267925688716683</c:v>
                </c:pt>
                <c:pt idx="455">
                  <c:v>-0.50530222220820575</c:v>
                </c:pt>
                <c:pt idx="456">
                  <c:v>-0.51301683190292069</c:v>
                </c:pt>
                <c:pt idx="457">
                  <c:v>-0.56441458674607037</c:v>
                </c:pt>
                <c:pt idx="458">
                  <c:v>-0.52154458829525219</c:v>
                </c:pt>
                <c:pt idx="459">
                  <c:v>-0.51643874069086582</c:v>
                </c:pt>
                <c:pt idx="460">
                  <c:v>-0.5028938060913748</c:v>
                </c:pt>
                <c:pt idx="461">
                  <c:v>-0.51944382612193341</c:v>
                </c:pt>
                <c:pt idx="462">
                  <c:v>-0.51064689234911886</c:v>
                </c:pt>
                <c:pt idx="463">
                  <c:v>-0.50605860540163006</c:v>
                </c:pt>
                <c:pt idx="464">
                  <c:v>-0.45787120376206858</c:v>
                </c:pt>
                <c:pt idx="465">
                  <c:v>-0.46839387635171503</c:v>
                </c:pt>
                <c:pt idx="466">
                  <c:v>-0.45643129610084943</c:v>
                </c:pt>
                <c:pt idx="467">
                  <c:v>-0.45843930587536447</c:v>
                </c:pt>
                <c:pt idx="468">
                  <c:v>-0.45401090603065647</c:v>
                </c:pt>
                <c:pt idx="469">
                  <c:v>-0.43784304887874631</c:v>
                </c:pt>
                <c:pt idx="470">
                  <c:v>-0.45709434567601859</c:v>
                </c:pt>
                <c:pt idx="471">
                  <c:v>-0.45132327396727673</c:v>
                </c:pt>
                <c:pt idx="472">
                  <c:v>-0.45173287969868287</c:v>
                </c:pt>
                <c:pt idx="473">
                  <c:v>-0.45738874730315038</c:v>
                </c:pt>
                <c:pt idx="474">
                  <c:v>-0.44653783211614045</c:v>
                </c:pt>
                <c:pt idx="475">
                  <c:v>-0.45085555157577939</c:v>
                </c:pt>
                <c:pt idx="476">
                  <c:v>-0.44995010694524279</c:v>
                </c:pt>
                <c:pt idx="477">
                  <c:v>-0.44171083994095073</c:v>
                </c:pt>
                <c:pt idx="478">
                  <c:v>-0.47392150330586746</c:v>
                </c:pt>
                <c:pt idx="479">
                  <c:v>-0.49104732038057647</c:v>
                </c:pt>
                <c:pt idx="480">
                  <c:v>-0.48160103055350928</c:v>
                </c:pt>
                <c:pt idx="481">
                  <c:v>-0.483887435206801</c:v>
                </c:pt>
                <c:pt idx="482">
                  <c:v>-0.48430460786510277</c:v>
                </c:pt>
                <c:pt idx="483">
                  <c:v>-0.49921262937519839</c:v>
                </c:pt>
                <c:pt idx="484">
                  <c:v>-0.49873113239722383</c:v>
                </c:pt>
                <c:pt idx="485">
                  <c:v>-0.50281355463037514</c:v>
                </c:pt>
                <c:pt idx="486">
                  <c:v>-0.49250572747313909</c:v>
                </c:pt>
                <c:pt idx="487">
                  <c:v>-0.49968339618327584</c:v>
                </c:pt>
                <c:pt idx="488">
                  <c:v>-0.47906418016265589</c:v>
                </c:pt>
                <c:pt idx="489">
                  <c:v>-0.47022903776282721</c:v>
                </c:pt>
                <c:pt idx="490">
                  <c:v>-0.47655823242706996</c:v>
                </c:pt>
                <c:pt idx="491">
                  <c:v>-0.47692001344457174</c:v>
                </c:pt>
                <c:pt idx="492">
                  <c:v>-0.47271214642562476</c:v>
                </c:pt>
                <c:pt idx="493">
                  <c:v>-0.46857796688272302</c:v>
                </c:pt>
                <c:pt idx="494">
                  <c:v>-0.47181658860725412</c:v>
                </c:pt>
                <c:pt idx="495">
                  <c:v>-0.47593177532947506</c:v>
                </c:pt>
                <c:pt idx="496">
                  <c:v>-0.47239356240615532</c:v>
                </c:pt>
                <c:pt idx="497">
                  <c:v>-0.48123709440695572</c:v>
                </c:pt>
                <c:pt idx="498">
                  <c:v>-0.47996970762471863</c:v>
                </c:pt>
                <c:pt idx="499">
                  <c:v>-0.47806355542342477</c:v>
                </c:pt>
                <c:pt idx="500">
                  <c:v>-0.48200207240159959</c:v>
                </c:pt>
                <c:pt idx="501">
                  <c:v>-0.48135391333386829</c:v>
                </c:pt>
                <c:pt idx="502">
                  <c:v>-0.48322437994967005</c:v>
                </c:pt>
                <c:pt idx="503">
                  <c:v>-0.47936028542479703</c:v>
                </c:pt>
                <c:pt idx="504">
                  <c:v>-0.49019270705786827</c:v>
                </c:pt>
                <c:pt idx="505">
                  <c:v>-0.50174548022337451</c:v>
                </c:pt>
                <c:pt idx="506">
                  <c:v>-0.51743741658530695</c:v>
                </c:pt>
                <c:pt idx="507">
                  <c:v>-0.41508479061394543</c:v>
                </c:pt>
                <c:pt idx="508">
                  <c:v>-0.40035547077090478</c:v>
                </c:pt>
                <c:pt idx="509">
                  <c:v>-0.28803139375586473</c:v>
                </c:pt>
                <c:pt idx="510">
                  <c:v>-0.2761895218367475</c:v>
                </c:pt>
                <c:pt idx="511">
                  <c:v>-0.28190675043472951</c:v>
                </c:pt>
                <c:pt idx="512">
                  <c:v>-0.28077397056714692</c:v>
                </c:pt>
                <c:pt idx="513">
                  <c:v>-0.24838968249411347</c:v>
                </c:pt>
                <c:pt idx="514">
                  <c:v>-0.28008817432790611</c:v>
                </c:pt>
                <c:pt idx="515">
                  <c:v>-0.27437235066148347</c:v>
                </c:pt>
                <c:pt idx="516">
                  <c:v>-0.31802174295261276</c:v>
                </c:pt>
                <c:pt idx="517">
                  <c:v>-0.31332494906601127</c:v>
                </c:pt>
                <c:pt idx="518">
                  <c:v>-0.31689135811933317</c:v>
                </c:pt>
                <c:pt idx="519">
                  <c:v>-0.3075516789762458</c:v>
                </c:pt>
                <c:pt idx="520">
                  <c:v>-0.34709145337018216</c:v>
                </c:pt>
                <c:pt idx="521">
                  <c:v>-0.34219266636166029</c:v>
                </c:pt>
                <c:pt idx="522">
                  <c:v>-0.32926132660778584</c:v>
                </c:pt>
                <c:pt idx="523">
                  <c:v>-0.33270995822727678</c:v>
                </c:pt>
                <c:pt idx="524">
                  <c:v>-0.33333755714216379</c:v>
                </c:pt>
                <c:pt idx="525">
                  <c:v>-0.32434894312642965</c:v>
                </c:pt>
                <c:pt idx="526">
                  <c:v>-0.32314434552369042</c:v>
                </c:pt>
                <c:pt idx="527">
                  <c:v>-0.31099630738187212</c:v>
                </c:pt>
                <c:pt idx="528">
                  <c:v>-0.30940136811291247</c:v>
                </c:pt>
                <c:pt idx="529">
                  <c:v>-0.31478779923155908</c:v>
                </c:pt>
                <c:pt idx="530">
                  <c:v>-0.28411922974476567</c:v>
                </c:pt>
                <c:pt idx="531">
                  <c:v>-0.30530950195383799</c:v>
                </c:pt>
                <c:pt idx="532">
                  <c:v>-0.31857954788282877</c:v>
                </c:pt>
                <c:pt idx="533">
                  <c:v>-0.31577148605660654</c:v>
                </c:pt>
                <c:pt idx="534">
                  <c:v>-0.321984121043347</c:v>
                </c:pt>
                <c:pt idx="535">
                  <c:v>-0.31914231911369484</c:v>
                </c:pt>
                <c:pt idx="536">
                  <c:v>-0.34137323457402852</c:v>
                </c:pt>
                <c:pt idx="537">
                  <c:v>-0.33261226096559637</c:v>
                </c:pt>
                <c:pt idx="538">
                  <c:v>-0.33173764121181881</c:v>
                </c:pt>
                <c:pt idx="539">
                  <c:v>-0.3095790762386289</c:v>
                </c:pt>
                <c:pt idx="540">
                  <c:v>-0.34654867654551308</c:v>
                </c:pt>
                <c:pt idx="541">
                  <c:v>-0.35984772507098584</c:v>
                </c:pt>
                <c:pt idx="542">
                  <c:v>-0.30827426056061719</c:v>
                </c:pt>
                <c:pt idx="543">
                  <c:v>-0.34224827475913766</c:v>
                </c:pt>
                <c:pt idx="544">
                  <c:v>-0.3345257559815894</c:v>
                </c:pt>
                <c:pt idx="545">
                  <c:v>-0.31788528131404015</c:v>
                </c:pt>
                <c:pt idx="546">
                  <c:v>-0.323567421558418</c:v>
                </c:pt>
                <c:pt idx="547">
                  <c:v>-0.42045720279407506</c:v>
                </c:pt>
                <c:pt idx="548">
                  <c:v>-0.3758798796779344</c:v>
                </c:pt>
                <c:pt idx="549">
                  <c:v>-0.37581108175680772</c:v>
                </c:pt>
                <c:pt idx="550">
                  <c:v>-0.3790290579267368</c:v>
                </c:pt>
                <c:pt idx="551">
                  <c:v>-0.37465305812813671</c:v>
                </c:pt>
                <c:pt idx="552">
                  <c:v>-0.38395569297575743</c:v>
                </c:pt>
                <c:pt idx="553">
                  <c:v>-0.39164587967984571</c:v>
                </c:pt>
                <c:pt idx="554">
                  <c:v>-0.37524640030997963</c:v>
                </c:pt>
                <c:pt idx="555">
                  <c:v>-0.38570481844551996</c:v>
                </c:pt>
                <c:pt idx="556">
                  <c:v>-0.3664250736153794</c:v>
                </c:pt>
                <c:pt idx="557">
                  <c:v>-0.43418039256921143</c:v>
                </c:pt>
                <c:pt idx="558">
                  <c:v>-0.43207937545160507</c:v>
                </c:pt>
                <c:pt idx="559">
                  <c:v>-0.46387714438609046</c:v>
                </c:pt>
                <c:pt idx="560">
                  <c:v>-0.45676083437443055</c:v>
                </c:pt>
                <c:pt idx="561">
                  <c:v>-0.48066335794795445</c:v>
                </c:pt>
                <c:pt idx="562">
                  <c:v>-0.54363587858597917</c:v>
                </c:pt>
                <c:pt idx="563">
                  <c:v>-0.53684916019871942</c:v>
                </c:pt>
                <c:pt idx="564">
                  <c:v>-0.55117010330208471</c:v>
                </c:pt>
                <c:pt idx="565">
                  <c:v>-0.56800699099787422</c:v>
                </c:pt>
                <c:pt idx="566">
                  <c:v>-0.54745948325211269</c:v>
                </c:pt>
                <c:pt idx="567">
                  <c:v>-0.55205443855030323</c:v>
                </c:pt>
                <c:pt idx="568">
                  <c:v>-0.54713560708632047</c:v>
                </c:pt>
                <c:pt idx="569">
                  <c:v>-0.54368626427023359</c:v>
                </c:pt>
                <c:pt idx="570">
                  <c:v>-0.56064464984433471</c:v>
                </c:pt>
                <c:pt idx="571">
                  <c:v>-0.55973403494972929</c:v>
                </c:pt>
                <c:pt idx="572">
                  <c:v>-0.5384759657495185</c:v>
                </c:pt>
                <c:pt idx="573">
                  <c:v>-0.5554214297532083</c:v>
                </c:pt>
                <c:pt idx="574">
                  <c:v>-0.56530600389334296</c:v>
                </c:pt>
                <c:pt idx="575">
                  <c:v>-0.56481068600460393</c:v>
                </c:pt>
                <c:pt idx="576">
                  <c:v>-0.54646351879234778</c:v>
                </c:pt>
                <c:pt idx="577">
                  <c:v>-0.55212166837821475</c:v>
                </c:pt>
                <c:pt idx="578">
                  <c:v>-0.55995777798800361</c:v>
                </c:pt>
                <c:pt idx="579">
                  <c:v>-0.57096389675190085</c:v>
                </c:pt>
                <c:pt idx="580">
                  <c:v>-0.54647755708748458</c:v>
                </c:pt>
                <c:pt idx="581">
                  <c:v>-0.53762313946452178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35-47FD-9C38-86F6F7D7B9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0296079"/>
        <c:axId val="1170294831"/>
      </c:lineChart>
      <c:dateAx>
        <c:axId val="1170296079"/>
        <c:scaling>
          <c:orientation val="minMax"/>
        </c:scaling>
        <c:delete val="0"/>
        <c:axPos val="b"/>
        <c:numFmt formatCode="dd\-mm\-yyyy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0294831"/>
        <c:crosses val="autoZero"/>
        <c:auto val="1"/>
        <c:lblOffset val="100"/>
        <c:baseTimeUnit val="days"/>
      </c:dateAx>
      <c:valAx>
        <c:axId val="1170294831"/>
        <c:scaling>
          <c:orientation val="minMax"/>
          <c:min val="-0.2"/>
        </c:scaling>
        <c:delete val="0"/>
        <c:axPos val="l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02960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b="1"/>
              <a:t>Correlations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Correlation!$B$1</c:f>
              <c:strCache>
                <c:ptCount val="1"/>
                <c:pt idx="0">
                  <c:v>MSCI India vs MSCI World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Correlation!$A$2:$A$877</c:f>
              <c:numCache>
                <c:formatCode>dd\-mm\-yyyy</c:formatCode>
                <c:ptCount val="876"/>
                <c:pt idx="0">
                  <c:v>38926</c:v>
                </c:pt>
                <c:pt idx="1">
                  <c:v>38933</c:v>
                </c:pt>
                <c:pt idx="2">
                  <c:v>38940</c:v>
                </c:pt>
                <c:pt idx="3">
                  <c:v>38947</c:v>
                </c:pt>
                <c:pt idx="4">
                  <c:v>38954</c:v>
                </c:pt>
                <c:pt idx="5">
                  <c:v>38961</c:v>
                </c:pt>
                <c:pt idx="6">
                  <c:v>38968</c:v>
                </c:pt>
                <c:pt idx="7">
                  <c:v>38975</c:v>
                </c:pt>
                <c:pt idx="8">
                  <c:v>38982</c:v>
                </c:pt>
                <c:pt idx="9">
                  <c:v>38989</c:v>
                </c:pt>
                <c:pt idx="10">
                  <c:v>38996</c:v>
                </c:pt>
                <c:pt idx="11">
                  <c:v>39003</c:v>
                </c:pt>
                <c:pt idx="12">
                  <c:v>39010</c:v>
                </c:pt>
                <c:pt idx="13">
                  <c:v>39017</c:v>
                </c:pt>
                <c:pt idx="14">
                  <c:v>39024</c:v>
                </c:pt>
                <c:pt idx="15">
                  <c:v>39031</c:v>
                </c:pt>
                <c:pt idx="16">
                  <c:v>39038</c:v>
                </c:pt>
                <c:pt idx="17">
                  <c:v>39045</c:v>
                </c:pt>
                <c:pt idx="18">
                  <c:v>39052</c:v>
                </c:pt>
                <c:pt idx="19">
                  <c:v>39059</c:v>
                </c:pt>
                <c:pt idx="20">
                  <c:v>39066</c:v>
                </c:pt>
                <c:pt idx="21">
                  <c:v>39073</c:v>
                </c:pt>
                <c:pt idx="22">
                  <c:v>39080</c:v>
                </c:pt>
                <c:pt idx="23">
                  <c:v>39087</c:v>
                </c:pt>
                <c:pt idx="24">
                  <c:v>39094</c:v>
                </c:pt>
                <c:pt idx="25">
                  <c:v>39101</c:v>
                </c:pt>
                <c:pt idx="26">
                  <c:v>39108</c:v>
                </c:pt>
                <c:pt idx="27">
                  <c:v>39115</c:v>
                </c:pt>
                <c:pt idx="28">
                  <c:v>39122</c:v>
                </c:pt>
                <c:pt idx="29">
                  <c:v>39129</c:v>
                </c:pt>
                <c:pt idx="30">
                  <c:v>39136</c:v>
                </c:pt>
                <c:pt idx="31">
                  <c:v>39143</c:v>
                </c:pt>
                <c:pt idx="32">
                  <c:v>39150</c:v>
                </c:pt>
                <c:pt idx="33">
                  <c:v>39157</c:v>
                </c:pt>
                <c:pt idx="34">
                  <c:v>39164</c:v>
                </c:pt>
                <c:pt idx="35">
                  <c:v>39171</c:v>
                </c:pt>
                <c:pt idx="36">
                  <c:v>39178</c:v>
                </c:pt>
                <c:pt idx="37">
                  <c:v>39185</c:v>
                </c:pt>
                <c:pt idx="38">
                  <c:v>39192</c:v>
                </c:pt>
                <c:pt idx="39">
                  <c:v>39199</c:v>
                </c:pt>
                <c:pt idx="40">
                  <c:v>39206</c:v>
                </c:pt>
                <c:pt idx="41">
                  <c:v>39213</c:v>
                </c:pt>
                <c:pt idx="42">
                  <c:v>39220</c:v>
                </c:pt>
                <c:pt idx="43">
                  <c:v>39227</c:v>
                </c:pt>
                <c:pt idx="44">
                  <c:v>39234</c:v>
                </c:pt>
                <c:pt idx="45">
                  <c:v>39241</c:v>
                </c:pt>
                <c:pt idx="46">
                  <c:v>39248</c:v>
                </c:pt>
                <c:pt idx="47">
                  <c:v>39255</c:v>
                </c:pt>
                <c:pt idx="48">
                  <c:v>39262</c:v>
                </c:pt>
                <c:pt idx="49">
                  <c:v>39269</c:v>
                </c:pt>
                <c:pt idx="50">
                  <c:v>39276</c:v>
                </c:pt>
                <c:pt idx="51">
                  <c:v>39283</c:v>
                </c:pt>
                <c:pt idx="52">
                  <c:v>39290</c:v>
                </c:pt>
                <c:pt idx="53">
                  <c:v>39297</c:v>
                </c:pt>
                <c:pt idx="54">
                  <c:v>39304</c:v>
                </c:pt>
                <c:pt idx="55">
                  <c:v>39311</c:v>
                </c:pt>
                <c:pt idx="56">
                  <c:v>39318</c:v>
                </c:pt>
                <c:pt idx="57">
                  <c:v>39325</c:v>
                </c:pt>
                <c:pt idx="58">
                  <c:v>39332</c:v>
                </c:pt>
                <c:pt idx="59">
                  <c:v>39339</c:v>
                </c:pt>
                <c:pt idx="60">
                  <c:v>39346</c:v>
                </c:pt>
                <c:pt idx="61">
                  <c:v>39353</c:v>
                </c:pt>
                <c:pt idx="62">
                  <c:v>39360</c:v>
                </c:pt>
                <c:pt idx="63">
                  <c:v>39367</c:v>
                </c:pt>
                <c:pt idx="64">
                  <c:v>39374</c:v>
                </c:pt>
                <c:pt idx="65">
                  <c:v>39381</c:v>
                </c:pt>
                <c:pt idx="66">
                  <c:v>39388</c:v>
                </c:pt>
                <c:pt idx="67">
                  <c:v>39395</c:v>
                </c:pt>
                <c:pt idx="68">
                  <c:v>39402</c:v>
                </c:pt>
                <c:pt idx="69">
                  <c:v>39409</c:v>
                </c:pt>
                <c:pt idx="70">
                  <c:v>39416</c:v>
                </c:pt>
                <c:pt idx="71">
                  <c:v>39423</c:v>
                </c:pt>
                <c:pt idx="72">
                  <c:v>39430</c:v>
                </c:pt>
                <c:pt idx="73">
                  <c:v>39437</c:v>
                </c:pt>
                <c:pt idx="74">
                  <c:v>39444</c:v>
                </c:pt>
                <c:pt idx="75">
                  <c:v>39451</c:v>
                </c:pt>
                <c:pt idx="76">
                  <c:v>39458</c:v>
                </c:pt>
                <c:pt idx="77">
                  <c:v>39465</c:v>
                </c:pt>
                <c:pt idx="78">
                  <c:v>39472</c:v>
                </c:pt>
                <c:pt idx="79">
                  <c:v>39479</c:v>
                </c:pt>
                <c:pt idx="80">
                  <c:v>39486</c:v>
                </c:pt>
                <c:pt idx="81">
                  <c:v>39493</c:v>
                </c:pt>
                <c:pt idx="82">
                  <c:v>39500</c:v>
                </c:pt>
                <c:pt idx="83">
                  <c:v>39507</c:v>
                </c:pt>
                <c:pt idx="84">
                  <c:v>39514</c:v>
                </c:pt>
                <c:pt idx="85">
                  <c:v>39521</c:v>
                </c:pt>
                <c:pt idx="86">
                  <c:v>39528</c:v>
                </c:pt>
                <c:pt idx="87">
                  <c:v>39535</c:v>
                </c:pt>
                <c:pt idx="88">
                  <c:v>39542</c:v>
                </c:pt>
                <c:pt idx="89">
                  <c:v>39549</c:v>
                </c:pt>
                <c:pt idx="90">
                  <c:v>39556</c:v>
                </c:pt>
                <c:pt idx="91">
                  <c:v>39563</c:v>
                </c:pt>
                <c:pt idx="92">
                  <c:v>39570</c:v>
                </c:pt>
                <c:pt idx="93">
                  <c:v>39577</c:v>
                </c:pt>
                <c:pt idx="94">
                  <c:v>39584</c:v>
                </c:pt>
                <c:pt idx="95">
                  <c:v>39591</c:v>
                </c:pt>
                <c:pt idx="96">
                  <c:v>39598</c:v>
                </c:pt>
                <c:pt idx="97">
                  <c:v>39605</c:v>
                </c:pt>
                <c:pt idx="98">
                  <c:v>39612</c:v>
                </c:pt>
                <c:pt idx="99">
                  <c:v>39619</c:v>
                </c:pt>
                <c:pt idx="100">
                  <c:v>39626</c:v>
                </c:pt>
                <c:pt idx="101">
                  <c:v>39633</c:v>
                </c:pt>
                <c:pt idx="102">
                  <c:v>39640</c:v>
                </c:pt>
                <c:pt idx="103">
                  <c:v>39647</c:v>
                </c:pt>
                <c:pt idx="104">
                  <c:v>39654</c:v>
                </c:pt>
                <c:pt idx="105">
                  <c:v>39661</c:v>
                </c:pt>
                <c:pt idx="106">
                  <c:v>39668</c:v>
                </c:pt>
                <c:pt idx="107">
                  <c:v>39675</c:v>
                </c:pt>
                <c:pt idx="108">
                  <c:v>39682</c:v>
                </c:pt>
                <c:pt idx="109">
                  <c:v>39689</c:v>
                </c:pt>
                <c:pt idx="110">
                  <c:v>39696</c:v>
                </c:pt>
                <c:pt idx="111">
                  <c:v>39703</c:v>
                </c:pt>
                <c:pt idx="112">
                  <c:v>39710</c:v>
                </c:pt>
                <c:pt idx="113">
                  <c:v>39717</c:v>
                </c:pt>
                <c:pt idx="114">
                  <c:v>39724</c:v>
                </c:pt>
                <c:pt idx="115">
                  <c:v>39731</c:v>
                </c:pt>
                <c:pt idx="116">
                  <c:v>39738</c:v>
                </c:pt>
                <c:pt idx="117">
                  <c:v>39745</c:v>
                </c:pt>
                <c:pt idx="118">
                  <c:v>39752</c:v>
                </c:pt>
                <c:pt idx="119">
                  <c:v>39759</c:v>
                </c:pt>
                <c:pt idx="120">
                  <c:v>39766</c:v>
                </c:pt>
                <c:pt idx="121">
                  <c:v>39773</c:v>
                </c:pt>
                <c:pt idx="122">
                  <c:v>39780</c:v>
                </c:pt>
                <c:pt idx="123">
                  <c:v>39787</c:v>
                </c:pt>
                <c:pt idx="124">
                  <c:v>39794</c:v>
                </c:pt>
                <c:pt idx="125">
                  <c:v>39801</c:v>
                </c:pt>
                <c:pt idx="126">
                  <c:v>39808</c:v>
                </c:pt>
                <c:pt idx="127">
                  <c:v>39815</c:v>
                </c:pt>
                <c:pt idx="128">
                  <c:v>39822</c:v>
                </c:pt>
                <c:pt idx="129">
                  <c:v>39829</c:v>
                </c:pt>
                <c:pt idx="130">
                  <c:v>39836</c:v>
                </c:pt>
                <c:pt idx="131">
                  <c:v>39843</c:v>
                </c:pt>
                <c:pt idx="132">
                  <c:v>39850</c:v>
                </c:pt>
                <c:pt idx="133">
                  <c:v>39857</c:v>
                </c:pt>
                <c:pt idx="134">
                  <c:v>39864</c:v>
                </c:pt>
                <c:pt idx="135">
                  <c:v>39871</c:v>
                </c:pt>
                <c:pt idx="136">
                  <c:v>39878</c:v>
                </c:pt>
                <c:pt idx="137">
                  <c:v>39885</c:v>
                </c:pt>
                <c:pt idx="138">
                  <c:v>39892</c:v>
                </c:pt>
                <c:pt idx="139">
                  <c:v>39899</c:v>
                </c:pt>
                <c:pt idx="140">
                  <c:v>39906</c:v>
                </c:pt>
                <c:pt idx="141">
                  <c:v>39913</c:v>
                </c:pt>
                <c:pt idx="142">
                  <c:v>39920</c:v>
                </c:pt>
                <c:pt idx="143">
                  <c:v>39927</c:v>
                </c:pt>
                <c:pt idx="144">
                  <c:v>39934</c:v>
                </c:pt>
                <c:pt idx="145">
                  <c:v>39941</c:v>
                </c:pt>
                <c:pt idx="146">
                  <c:v>39948</c:v>
                </c:pt>
                <c:pt idx="147">
                  <c:v>39955</c:v>
                </c:pt>
                <c:pt idx="148">
                  <c:v>39962</c:v>
                </c:pt>
                <c:pt idx="149">
                  <c:v>39969</c:v>
                </c:pt>
                <c:pt idx="150">
                  <c:v>39976</c:v>
                </c:pt>
                <c:pt idx="151">
                  <c:v>39983</c:v>
                </c:pt>
                <c:pt idx="152">
                  <c:v>39990</c:v>
                </c:pt>
                <c:pt idx="153">
                  <c:v>39997</c:v>
                </c:pt>
                <c:pt idx="154">
                  <c:v>40004</c:v>
                </c:pt>
                <c:pt idx="155">
                  <c:v>40011</c:v>
                </c:pt>
                <c:pt idx="156">
                  <c:v>40018</c:v>
                </c:pt>
                <c:pt idx="157">
                  <c:v>40025</c:v>
                </c:pt>
                <c:pt idx="158">
                  <c:v>40032</c:v>
                </c:pt>
                <c:pt idx="159">
                  <c:v>40039</c:v>
                </c:pt>
                <c:pt idx="160">
                  <c:v>40046</c:v>
                </c:pt>
                <c:pt idx="161">
                  <c:v>40053</c:v>
                </c:pt>
                <c:pt idx="162">
                  <c:v>40060</c:v>
                </c:pt>
                <c:pt idx="163">
                  <c:v>40067</c:v>
                </c:pt>
                <c:pt idx="164">
                  <c:v>40074</c:v>
                </c:pt>
                <c:pt idx="165">
                  <c:v>40081</c:v>
                </c:pt>
                <c:pt idx="166">
                  <c:v>40088</c:v>
                </c:pt>
                <c:pt idx="167">
                  <c:v>40095</c:v>
                </c:pt>
                <c:pt idx="168">
                  <c:v>40102</c:v>
                </c:pt>
                <c:pt idx="169">
                  <c:v>40109</c:v>
                </c:pt>
                <c:pt idx="170">
                  <c:v>40116</c:v>
                </c:pt>
                <c:pt idx="171">
                  <c:v>40123</c:v>
                </c:pt>
                <c:pt idx="172">
                  <c:v>40130</c:v>
                </c:pt>
                <c:pt idx="173">
                  <c:v>40137</c:v>
                </c:pt>
                <c:pt idx="174">
                  <c:v>40144</c:v>
                </c:pt>
                <c:pt idx="175">
                  <c:v>40151</c:v>
                </c:pt>
                <c:pt idx="176">
                  <c:v>40158</c:v>
                </c:pt>
                <c:pt idx="177">
                  <c:v>40165</c:v>
                </c:pt>
                <c:pt idx="178">
                  <c:v>40172</c:v>
                </c:pt>
                <c:pt idx="179">
                  <c:v>40179</c:v>
                </c:pt>
                <c:pt idx="180">
                  <c:v>40186</c:v>
                </c:pt>
                <c:pt idx="181">
                  <c:v>40193</c:v>
                </c:pt>
                <c:pt idx="182">
                  <c:v>40200</c:v>
                </c:pt>
                <c:pt idx="183">
                  <c:v>40207</c:v>
                </c:pt>
                <c:pt idx="184">
                  <c:v>40214</c:v>
                </c:pt>
                <c:pt idx="185">
                  <c:v>40221</c:v>
                </c:pt>
                <c:pt idx="186">
                  <c:v>40228</c:v>
                </c:pt>
                <c:pt idx="187">
                  <c:v>40235</c:v>
                </c:pt>
                <c:pt idx="188">
                  <c:v>40242</c:v>
                </c:pt>
                <c:pt idx="189">
                  <c:v>40249</c:v>
                </c:pt>
                <c:pt idx="190">
                  <c:v>40256</c:v>
                </c:pt>
                <c:pt idx="191">
                  <c:v>40263</c:v>
                </c:pt>
                <c:pt idx="192">
                  <c:v>40270</c:v>
                </c:pt>
                <c:pt idx="193">
                  <c:v>40277</c:v>
                </c:pt>
                <c:pt idx="194">
                  <c:v>40284</c:v>
                </c:pt>
                <c:pt idx="195">
                  <c:v>40291</c:v>
                </c:pt>
                <c:pt idx="196">
                  <c:v>40298</c:v>
                </c:pt>
                <c:pt idx="197">
                  <c:v>40305</c:v>
                </c:pt>
                <c:pt idx="198">
                  <c:v>40312</c:v>
                </c:pt>
                <c:pt idx="199">
                  <c:v>40319</c:v>
                </c:pt>
                <c:pt idx="200">
                  <c:v>40326</c:v>
                </c:pt>
                <c:pt idx="201">
                  <c:v>40333</c:v>
                </c:pt>
                <c:pt idx="202">
                  <c:v>40340</c:v>
                </c:pt>
                <c:pt idx="203">
                  <c:v>40347</c:v>
                </c:pt>
                <c:pt idx="204">
                  <c:v>40354</c:v>
                </c:pt>
                <c:pt idx="205">
                  <c:v>40361</c:v>
                </c:pt>
                <c:pt idx="206">
                  <c:v>40368</c:v>
                </c:pt>
                <c:pt idx="207">
                  <c:v>40375</c:v>
                </c:pt>
                <c:pt idx="208">
                  <c:v>40382</c:v>
                </c:pt>
                <c:pt idx="209">
                  <c:v>40389</c:v>
                </c:pt>
                <c:pt idx="210">
                  <c:v>40396</c:v>
                </c:pt>
                <c:pt idx="211">
                  <c:v>40403</c:v>
                </c:pt>
                <c:pt idx="212">
                  <c:v>40410</c:v>
                </c:pt>
                <c:pt idx="213">
                  <c:v>40417</c:v>
                </c:pt>
                <c:pt idx="214">
                  <c:v>40424</c:v>
                </c:pt>
                <c:pt idx="215">
                  <c:v>40431</c:v>
                </c:pt>
                <c:pt idx="216">
                  <c:v>40438</c:v>
                </c:pt>
                <c:pt idx="217">
                  <c:v>40445</c:v>
                </c:pt>
                <c:pt idx="218">
                  <c:v>40452</c:v>
                </c:pt>
                <c:pt idx="219">
                  <c:v>40459</c:v>
                </c:pt>
                <c:pt idx="220">
                  <c:v>40466</c:v>
                </c:pt>
                <c:pt idx="221">
                  <c:v>40473</c:v>
                </c:pt>
                <c:pt idx="222">
                  <c:v>40480</c:v>
                </c:pt>
                <c:pt idx="223">
                  <c:v>40487</c:v>
                </c:pt>
                <c:pt idx="224">
                  <c:v>40494</c:v>
                </c:pt>
                <c:pt idx="225">
                  <c:v>40501</c:v>
                </c:pt>
                <c:pt idx="226">
                  <c:v>40508</c:v>
                </c:pt>
                <c:pt idx="227">
                  <c:v>40515</c:v>
                </c:pt>
                <c:pt idx="228">
                  <c:v>40522</c:v>
                </c:pt>
                <c:pt idx="229">
                  <c:v>40529</c:v>
                </c:pt>
                <c:pt idx="230">
                  <c:v>40536</c:v>
                </c:pt>
                <c:pt idx="231">
                  <c:v>40543</c:v>
                </c:pt>
                <c:pt idx="232">
                  <c:v>40550</c:v>
                </c:pt>
                <c:pt idx="233">
                  <c:v>40557</c:v>
                </c:pt>
                <c:pt idx="234">
                  <c:v>40564</c:v>
                </c:pt>
                <c:pt idx="235">
                  <c:v>40571</c:v>
                </c:pt>
                <c:pt idx="236">
                  <c:v>40578</c:v>
                </c:pt>
                <c:pt idx="237">
                  <c:v>40585</c:v>
                </c:pt>
                <c:pt idx="238">
                  <c:v>40592</c:v>
                </c:pt>
                <c:pt idx="239">
                  <c:v>40599</c:v>
                </c:pt>
                <c:pt idx="240">
                  <c:v>40606</c:v>
                </c:pt>
                <c:pt idx="241">
                  <c:v>40613</c:v>
                </c:pt>
                <c:pt idx="242">
                  <c:v>40620</c:v>
                </c:pt>
                <c:pt idx="243">
                  <c:v>40627</c:v>
                </c:pt>
                <c:pt idx="244">
                  <c:v>40634</c:v>
                </c:pt>
                <c:pt idx="245">
                  <c:v>40641</c:v>
                </c:pt>
                <c:pt idx="246">
                  <c:v>40648</c:v>
                </c:pt>
                <c:pt idx="247">
                  <c:v>40655</c:v>
                </c:pt>
                <c:pt idx="248">
                  <c:v>40662</c:v>
                </c:pt>
                <c:pt idx="249">
                  <c:v>40669</c:v>
                </c:pt>
                <c:pt idx="250">
                  <c:v>40676</c:v>
                </c:pt>
                <c:pt idx="251">
                  <c:v>40683</c:v>
                </c:pt>
                <c:pt idx="252">
                  <c:v>40690</c:v>
                </c:pt>
                <c:pt idx="253">
                  <c:v>40697</c:v>
                </c:pt>
                <c:pt idx="254">
                  <c:v>40704</c:v>
                </c:pt>
                <c:pt idx="255">
                  <c:v>40711</c:v>
                </c:pt>
                <c:pt idx="256">
                  <c:v>40718</c:v>
                </c:pt>
                <c:pt idx="257">
                  <c:v>40725</c:v>
                </c:pt>
                <c:pt idx="258">
                  <c:v>40732</c:v>
                </c:pt>
                <c:pt idx="259">
                  <c:v>40739</c:v>
                </c:pt>
                <c:pt idx="260">
                  <c:v>40746</c:v>
                </c:pt>
                <c:pt idx="261">
                  <c:v>40753</c:v>
                </c:pt>
                <c:pt idx="262">
                  <c:v>40760</c:v>
                </c:pt>
                <c:pt idx="263">
                  <c:v>40767</c:v>
                </c:pt>
                <c:pt idx="264">
                  <c:v>40774</c:v>
                </c:pt>
                <c:pt idx="265">
                  <c:v>40781</c:v>
                </c:pt>
                <c:pt idx="266">
                  <c:v>40788</c:v>
                </c:pt>
                <c:pt idx="267">
                  <c:v>40795</c:v>
                </c:pt>
                <c:pt idx="268">
                  <c:v>40802</c:v>
                </c:pt>
                <c:pt idx="269">
                  <c:v>40809</c:v>
                </c:pt>
                <c:pt idx="270">
                  <c:v>40816</c:v>
                </c:pt>
                <c:pt idx="271">
                  <c:v>40823</c:v>
                </c:pt>
                <c:pt idx="272">
                  <c:v>40830</c:v>
                </c:pt>
                <c:pt idx="273">
                  <c:v>40837</c:v>
                </c:pt>
                <c:pt idx="274">
                  <c:v>40844</c:v>
                </c:pt>
                <c:pt idx="275">
                  <c:v>40851</c:v>
                </c:pt>
                <c:pt idx="276">
                  <c:v>40858</c:v>
                </c:pt>
                <c:pt idx="277">
                  <c:v>40865</c:v>
                </c:pt>
                <c:pt idx="278">
                  <c:v>40872</c:v>
                </c:pt>
                <c:pt idx="279">
                  <c:v>40879</c:v>
                </c:pt>
                <c:pt idx="280">
                  <c:v>40886</c:v>
                </c:pt>
                <c:pt idx="281">
                  <c:v>40893</c:v>
                </c:pt>
                <c:pt idx="282">
                  <c:v>40900</c:v>
                </c:pt>
                <c:pt idx="283">
                  <c:v>40907</c:v>
                </c:pt>
                <c:pt idx="284">
                  <c:v>40914</c:v>
                </c:pt>
                <c:pt idx="285">
                  <c:v>40921</c:v>
                </c:pt>
                <c:pt idx="286">
                  <c:v>40928</c:v>
                </c:pt>
                <c:pt idx="287">
                  <c:v>40935</c:v>
                </c:pt>
                <c:pt idx="288">
                  <c:v>40942</c:v>
                </c:pt>
                <c:pt idx="289">
                  <c:v>40949</c:v>
                </c:pt>
                <c:pt idx="290">
                  <c:v>40956</c:v>
                </c:pt>
                <c:pt idx="291">
                  <c:v>40963</c:v>
                </c:pt>
                <c:pt idx="292">
                  <c:v>40970</c:v>
                </c:pt>
                <c:pt idx="293">
                  <c:v>40977</c:v>
                </c:pt>
                <c:pt idx="294">
                  <c:v>40984</c:v>
                </c:pt>
                <c:pt idx="295">
                  <c:v>40991</c:v>
                </c:pt>
                <c:pt idx="296">
                  <c:v>40998</c:v>
                </c:pt>
                <c:pt idx="297">
                  <c:v>41005</c:v>
                </c:pt>
                <c:pt idx="298">
                  <c:v>41012</c:v>
                </c:pt>
                <c:pt idx="299">
                  <c:v>41019</c:v>
                </c:pt>
                <c:pt idx="300">
                  <c:v>41026</c:v>
                </c:pt>
                <c:pt idx="301">
                  <c:v>41033</c:v>
                </c:pt>
                <c:pt idx="302">
                  <c:v>41040</c:v>
                </c:pt>
                <c:pt idx="303">
                  <c:v>41047</c:v>
                </c:pt>
                <c:pt idx="304">
                  <c:v>41054</c:v>
                </c:pt>
                <c:pt idx="305">
                  <c:v>41061</c:v>
                </c:pt>
                <c:pt idx="306">
                  <c:v>41068</c:v>
                </c:pt>
                <c:pt idx="307">
                  <c:v>41075</c:v>
                </c:pt>
                <c:pt idx="308">
                  <c:v>41082</c:v>
                </c:pt>
                <c:pt idx="309">
                  <c:v>41089</c:v>
                </c:pt>
                <c:pt idx="310">
                  <c:v>41096</c:v>
                </c:pt>
                <c:pt idx="311">
                  <c:v>41103</c:v>
                </c:pt>
                <c:pt idx="312">
                  <c:v>41110</c:v>
                </c:pt>
                <c:pt idx="313">
                  <c:v>41117</c:v>
                </c:pt>
                <c:pt idx="314">
                  <c:v>41124</c:v>
                </c:pt>
                <c:pt idx="315">
                  <c:v>41131</c:v>
                </c:pt>
                <c:pt idx="316">
                  <c:v>41138</c:v>
                </c:pt>
                <c:pt idx="317">
                  <c:v>41145</c:v>
                </c:pt>
                <c:pt idx="318">
                  <c:v>41152</c:v>
                </c:pt>
                <c:pt idx="319">
                  <c:v>41159</c:v>
                </c:pt>
                <c:pt idx="320">
                  <c:v>41166</c:v>
                </c:pt>
                <c:pt idx="321">
                  <c:v>41173</c:v>
                </c:pt>
                <c:pt idx="322">
                  <c:v>41180</c:v>
                </c:pt>
                <c:pt idx="323">
                  <c:v>41187</c:v>
                </c:pt>
                <c:pt idx="324">
                  <c:v>41194</c:v>
                </c:pt>
                <c:pt idx="325">
                  <c:v>41201</c:v>
                </c:pt>
                <c:pt idx="326">
                  <c:v>41208</c:v>
                </c:pt>
                <c:pt idx="327">
                  <c:v>41215</c:v>
                </c:pt>
                <c:pt idx="328">
                  <c:v>41222</c:v>
                </c:pt>
                <c:pt idx="329">
                  <c:v>41229</c:v>
                </c:pt>
                <c:pt idx="330">
                  <c:v>41236</c:v>
                </c:pt>
                <c:pt idx="331">
                  <c:v>41243</c:v>
                </c:pt>
                <c:pt idx="332">
                  <c:v>41250</c:v>
                </c:pt>
                <c:pt idx="333">
                  <c:v>41257</c:v>
                </c:pt>
                <c:pt idx="334">
                  <c:v>41264</c:v>
                </c:pt>
                <c:pt idx="335">
                  <c:v>41271</c:v>
                </c:pt>
                <c:pt idx="336">
                  <c:v>41278</c:v>
                </c:pt>
                <c:pt idx="337">
                  <c:v>41285</c:v>
                </c:pt>
                <c:pt idx="338">
                  <c:v>41292</c:v>
                </c:pt>
                <c:pt idx="339">
                  <c:v>41299</c:v>
                </c:pt>
                <c:pt idx="340">
                  <c:v>41306</c:v>
                </c:pt>
                <c:pt idx="341">
                  <c:v>41313</c:v>
                </c:pt>
                <c:pt idx="342">
                  <c:v>41320</c:v>
                </c:pt>
                <c:pt idx="343">
                  <c:v>41327</c:v>
                </c:pt>
                <c:pt idx="344">
                  <c:v>41334</c:v>
                </c:pt>
                <c:pt idx="345">
                  <c:v>41341</c:v>
                </c:pt>
                <c:pt idx="346">
                  <c:v>41348</c:v>
                </c:pt>
                <c:pt idx="347">
                  <c:v>41355</c:v>
                </c:pt>
                <c:pt idx="348">
                  <c:v>41362</c:v>
                </c:pt>
                <c:pt idx="349">
                  <c:v>41369</c:v>
                </c:pt>
                <c:pt idx="350">
                  <c:v>41376</c:v>
                </c:pt>
                <c:pt idx="351">
                  <c:v>41383</c:v>
                </c:pt>
                <c:pt idx="352">
                  <c:v>41390</c:v>
                </c:pt>
                <c:pt idx="353">
                  <c:v>41397</c:v>
                </c:pt>
                <c:pt idx="354">
                  <c:v>41404</c:v>
                </c:pt>
                <c:pt idx="355">
                  <c:v>41411</c:v>
                </c:pt>
                <c:pt idx="356">
                  <c:v>41418</c:v>
                </c:pt>
                <c:pt idx="357">
                  <c:v>41425</c:v>
                </c:pt>
                <c:pt idx="358">
                  <c:v>41432</c:v>
                </c:pt>
                <c:pt idx="359">
                  <c:v>41439</c:v>
                </c:pt>
                <c:pt idx="360">
                  <c:v>41446</c:v>
                </c:pt>
                <c:pt idx="361">
                  <c:v>41453</c:v>
                </c:pt>
                <c:pt idx="362">
                  <c:v>41460</c:v>
                </c:pt>
                <c:pt idx="363">
                  <c:v>41467</c:v>
                </c:pt>
                <c:pt idx="364">
                  <c:v>41474</c:v>
                </c:pt>
                <c:pt idx="365">
                  <c:v>41481</c:v>
                </c:pt>
                <c:pt idx="366">
                  <c:v>41488</c:v>
                </c:pt>
                <c:pt idx="367">
                  <c:v>41495</c:v>
                </c:pt>
                <c:pt idx="368">
                  <c:v>41502</c:v>
                </c:pt>
                <c:pt idx="369">
                  <c:v>41509</c:v>
                </c:pt>
                <c:pt idx="370">
                  <c:v>41516</c:v>
                </c:pt>
                <c:pt idx="371">
                  <c:v>41523</c:v>
                </c:pt>
                <c:pt idx="372">
                  <c:v>41530</c:v>
                </c:pt>
                <c:pt idx="373">
                  <c:v>41537</c:v>
                </c:pt>
                <c:pt idx="374">
                  <c:v>41544</c:v>
                </c:pt>
                <c:pt idx="375">
                  <c:v>41551</c:v>
                </c:pt>
                <c:pt idx="376">
                  <c:v>41558</c:v>
                </c:pt>
                <c:pt idx="377">
                  <c:v>41565</c:v>
                </c:pt>
                <c:pt idx="378">
                  <c:v>41572</c:v>
                </c:pt>
                <c:pt idx="379">
                  <c:v>41579</c:v>
                </c:pt>
                <c:pt idx="380">
                  <c:v>41586</c:v>
                </c:pt>
                <c:pt idx="381">
                  <c:v>41593</c:v>
                </c:pt>
                <c:pt idx="382">
                  <c:v>41600</c:v>
                </c:pt>
                <c:pt idx="383">
                  <c:v>41607</c:v>
                </c:pt>
                <c:pt idx="384">
                  <c:v>41614</c:v>
                </c:pt>
                <c:pt idx="385">
                  <c:v>41621</c:v>
                </c:pt>
                <c:pt idx="386">
                  <c:v>41628</c:v>
                </c:pt>
                <c:pt idx="387">
                  <c:v>41635</c:v>
                </c:pt>
                <c:pt idx="388">
                  <c:v>41642</c:v>
                </c:pt>
                <c:pt idx="389">
                  <c:v>41649</c:v>
                </c:pt>
                <c:pt idx="390">
                  <c:v>41656</c:v>
                </c:pt>
                <c:pt idx="391">
                  <c:v>41663</c:v>
                </c:pt>
                <c:pt idx="392">
                  <c:v>41670</c:v>
                </c:pt>
                <c:pt idx="393">
                  <c:v>41677</c:v>
                </c:pt>
                <c:pt idx="394">
                  <c:v>41684</c:v>
                </c:pt>
                <c:pt idx="395">
                  <c:v>41691</c:v>
                </c:pt>
                <c:pt idx="396">
                  <c:v>41698</c:v>
                </c:pt>
                <c:pt idx="397">
                  <c:v>41705</c:v>
                </c:pt>
                <c:pt idx="398">
                  <c:v>41712</c:v>
                </c:pt>
                <c:pt idx="399">
                  <c:v>41719</c:v>
                </c:pt>
                <c:pt idx="400">
                  <c:v>41726</c:v>
                </c:pt>
                <c:pt idx="401">
                  <c:v>41733</c:v>
                </c:pt>
                <c:pt idx="402">
                  <c:v>41740</c:v>
                </c:pt>
                <c:pt idx="403">
                  <c:v>41747</c:v>
                </c:pt>
                <c:pt idx="404">
                  <c:v>41754</c:v>
                </c:pt>
                <c:pt idx="405">
                  <c:v>41761</c:v>
                </c:pt>
                <c:pt idx="406">
                  <c:v>41768</c:v>
                </c:pt>
                <c:pt idx="407">
                  <c:v>41775</c:v>
                </c:pt>
                <c:pt idx="408">
                  <c:v>41782</c:v>
                </c:pt>
                <c:pt idx="409">
                  <c:v>41789</c:v>
                </c:pt>
                <c:pt idx="410">
                  <c:v>41796</c:v>
                </c:pt>
                <c:pt idx="411">
                  <c:v>41803</c:v>
                </c:pt>
                <c:pt idx="412">
                  <c:v>41810</c:v>
                </c:pt>
                <c:pt idx="413">
                  <c:v>41817</c:v>
                </c:pt>
                <c:pt idx="414">
                  <c:v>41824</c:v>
                </c:pt>
                <c:pt idx="415">
                  <c:v>41831</c:v>
                </c:pt>
                <c:pt idx="416">
                  <c:v>41838</c:v>
                </c:pt>
                <c:pt idx="417">
                  <c:v>41845</c:v>
                </c:pt>
                <c:pt idx="418">
                  <c:v>41852</c:v>
                </c:pt>
                <c:pt idx="419">
                  <c:v>41859</c:v>
                </c:pt>
                <c:pt idx="420">
                  <c:v>41866</c:v>
                </c:pt>
                <c:pt idx="421">
                  <c:v>41873</c:v>
                </c:pt>
                <c:pt idx="422">
                  <c:v>41880</c:v>
                </c:pt>
                <c:pt idx="423">
                  <c:v>41887</c:v>
                </c:pt>
                <c:pt idx="424">
                  <c:v>41894</c:v>
                </c:pt>
                <c:pt idx="425">
                  <c:v>41901</c:v>
                </c:pt>
                <c:pt idx="426">
                  <c:v>41908</c:v>
                </c:pt>
                <c:pt idx="427">
                  <c:v>41915</c:v>
                </c:pt>
                <c:pt idx="428">
                  <c:v>41922</c:v>
                </c:pt>
                <c:pt idx="429">
                  <c:v>41929</c:v>
                </c:pt>
                <c:pt idx="430">
                  <c:v>41936</c:v>
                </c:pt>
                <c:pt idx="431">
                  <c:v>41943</c:v>
                </c:pt>
                <c:pt idx="432">
                  <c:v>41950</c:v>
                </c:pt>
                <c:pt idx="433">
                  <c:v>41957</c:v>
                </c:pt>
                <c:pt idx="434">
                  <c:v>41964</c:v>
                </c:pt>
                <c:pt idx="435">
                  <c:v>41971</c:v>
                </c:pt>
                <c:pt idx="436">
                  <c:v>41978</c:v>
                </c:pt>
                <c:pt idx="437">
                  <c:v>41985</c:v>
                </c:pt>
                <c:pt idx="438">
                  <c:v>41992</c:v>
                </c:pt>
                <c:pt idx="439">
                  <c:v>41999</c:v>
                </c:pt>
                <c:pt idx="440">
                  <c:v>42006</c:v>
                </c:pt>
                <c:pt idx="441">
                  <c:v>42013</c:v>
                </c:pt>
                <c:pt idx="442">
                  <c:v>42020</c:v>
                </c:pt>
                <c:pt idx="443">
                  <c:v>42027</c:v>
                </c:pt>
                <c:pt idx="444">
                  <c:v>42034</c:v>
                </c:pt>
                <c:pt idx="445">
                  <c:v>42041</c:v>
                </c:pt>
                <c:pt idx="446">
                  <c:v>42048</c:v>
                </c:pt>
                <c:pt idx="447">
                  <c:v>42055</c:v>
                </c:pt>
                <c:pt idx="448">
                  <c:v>42062</c:v>
                </c:pt>
                <c:pt idx="449">
                  <c:v>42069</c:v>
                </c:pt>
                <c:pt idx="450">
                  <c:v>42076</c:v>
                </c:pt>
                <c:pt idx="451">
                  <c:v>42083</c:v>
                </c:pt>
                <c:pt idx="452">
                  <c:v>42090</c:v>
                </c:pt>
                <c:pt idx="453">
                  <c:v>42097</c:v>
                </c:pt>
                <c:pt idx="454">
                  <c:v>42104</c:v>
                </c:pt>
                <c:pt idx="455">
                  <c:v>42111</c:v>
                </c:pt>
                <c:pt idx="456">
                  <c:v>42118</c:v>
                </c:pt>
                <c:pt idx="457">
                  <c:v>42125</c:v>
                </c:pt>
                <c:pt idx="458">
                  <c:v>42132</c:v>
                </c:pt>
                <c:pt idx="459">
                  <c:v>42139</c:v>
                </c:pt>
                <c:pt idx="460">
                  <c:v>42146</c:v>
                </c:pt>
                <c:pt idx="461">
                  <c:v>42153</c:v>
                </c:pt>
                <c:pt idx="462">
                  <c:v>42160</c:v>
                </c:pt>
                <c:pt idx="463">
                  <c:v>42167</c:v>
                </c:pt>
                <c:pt idx="464">
                  <c:v>42174</c:v>
                </c:pt>
                <c:pt idx="465">
                  <c:v>42181</c:v>
                </c:pt>
                <c:pt idx="466">
                  <c:v>42188</c:v>
                </c:pt>
                <c:pt idx="467">
                  <c:v>42195</c:v>
                </c:pt>
                <c:pt idx="468">
                  <c:v>42202</c:v>
                </c:pt>
                <c:pt idx="469">
                  <c:v>42209</c:v>
                </c:pt>
                <c:pt idx="470">
                  <c:v>42216</c:v>
                </c:pt>
                <c:pt idx="471">
                  <c:v>42223</c:v>
                </c:pt>
                <c:pt idx="472">
                  <c:v>42230</c:v>
                </c:pt>
                <c:pt idx="473">
                  <c:v>42237</c:v>
                </c:pt>
                <c:pt idx="474">
                  <c:v>42244</c:v>
                </c:pt>
                <c:pt idx="475">
                  <c:v>42251</c:v>
                </c:pt>
                <c:pt idx="476">
                  <c:v>42258</c:v>
                </c:pt>
                <c:pt idx="477">
                  <c:v>42265</c:v>
                </c:pt>
                <c:pt idx="478">
                  <c:v>42272</c:v>
                </c:pt>
                <c:pt idx="479">
                  <c:v>42279</c:v>
                </c:pt>
                <c:pt idx="480">
                  <c:v>42286</c:v>
                </c:pt>
                <c:pt idx="481">
                  <c:v>42293</c:v>
                </c:pt>
                <c:pt idx="482">
                  <c:v>42300</c:v>
                </c:pt>
                <c:pt idx="483">
                  <c:v>42307</c:v>
                </c:pt>
                <c:pt idx="484">
                  <c:v>42314</c:v>
                </c:pt>
                <c:pt idx="485">
                  <c:v>42321</c:v>
                </c:pt>
                <c:pt idx="486">
                  <c:v>42328</c:v>
                </c:pt>
                <c:pt idx="487">
                  <c:v>42335</c:v>
                </c:pt>
                <c:pt idx="488">
                  <c:v>42342</c:v>
                </c:pt>
                <c:pt idx="489">
                  <c:v>42349</c:v>
                </c:pt>
                <c:pt idx="490">
                  <c:v>42356</c:v>
                </c:pt>
                <c:pt idx="491">
                  <c:v>42363</c:v>
                </c:pt>
                <c:pt idx="492">
                  <c:v>42370</c:v>
                </c:pt>
                <c:pt idx="493">
                  <c:v>42377</c:v>
                </c:pt>
                <c:pt idx="494">
                  <c:v>42384</c:v>
                </c:pt>
                <c:pt idx="495">
                  <c:v>42391</c:v>
                </c:pt>
                <c:pt idx="496">
                  <c:v>42398</c:v>
                </c:pt>
                <c:pt idx="497">
                  <c:v>42405</c:v>
                </c:pt>
                <c:pt idx="498">
                  <c:v>42412</c:v>
                </c:pt>
                <c:pt idx="499">
                  <c:v>42419</c:v>
                </c:pt>
                <c:pt idx="500">
                  <c:v>42426</c:v>
                </c:pt>
                <c:pt idx="501">
                  <c:v>42433</c:v>
                </c:pt>
                <c:pt idx="502">
                  <c:v>42440</c:v>
                </c:pt>
                <c:pt idx="503">
                  <c:v>42447</c:v>
                </c:pt>
                <c:pt idx="504">
                  <c:v>42454</c:v>
                </c:pt>
                <c:pt idx="505">
                  <c:v>42461</c:v>
                </c:pt>
                <c:pt idx="506">
                  <c:v>42468</c:v>
                </c:pt>
                <c:pt idx="507">
                  <c:v>42475</c:v>
                </c:pt>
                <c:pt idx="508">
                  <c:v>42482</c:v>
                </c:pt>
                <c:pt idx="509">
                  <c:v>42489</c:v>
                </c:pt>
                <c:pt idx="510">
                  <c:v>42496</c:v>
                </c:pt>
                <c:pt idx="511">
                  <c:v>42503</c:v>
                </c:pt>
                <c:pt idx="512">
                  <c:v>42510</c:v>
                </c:pt>
                <c:pt idx="513">
                  <c:v>42517</c:v>
                </c:pt>
                <c:pt idx="514">
                  <c:v>42524</c:v>
                </c:pt>
                <c:pt idx="515">
                  <c:v>42531</c:v>
                </c:pt>
                <c:pt idx="516">
                  <c:v>42538</c:v>
                </c:pt>
                <c:pt idx="517">
                  <c:v>42545</c:v>
                </c:pt>
                <c:pt idx="518">
                  <c:v>42552</c:v>
                </c:pt>
                <c:pt idx="519">
                  <c:v>42559</c:v>
                </c:pt>
                <c:pt idx="520">
                  <c:v>42566</c:v>
                </c:pt>
                <c:pt idx="521">
                  <c:v>42573</c:v>
                </c:pt>
                <c:pt idx="522">
                  <c:v>42580</c:v>
                </c:pt>
                <c:pt idx="523">
                  <c:v>42587</c:v>
                </c:pt>
                <c:pt idx="524">
                  <c:v>42594</c:v>
                </c:pt>
                <c:pt idx="525">
                  <c:v>42601</c:v>
                </c:pt>
                <c:pt idx="526">
                  <c:v>42608</c:v>
                </c:pt>
                <c:pt idx="527">
                  <c:v>42615</c:v>
                </c:pt>
                <c:pt idx="528">
                  <c:v>42622</c:v>
                </c:pt>
                <c:pt idx="529">
                  <c:v>42629</c:v>
                </c:pt>
                <c:pt idx="530">
                  <c:v>42636</c:v>
                </c:pt>
                <c:pt idx="531">
                  <c:v>42643</c:v>
                </c:pt>
                <c:pt idx="532">
                  <c:v>42650</c:v>
                </c:pt>
                <c:pt idx="533">
                  <c:v>42657</c:v>
                </c:pt>
                <c:pt idx="534">
                  <c:v>42664</c:v>
                </c:pt>
                <c:pt idx="535">
                  <c:v>42671</c:v>
                </c:pt>
                <c:pt idx="536">
                  <c:v>42678</c:v>
                </c:pt>
                <c:pt idx="537">
                  <c:v>42685</c:v>
                </c:pt>
                <c:pt idx="538">
                  <c:v>42692</c:v>
                </c:pt>
                <c:pt idx="539">
                  <c:v>42699</c:v>
                </c:pt>
                <c:pt idx="540">
                  <c:v>42706</c:v>
                </c:pt>
                <c:pt idx="541">
                  <c:v>42713</c:v>
                </c:pt>
                <c:pt idx="542">
                  <c:v>42720</c:v>
                </c:pt>
                <c:pt idx="543">
                  <c:v>42727</c:v>
                </c:pt>
                <c:pt idx="544">
                  <c:v>42734</c:v>
                </c:pt>
                <c:pt idx="545">
                  <c:v>42741</c:v>
                </c:pt>
                <c:pt idx="546">
                  <c:v>42748</c:v>
                </c:pt>
                <c:pt idx="547">
                  <c:v>42755</c:v>
                </c:pt>
                <c:pt idx="548">
                  <c:v>42762</c:v>
                </c:pt>
                <c:pt idx="549">
                  <c:v>42769</c:v>
                </c:pt>
                <c:pt idx="550">
                  <c:v>42776</c:v>
                </c:pt>
                <c:pt idx="551">
                  <c:v>42783</c:v>
                </c:pt>
                <c:pt idx="552">
                  <c:v>42790</c:v>
                </c:pt>
                <c:pt idx="553">
                  <c:v>42797</c:v>
                </c:pt>
                <c:pt idx="554">
                  <c:v>42804</c:v>
                </c:pt>
                <c:pt idx="555">
                  <c:v>42811</c:v>
                </c:pt>
                <c:pt idx="556">
                  <c:v>42818</c:v>
                </c:pt>
                <c:pt idx="557">
                  <c:v>42825</c:v>
                </c:pt>
                <c:pt idx="558">
                  <c:v>42832</c:v>
                </c:pt>
                <c:pt idx="559">
                  <c:v>42839</c:v>
                </c:pt>
                <c:pt idx="560">
                  <c:v>42846</c:v>
                </c:pt>
                <c:pt idx="561">
                  <c:v>42853</c:v>
                </c:pt>
                <c:pt idx="562">
                  <c:v>42860</c:v>
                </c:pt>
                <c:pt idx="563">
                  <c:v>42867</c:v>
                </c:pt>
                <c:pt idx="564">
                  <c:v>42874</c:v>
                </c:pt>
                <c:pt idx="565">
                  <c:v>42881</c:v>
                </c:pt>
                <c:pt idx="566">
                  <c:v>42888</c:v>
                </c:pt>
                <c:pt idx="567">
                  <c:v>42895</c:v>
                </c:pt>
                <c:pt idx="568">
                  <c:v>42902</c:v>
                </c:pt>
                <c:pt idx="569">
                  <c:v>42909</c:v>
                </c:pt>
                <c:pt idx="570">
                  <c:v>42916</c:v>
                </c:pt>
                <c:pt idx="571">
                  <c:v>42923</c:v>
                </c:pt>
                <c:pt idx="572">
                  <c:v>42930</c:v>
                </c:pt>
                <c:pt idx="573">
                  <c:v>42937</c:v>
                </c:pt>
                <c:pt idx="574">
                  <c:v>42944</c:v>
                </c:pt>
                <c:pt idx="575">
                  <c:v>42951</c:v>
                </c:pt>
                <c:pt idx="576">
                  <c:v>42958</c:v>
                </c:pt>
                <c:pt idx="577">
                  <c:v>42965</c:v>
                </c:pt>
                <c:pt idx="578">
                  <c:v>42972</c:v>
                </c:pt>
                <c:pt idx="579">
                  <c:v>42979</c:v>
                </c:pt>
                <c:pt idx="580">
                  <c:v>42986</c:v>
                </c:pt>
                <c:pt idx="581">
                  <c:v>42993</c:v>
                </c:pt>
                <c:pt idx="582">
                  <c:v>43000</c:v>
                </c:pt>
                <c:pt idx="583">
                  <c:v>43007</c:v>
                </c:pt>
                <c:pt idx="584">
                  <c:v>43014</c:v>
                </c:pt>
                <c:pt idx="585">
                  <c:v>43021</c:v>
                </c:pt>
                <c:pt idx="586">
                  <c:v>43028</c:v>
                </c:pt>
                <c:pt idx="587">
                  <c:v>43035</c:v>
                </c:pt>
                <c:pt idx="588">
                  <c:v>43042</c:v>
                </c:pt>
                <c:pt idx="589">
                  <c:v>43049</c:v>
                </c:pt>
                <c:pt idx="590">
                  <c:v>43056</c:v>
                </c:pt>
                <c:pt idx="591">
                  <c:v>43063</c:v>
                </c:pt>
                <c:pt idx="592">
                  <c:v>43070</c:v>
                </c:pt>
                <c:pt idx="593">
                  <c:v>43077</c:v>
                </c:pt>
                <c:pt idx="594">
                  <c:v>43084</c:v>
                </c:pt>
                <c:pt idx="595">
                  <c:v>43091</c:v>
                </c:pt>
                <c:pt idx="596">
                  <c:v>43098</c:v>
                </c:pt>
                <c:pt idx="597">
                  <c:v>43105</c:v>
                </c:pt>
                <c:pt idx="598">
                  <c:v>43112</c:v>
                </c:pt>
                <c:pt idx="599">
                  <c:v>43119</c:v>
                </c:pt>
                <c:pt idx="600">
                  <c:v>43126</c:v>
                </c:pt>
                <c:pt idx="601">
                  <c:v>43133</c:v>
                </c:pt>
                <c:pt idx="602">
                  <c:v>43140</c:v>
                </c:pt>
                <c:pt idx="603">
                  <c:v>43147</c:v>
                </c:pt>
                <c:pt idx="604">
                  <c:v>43154</c:v>
                </c:pt>
                <c:pt idx="605">
                  <c:v>43161</c:v>
                </c:pt>
                <c:pt idx="606">
                  <c:v>43168</c:v>
                </c:pt>
                <c:pt idx="607">
                  <c:v>43175</c:v>
                </c:pt>
                <c:pt idx="608">
                  <c:v>43182</c:v>
                </c:pt>
                <c:pt idx="609">
                  <c:v>43189</c:v>
                </c:pt>
                <c:pt idx="610">
                  <c:v>43196</c:v>
                </c:pt>
                <c:pt idx="611">
                  <c:v>43203</c:v>
                </c:pt>
                <c:pt idx="612">
                  <c:v>43210</c:v>
                </c:pt>
                <c:pt idx="613">
                  <c:v>43217</c:v>
                </c:pt>
                <c:pt idx="614">
                  <c:v>43224</c:v>
                </c:pt>
                <c:pt idx="615">
                  <c:v>43231</c:v>
                </c:pt>
                <c:pt idx="616">
                  <c:v>43238</c:v>
                </c:pt>
                <c:pt idx="617">
                  <c:v>43245</c:v>
                </c:pt>
                <c:pt idx="618">
                  <c:v>43252</c:v>
                </c:pt>
                <c:pt idx="619">
                  <c:v>43259</c:v>
                </c:pt>
                <c:pt idx="620">
                  <c:v>43266</c:v>
                </c:pt>
                <c:pt idx="621">
                  <c:v>43273</c:v>
                </c:pt>
                <c:pt idx="622">
                  <c:v>43280</c:v>
                </c:pt>
                <c:pt idx="623">
                  <c:v>43287</c:v>
                </c:pt>
                <c:pt idx="624">
                  <c:v>43294</c:v>
                </c:pt>
                <c:pt idx="625">
                  <c:v>43301</c:v>
                </c:pt>
                <c:pt idx="626">
                  <c:v>43308</c:v>
                </c:pt>
                <c:pt idx="627">
                  <c:v>43315</c:v>
                </c:pt>
                <c:pt idx="628">
                  <c:v>43322</c:v>
                </c:pt>
                <c:pt idx="629">
                  <c:v>43329</c:v>
                </c:pt>
                <c:pt idx="630">
                  <c:v>43336</c:v>
                </c:pt>
                <c:pt idx="631">
                  <c:v>43343</c:v>
                </c:pt>
                <c:pt idx="632">
                  <c:v>43350</c:v>
                </c:pt>
                <c:pt idx="633">
                  <c:v>43357</c:v>
                </c:pt>
                <c:pt idx="634">
                  <c:v>43364</c:v>
                </c:pt>
                <c:pt idx="635">
                  <c:v>43371</c:v>
                </c:pt>
                <c:pt idx="636">
                  <c:v>43378</c:v>
                </c:pt>
                <c:pt idx="637">
                  <c:v>43385</c:v>
                </c:pt>
                <c:pt idx="638">
                  <c:v>43392</c:v>
                </c:pt>
                <c:pt idx="639">
                  <c:v>43399</c:v>
                </c:pt>
                <c:pt idx="640">
                  <c:v>43406</c:v>
                </c:pt>
                <c:pt idx="641">
                  <c:v>43413</c:v>
                </c:pt>
                <c:pt idx="642">
                  <c:v>43420</c:v>
                </c:pt>
                <c:pt idx="643">
                  <c:v>43427</c:v>
                </c:pt>
                <c:pt idx="644">
                  <c:v>43434</c:v>
                </c:pt>
                <c:pt idx="645">
                  <c:v>43441</c:v>
                </c:pt>
                <c:pt idx="646">
                  <c:v>43448</c:v>
                </c:pt>
                <c:pt idx="647">
                  <c:v>43455</c:v>
                </c:pt>
                <c:pt idx="648">
                  <c:v>43462</c:v>
                </c:pt>
                <c:pt idx="649">
                  <c:v>43469</c:v>
                </c:pt>
                <c:pt idx="650">
                  <c:v>43476</c:v>
                </c:pt>
                <c:pt idx="651">
                  <c:v>43483</c:v>
                </c:pt>
                <c:pt idx="652">
                  <c:v>43490</c:v>
                </c:pt>
                <c:pt idx="653">
                  <c:v>43497</c:v>
                </c:pt>
                <c:pt idx="654">
                  <c:v>43504</c:v>
                </c:pt>
                <c:pt idx="655">
                  <c:v>43511</c:v>
                </c:pt>
                <c:pt idx="656">
                  <c:v>43518</c:v>
                </c:pt>
                <c:pt idx="657">
                  <c:v>43525</c:v>
                </c:pt>
                <c:pt idx="658">
                  <c:v>43532</c:v>
                </c:pt>
                <c:pt idx="659">
                  <c:v>43539</c:v>
                </c:pt>
                <c:pt idx="660">
                  <c:v>43546</c:v>
                </c:pt>
                <c:pt idx="661">
                  <c:v>43553</c:v>
                </c:pt>
                <c:pt idx="662">
                  <c:v>43560</c:v>
                </c:pt>
                <c:pt idx="663">
                  <c:v>43567</c:v>
                </c:pt>
                <c:pt idx="664">
                  <c:v>43574</c:v>
                </c:pt>
                <c:pt idx="665">
                  <c:v>43581</c:v>
                </c:pt>
                <c:pt idx="666">
                  <c:v>43588</c:v>
                </c:pt>
                <c:pt idx="667">
                  <c:v>43595</c:v>
                </c:pt>
                <c:pt idx="668">
                  <c:v>43602</c:v>
                </c:pt>
                <c:pt idx="669">
                  <c:v>43609</c:v>
                </c:pt>
                <c:pt idx="670">
                  <c:v>43616</c:v>
                </c:pt>
                <c:pt idx="671">
                  <c:v>43623</c:v>
                </c:pt>
                <c:pt idx="672">
                  <c:v>43630</c:v>
                </c:pt>
                <c:pt idx="673">
                  <c:v>43637</c:v>
                </c:pt>
                <c:pt idx="674">
                  <c:v>43644</c:v>
                </c:pt>
                <c:pt idx="675">
                  <c:v>43651</c:v>
                </c:pt>
                <c:pt idx="676">
                  <c:v>43658</c:v>
                </c:pt>
                <c:pt idx="677">
                  <c:v>43665</c:v>
                </c:pt>
                <c:pt idx="678">
                  <c:v>43672</c:v>
                </c:pt>
                <c:pt idx="679">
                  <c:v>43679</c:v>
                </c:pt>
                <c:pt idx="680">
                  <c:v>43686</c:v>
                </c:pt>
                <c:pt idx="681">
                  <c:v>43693</c:v>
                </c:pt>
                <c:pt idx="682">
                  <c:v>43700</c:v>
                </c:pt>
                <c:pt idx="683">
                  <c:v>43707</c:v>
                </c:pt>
                <c:pt idx="684">
                  <c:v>43714</c:v>
                </c:pt>
                <c:pt idx="685">
                  <c:v>43721</c:v>
                </c:pt>
                <c:pt idx="686">
                  <c:v>43728</c:v>
                </c:pt>
                <c:pt idx="687">
                  <c:v>43735</c:v>
                </c:pt>
                <c:pt idx="688">
                  <c:v>43742</c:v>
                </c:pt>
                <c:pt idx="689">
                  <c:v>43749</c:v>
                </c:pt>
                <c:pt idx="690">
                  <c:v>43756</c:v>
                </c:pt>
                <c:pt idx="691">
                  <c:v>43763</c:v>
                </c:pt>
                <c:pt idx="692">
                  <c:v>43770</c:v>
                </c:pt>
                <c:pt idx="693">
                  <c:v>43777</c:v>
                </c:pt>
                <c:pt idx="694">
                  <c:v>43784</c:v>
                </c:pt>
                <c:pt idx="695">
                  <c:v>43791</c:v>
                </c:pt>
                <c:pt idx="696">
                  <c:v>43798</c:v>
                </c:pt>
                <c:pt idx="697">
                  <c:v>43805</c:v>
                </c:pt>
                <c:pt idx="698">
                  <c:v>43812</c:v>
                </c:pt>
                <c:pt idx="699">
                  <c:v>43819</c:v>
                </c:pt>
                <c:pt idx="700">
                  <c:v>43826</c:v>
                </c:pt>
                <c:pt idx="701">
                  <c:v>43833</c:v>
                </c:pt>
                <c:pt idx="702">
                  <c:v>43840</c:v>
                </c:pt>
                <c:pt idx="703">
                  <c:v>43847</c:v>
                </c:pt>
                <c:pt idx="704">
                  <c:v>43854</c:v>
                </c:pt>
                <c:pt idx="705">
                  <c:v>43861</c:v>
                </c:pt>
                <c:pt idx="706">
                  <c:v>43868</c:v>
                </c:pt>
                <c:pt idx="707">
                  <c:v>43875</c:v>
                </c:pt>
                <c:pt idx="708">
                  <c:v>43882</c:v>
                </c:pt>
                <c:pt idx="709">
                  <c:v>43889</c:v>
                </c:pt>
                <c:pt idx="710">
                  <c:v>43896</c:v>
                </c:pt>
                <c:pt idx="711">
                  <c:v>43903</c:v>
                </c:pt>
                <c:pt idx="712">
                  <c:v>43910</c:v>
                </c:pt>
                <c:pt idx="713">
                  <c:v>43917</c:v>
                </c:pt>
                <c:pt idx="714">
                  <c:v>43924</c:v>
                </c:pt>
                <c:pt idx="715">
                  <c:v>43931</c:v>
                </c:pt>
                <c:pt idx="716">
                  <c:v>43938</c:v>
                </c:pt>
                <c:pt idx="717">
                  <c:v>43945</c:v>
                </c:pt>
                <c:pt idx="718">
                  <c:v>43952</c:v>
                </c:pt>
                <c:pt idx="719">
                  <c:v>43959</c:v>
                </c:pt>
                <c:pt idx="720">
                  <c:v>43966</c:v>
                </c:pt>
                <c:pt idx="721">
                  <c:v>43973</c:v>
                </c:pt>
                <c:pt idx="722">
                  <c:v>43980</c:v>
                </c:pt>
                <c:pt idx="723">
                  <c:v>43987</c:v>
                </c:pt>
                <c:pt idx="724">
                  <c:v>43994</c:v>
                </c:pt>
                <c:pt idx="725">
                  <c:v>44001</c:v>
                </c:pt>
                <c:pt idx="726">
                  <c:v>44008</c:v>
                </c:pt>
                <c:pt idx="727">
                  <c:v>44015</c:v>
                </c:pt>
                <c:pt idx="728">
                  <c:v>44022</c:v>
                </c:pt>
                <c:pt idx="729">
                  <c:v>44029</c:v>
                </c:pt>
                <c:pt idx="730">
                  <c:v>44036</c:v>
                </c:pt>
                <c:pt idx="731">
                  <c:v>44043</c:v>
                </c:pt>
                <c:pt idx="732">
                  <c:v>44050</c:v>
                </c:pt>
                <c:pt idx="733">
                  <c:v>44057</c:v>
                </c:pt>
                <c:pt idx="734">
                  <c:v>44064</c:v>
                </c:pt>
                <c:pt idx="735">
                  <c:v>44071</c:v>
                </c:pt>
                <c:pt idx="736">
                  <c:v>44078</c:v>
                </c:pt>
                <c:pt idx="737">
                  <c:v>44085</c:v>
                </c:pt>
                <c:pt idx="738">
                  <c:v>44092</c:v>
                </c:pt>
                <c:pt idx="739">
                  <c:v>44099</c:v>
                </c:pt>
                <c:pt idx="740">
                  <c:v>44106</c:v>
                </c:pt>
                <c:pt idx="741">
                  <c:v>44113</c:v>
                </c:pt>
                <c:pt idx="742">
                  <c:v>44120</c:v>
                </c:pt>
                <c:pt idx="743">
                  <c:v>44127</c:v>
                </c:pt>
                <c:pt idx="744">
                  <c:v>44134</c:v>
                </c:pt>
                <c:pt idx="745">
                  <c:v>44141</c:v>
                </c:pt>
                <c:pt idx="746">
                  <c:v>44148</c:v>
                </c:pt>
                <c:pt idx="747">
                  <c:v>44155</c:v>
                </c:pt>
                <c:pt idx="748">
                  <c:v>44162</c:v>
                </c:pt>
                <c:pt idx="749">
                  <c:v>44169</c:v>
                </c:pt>
                <c:pt idx="750">
                  <c:v>44176</c:v>
                </c:pt>
                <c:pt idx="751">
                  <c:v>44183</c:v>
                </c:pt>
                <c:pt idx="752">
                  <c:v>44190</c:v>
                </c:pt>
                <c:pt idx="753">
                  <c:v>44197</c:v>
                </c:pt>
                <c:pt idx="754">
                  <c:v>44204</c:v>
                </c:pt>
                <c:pt idx="755">
                  <c:v>44211</c:v>
                </c:pt>
                <c:pt idx="756">
                  <c:v>44218</c:v>
                </c:pt>
                <c:pt idx="757">
                  <c:v>44225</c:v>
                </c:pt>
                <c:pt idx="758">
                  <c:v>44232</c:v>
                </c:pt>
                <c:pt idx="759">
                  <c:v>44239</c:v>
                </c:pt>
                <c:pt idx="760">
                  <c:v>44246</c:v>
                </c:pt>
                <c:pt idx="761">
                  <c:v>44253</c:v>
                </c:pt>
                <c:pt idx="762">
                  <c:v>44260</c:v>
                </c:pt>
                <c:pt idx="763">
                  <c:v>44267</c:v>
                </c:pt>
                <c:pt idx="764">
                  <c:v>44274</c:v>
                </c:pt>
                <c:pt idx="765">
                  <c:v>44281</c:v>
                </c:pt>
                <c:pt idx="766">
                  <c:v>44288</c:v>
                </c:pt>
                <c:pt idx="767">
                  <c:v>44295</c:v>
                </c:pt>
                <c:pt idx="768">
                  <c:v>44302</c:v>
                </c:pt>
                <c:pt idx="769">
                  <c:v>44309</c:v>
                </c:pt>
                <c:pt idx="770">
                  <c:v>44316</c:v>
                </c:pt>
                <c:pt idx="771">
                  <c:v>44323</c:v>
                </c:pt>
                <c:pt idx="772">
                  <c:v>44330</c:v>
                </c:pt>
                <c:pt idx="773">
                  <c:v>44337</c:v>
                </c:pt>
                <c:pt idx="774">
                  <c:v>44344</c:v>
                </c:pt>
                <c:pt idx="775">
                  <c:v>44351</c:v>
                </c:pt>
                <c:pt idx="776">
                  <c:v>44358</c:v>
                </c:pt>
                <c:pt idx="777">
                  <c:v>44365</c:v>
                </c:pt>
                <c:pt idx="778">
                  <c:v>44372</c:v>
                </c:pt>
                <c:pt idx="779">
                  <c:v>44379</c:v>
                </c:pt>
                <c:pt idx="780">
                  <c:v>44386</c:v>
                </c:pt>
                <c:pt idx="781">
                  <c:v>44393</c:v>
                </c:pt>
                <c:pt idx="782">
                  <c:v>44400</c:v>
                </c:pt>
                <c:pt idx="783">
                  <c:v>44407</c:v>
                </c:pt>
                <c:pt idx="784">
                  <c:v>44414</c:v>
                </c:pt>
                <c:pt idx="785">
                  <c:v>44421</c:v>
                </c:pt>
                <c:pt idx="786">
                  <c:v>44428</c:v>
                </c:pt>
                <c:pt idx="787">
                  <c:v>44435</c:v>
                </c:pt>
                <c:pt idx="788">
                  <c:v>44442</c:v>
                </c:pt>
                <c:pt idx="789">
                  <c:v>44449</c:v>
                </c:pt>
                <c:pt idx="790">
                  <c:v>44456</c:v>
                </c:pt>
                <c:pt idx="791">
                  <c:v>44463</c:v>
                </c:pt>
                <c:pt idx="792">
                  <c:v>44470</c:v>
                </c:pt>
                <c:pt idx="793">
                  <c:v>44477</c:v>
                </c:pt>
                <c:pt idx="794">
                  <c:v>44484</c:v>
                </c:pt>
                <c:pt idx="795">
                  <c:v>44491</c:v>
                </c:pt>
                <c:pt idx="796">
                  <c:v>44498</c:v>
                </c:pt>
                <c:pt idx="797">
                  <c:v>44505</c:v>
                </c:pt>
                <c:pt idx="798">
                  <c:v>44512</c:v>
                </c:pt>
                <c:pt idx="799">
                  <c:v>44519</c:v>
                </c:pt>
                <c:pt idx="800">
                  <c:v>44526</c:v>
                </c:pt>
                <c:pt idx="801">
                  <c:v>44533</c:v>
                </c:pt>
                <c:pt idx="802">
                  <c:v>44540</c:v>
                </c:pt>
                <c:pt idx="803">
                  <c:v>44547</c:v>
                </c:pt>
                <c:pt idx="804">
                  <c:v>44554</c:v>
                </c:pt>
              </c:numCache>
            </c:numRef>
          </c:cat>
          <c:val>
            <c:numRef>
              <c:f>Correlation!$B$2:$B$877</c:f>
              <c:numCache>
                <c:formatCode>0.0%</c:formatCode>
                <c:ptCount val="876"/>
                <c:pt idx="0">
                  <c:v>0.55866214037583373</c:v>
                </c:pt>
                <c:pt idx="1">
                  <c:v>0.56002957310758239</c:v>
                </c:pt>
                <c:pt idx="2">
                  <c:v>0.54814499638309766</c:v>
                </c:pt>
                <c:pt idx="3">
                  <c:v>0.55420370417604059</c:v>
                </c:pt>
                <c:pt idx="4">
                  <c:v>0.54983266684067134</c:v>
                </c:pt>
                <c:pt idx="5">
                  <c:v>0.5469414209331025</c:v>
                </c:pt>
                <c:pt idx="6">
                  <c:v>0.54039630839192265</c:v>
                </c:pt>
                <c:pt idx="7">
                  <c:v>0.55028432844369213</c:v>
                </c:pt>
                <c:pt idx="8">
                  <c:v>0.54162717904137325</c:v>
                </c:pt>
                <c:pt idx="9">
                  <c:v>0.53510424278421265</c:v>
                </c:pt>
                <c:pt idx="10">
                  <c:v>0.53117409492916556</c:v>
                </c:pt>
                <c:pt idx="11">
                  <c:v>0.52735764363327897</c:v>
                </c:pt>
                <c:pt idx="12">
                  <c:v>0.51744220670202679</c:v>
                </c:pt>
                <c:pt idx="13">
                  <c:v>0.55318428903841343</c:v>
                </c:pt>
                <c:pt idx="14">
                  <c:v>0.53771383445780707</c:v>
                </c:pt>
                <c:pt idx="15">
                  <c:v>0.53994878549250225</c:v>
                </c:pt>
                <c:pt idx="16">
                  <c:v>0.53838205529763261</c:v>
                </c:pt>
                <c:pt idx="17">
                  <c:v>0.53709041697208948</c:v>
                </c:pt>
                <c:pt idx="18">
                  <c:v>0.53687206292157985</c:v>
                </c:pt>
                <c:pt idx="19">
                  <c:v>0.53136767738002777</c:v>
                </c:pt>
                <c:pt idx="20">
                  <c:v>0.52266037459985626</c:v>
                </c:pt>
                <c:pt idx="21">
                  <c:v>0.5257569438855596</c:v>
                </c:pt>
                <c:pt idx="22">
                  <c:v>0.53391967309587629</c:v>
                </c:pt>
                <c:pt idx="23">
                  <c:v>0.53041794406960019</c:v>
                </c:pt>
                <c:pt idx="24">
                  <c:v>0.53191011606487015</c:v>
                </c:pt>
                <c:pt idx="25">
                  <c:v>0.55001306502262448</c:v>
                </c:pt>
                <c:pt idx="26">
                  <c:v>0.54312665279406858</c:v>
                </c:pt>
                <c:pt idx="27">
                  <c:v>0.53273004962548498</c:v>
                </c:pt>
                <c:pt idx="28">
                  <c:v>0.54538074273871662</c:v>
                </c:pt>
                <c:pt idx="29">
                  <c:v>0.53616054772524224</c:v>
                </c:pt>
                <c:pt idx="30">
                  <c:v>0.52152808407604989</c:v>
                </c:pt>
                <c:pt idx="31">
                  <c:v>0.57355872330497881</c:v>
                </c:pt>
                <c:pt idx="32">
                  <c:v>0.58720029471481128</c:v>
                </c:pt>
                <c:pt idx="33">
                  <c:v>0.59680033297819612</c:v>
                </c:pt>
                <c:pt idx="34">
                  <c:v>0.62639119798902043</c:v>
                </c:pt>
                <c:pt idx="35">
                  <c:v>0.6346951070952741</c:v>
                </c:pt>
                <c:pt idx="36">
                  <c:v>0.61611944878200342</c:v>
                </c:pt>
                <c:pt idx="37">
                  <c:v>0.60940021862361315</c:v>
                </c:pt>
                <c:pt idx="38">
                  <c:v>0.59717372391025192</c:v>
                </c:pt>
                <c:pt idx="39">
                  <c:v>0.59892526556520409</c:v>
                </c:pt>
                <c:pt idx="40">
                  <c:v>0.59006710850792621</c:v>
                </c:pt>
                <c:pt idx="41">
                  <c:v>0.59200983141404961</c:v>
                </c:pt>
                <c:pt idx="42">
                  <c:v>0.51700128130623313</c:v>
                </c:pt>
                <c:pt idx="43">
                  <c:v>0.52174831325166016</c:v>
                </c:pt>
                <c:pt idx="44">
                  <c:v>0.54122257785336192</c:v>
                </c:pt>
                <c:pt idx="45">
                  <c:v>0.48482349479790249</c:v>
                </c:pt>
                <c:pt idx="46">
                  <c:v>0.48199692076276268</c:v>
                </c:pt>
                <c:pt idx="47">
                  <c:v>0.49410202720155766</c:v>
                </c:pt>
                <c:pt idx="48">
                  <c:v>0.4884491274552144</c:v>
                </c:pt>
                <c:pt idx="49">
                  <c:v>0.49034806314485307</c:v>
                </c:pt>
                <c:pt idx="50">
                  <c:v>0.55274709401693145</c:v>
                </c:pt>
                <c:pt idx="51">
                  <c:v>0.58348637253546065</c:v>
                </c:pt>
                <c:pt idx="52">
                  <c:v>0.558619738502388</c:v>
                </c:pt>
                <c:pt idx="53">
                  <c:v>0.56318665122917233</c:v>
                </c:pt>
                <c:pt idx="54">
                  <c:v>0.60781789048347257</c:v>
                </c:pt>
                <c:pt idx="55">
                  <c:v>0.61970926145083904</c:v>
                </c:pt>
                <c:pt idx="56">
                  <c:v>0.61032721762060305</c:v>
                </c:pt>
                <c:pt idx="57">
                  <c:v>0.57780657628107812</c:v>
                </c:pt>
                <c:pt idx="58">
                  <c:v>0.57144596884444832</c:v>
                </c:pt>
                <c:pt idx="59">
                  <c:v>0.56913061654317432</c:v>
                </c:pt>
                <c:pt idx="60">
                  <c:v>0.60073357125388871</c:v>
                </c:pt>
                <c:pt idx="61">
                  <c:v>0.5999231947208129</c:v>
                </c:pt>
                <c:pt idx="62">
                  <c:v>0.60883657059339091</c:v>
                </c:pt>
                <c:pt idx="63">
                  <c:v>0.60497572694587987</c:v>
                </c:pt>
                <c:pt idx="64">
                  <c:v>0.63455919614870027</c:v>
                </c:pt>
                <c:pt idx="65">
                  <c:v>0.62800882464593155</c:v>
                </c:pt>
                <c:pt idx="66">
                  <c:v>0.60923265740274424</c:v>
                </c:pt>
                <c:pt idx="67">
                  <c:v>0.63488490402984199</c:v>
                </c:pt>
                <c:pt idx="68">
                  <c:v>0.60986250939777431</c:v>
                </c:pt>
                <c:pt idx="69">
                  <c:v>0.61210247737949786</c:v>
                </c:pt>
                <c:pt idx="70">
                  <c:v>0.61513505525270751</c:v>
                </c:pt>
                <c:pt idx="71">
                  <c:v>0.6236200987133288</c:v>
                </c:pt>
                <c:pt idx="72">
                  <c:v>0.61003352720800075</c:v>
                </c:pt>
                <c:pt idx="73">
                  <c:v>0.59585827740361108</c:v>
                </c:pt>
                <c:pt idx="74">
                  <c:v>0.59171703302991963</c:v>
                </c:pt>
                <c:pt idx="75">
                  <c:v>0.54643152844183018</c:v>
                </c:pt>
                <c:pt idx="76">
                  <c:v>0.54925958478493597</c:v>
                </c:pt>
                <c:pt idx="77">
                  <c:v>0.60431939507665677</c:v>
                </c:pt>
                <c:pt idx="78">
                  <c:v>0.58909131949644755</c:v>
                </c:pt>
                <c:pt idx="79">
                  <c:v>0.5571485972579584</c:v>
                </c:pt>
                <c:pt idx="80">
                  <c:v>0.576504926060734</c:v>
                </c:pt>
                <c:pt idx="81">
                  <c:v>0.59422434205145858</c:v>
                </c:pt>
                <c:pt idx="82">
                  <c:v>0.59056880008350443</c:v>
                </c:pt>
                <c:pt idx="83">
                  <c:v>0.56434843605092733</c:v>
                </c:pt>
                <c:pt idx="84">
                  <c:v>0.58890949877386733</c:v>
                </c:pt>
                <c:pt idx="85">
                  <c:v>0.58655037006166344</c:v>
                </c:pt>
                <c:pt idx="86">
                  <c:v>0.54928318698586109</c:v>
                </c:pt>
                <c:pt idx="87">
                  <c:v>0.55956696365109959</c:v>
                </c:pt>
                <c:pt idx="88">
                  <c:v>0.48401078505174083</c:v>
                </c:pt>
                <c:pt idx="89">
                  <c:v>0.46434093965214035</c:v>
                </c:pt>
                <c:pt idx="90">
                  <c:v>0.47353945446972268</c:v>
                </c:pt>
                <c:pt idx="91">
                  <c:v>0.47532158908195066</c:v>
                </c:pt>
                <c:pt idx="92">
                  <c:v>0.47834698528685554</c:v>
                </c:pt>
                <c:pt idx="93">
                  <c:v>0.48109001661503653</c:v>
                </c:pt>
                <c:pt idx="94">
                  <c:v>0.48967536605121498</c:v>
                </c:pt>
                <c:pt idx="95">
                  <c:v>0.50130736230486117</c:v>
                </c:pt>
                <c:pt idx="96">
                  <c:v>0.49552457315371656</c:v>
                </c:pt>
                <c:pt idx="97">
                  <c:v>0.49528360272011002</c:v>
                </c:pt>
                <c:pt idx="98">
                  <c:v>0.50355843504434572</c:v>
                </c:pt>
                <c:pt idx="99">
                  <c:v>0.51688615111977887</c:v>
                </c:pt>
                <c:pt idx="100">
                  <c:v>0.52632327327669159</c:v>
                </c:pt>
                <c:pt idx="101">
                  <c:v>0.52873137025972794</c:v>
                </c:pt>
                <c:pt idx="102">
                  <c:v>0.52321212038738774</c:v>
                </c:pt>
                <c:pt idx="103">
                  <c:v>0.52354443226886294</c:v>
                </c:pt>
                <c:pt idx="104">
                  <c:v>0.52260781646906007</c:v>
                </c:pt>
                <c:pt idx="105">
                  <c:v>0.5180946266932005</c:v>
                </c:pt>
                <c:pt idx="106">
                  <c:v>0.51855501474377208</c:v>
                </c:pt>
                <c:pt idx="107">
                  <c:v>0.51166447209079835</c:v>
                </c:pt>
                <c:pt idx="108">
                  <c:v>0.52027560131869477</c:v>
                </c:pt>
                <c:pt idx="109">
                  <c:v>0.52068009179284003</c:v>
                </c:pt>
                <c:pt idx="110">
                  <c:v>0.50311747172315369</c:v>
                </c:pt>
                <c:pt idx="111">
                  <c:v>0.48800848562282312</c:v>
                </c:pt>
                <c:pt idx="112">
                  <c:v>0.4643039465274304</c:v>
                </c:pt>
                <c:pt idx="113">
                  <c:v>0.47181648750273519</c:v>
                </c:pt>
                <c:pt idx="114">
                  <c:v>0.46938806880667977</c:v>
                </c:pt>
                <c:pt idx="115">
                  <c:v>0.61473280678018272</c:v>
                </c:pt>
                <c:pt idx="116">
                  <c:v>0.57298536927803911</c:v>
                </c:pt>
                <c:pt idx="117">
                  <c:v>0.6040683646026892</c:v>
                </c:pt>
                <c:pt idx="118">
                  <c:v>0.66447529975740605</c:v>
                </c:pt>
                <c:pt idx="119">
                  <c:v>0.65989564446667504</c:v>
                </c:pt>
                <c:pt idx="120">
                  <c:v>0.67373004958062233</c:v>
                </c:pt>
                <c:pt idx="121">
                  <c:v>0.67860265541622888</c:v>
                </c:pt>
                <c:pt idx="122">
                  <c:v>0.65474777065716949</c:v>
                </c:pt>
                <c:pt idx="123">
                  <c:v>0.64845274786066609</c:v>
                </c:pt>
                <c:pt idx="124">
                  <c:v>0.66596397382987071</c:v>
                </c:pt>
                <c:pt idx="125">
                  <c:v>0.67471342907809073</c:v>
                </c:pt>
                <c:pt idx="126">
                  <c:v>0.67060052868449205</c:v>
                </c:pt>
                <c:pt idx="127">
                  <c:v>0.69883659603247028</c:v>
                </c:pt>
                <c:pt idx="128">
                  <c:v>0.70056434666924061</c:v>
                </c:pt>
                <c:pt idx="129">
                  <c:v>0.68598118618944415</c:v>
                </c:pt>
                <c:pt idx="130">
                  <c:v>0.69573956154877892</c:v>
                </c:pt>
                <c:pt idx="131">
                  <c:v>0.69599212653890674</c:v>
                </c:pt>
                <c:pt idx="132">
                  <c:v>0.68673077522244363</c:v>
                </c:pt>
                <c:pt idx="133">
                  <c:v>0.66745837409405329</c:v>
                </c:pt>
                <c:pt idx="134">
                  <c:v>0.68505973473460213</c:v>
                </c:pt>
                <c:pt idx="135">
                  <c:v>0.68062674652171651</c:v>
                </c:pt>
                <c:pt idx="136">
                  <c:v>0.69105341131488485</c:v>
                </c:pt>
                <c:pt idx="137">
                  <c:v>0.7023435262518315</c:v>
                </c:pt>
                <c:pt idx="138">
                  <c:v>0.71374579847560404</c:v>
                </c:pt>
                <c:pt idx="139">
                  <c:v>0.72162430932936783</c:v>
                </c:pt>
                <c:pt idx="140">
                  <c:v>0.7537558752544653</c:v>
                </c:pt>
                <c:pt idx="141">
                  <c:v>0.75872902545393517</c:v>
                </c:pt>
                <c:pt idx="142">
                  <c:v>0.75679185810575045</c:v>
                </c:pt>
                <c:pt idx="143">
                  <c:v>0.75653754356236791</c:v>
                </c:pt>
                <c:pt idx="144">
                  <c:v>0.75596348475672592</c:v>
                </c:pt>
                <c:pt idx="145">
                  <c:v>0.76326519970177109</c:v>
                </c:pt>
                <c:pt idx="146">
                  <c:v>0.75130608732068926</c:v>
                </c:pt>
                <c:pt idx="147">
                  <c:v>0.73108301002825082</c:v>
                </c:pt>
                <c:pt idx="148">
                  <c:v>0.73645019636490305</c:v>
                </c:pt>
                <c:pt idx="149">
                  <c:v>0.73873518876523792</c:v>
                </c:pt>
                <c:pt idx="150">
                  <c:v>0.73807298683427225</c:v>
                </c:pt>
                <c:pt idx="151">
                  <c:v>0.73912413507235952</c:v>
                </c:pt>
                <c:pt idx="152">
                  <c:v>0.74021895875349908</c:v>
                </c:pt>
                <c:pt idx="153">
                  <c:v>0.73880675938029317</c:v>
                </c:pt>
                <c:pt idx="154">
                  <c:v>0.73220557828331301</c:v>
                </c:pt>
                <c:pt idx="155">
                  <c:v>0.74305452770226721</c:v>
                </c:pt>
                <c:pt idx="156">
                  <c:v>0.74885689280903611</c:v>
                </c:pt>
                <c:pt idx="157">
                  <c:v>0.75028426929859493</c:v>
                </c:pt>
                <c:pt idx="158">
                  <c:v>0.74440944475787307</c:v>
                </c:pt>
                <c:pt idx="159">
                  <c:v>0.7445164606152086</c:v>
                </c:pt>
                <c:pt idx="160">
                  <c:v>0.74244206849505412</c:v>
                </c:pt>
                <c:pt idx="161">
                  <c:v>0.74212785775246759</c:v>
                </c:pt>
                <c:pt idx="162">
                  <c:v>0.74633306788923315</c:v>
                </c:pt>
                <c:pt idx="163">
                  <c:v>0.75352661912951879</c:v>
                </c:pt>
                <c:pt idx="164">
                  <c:v>0.75436124432020357</c:v>
                </c:pt>
                <c:pt idx="165">
                  <c:v>0.75435004949185513</c:v>
                </c:pt>
                <c:pt idx="166">
                  <c:v>0.74621177007965389</c:v>
                </c:pt>
                <c:pt idx="167">
                  <c:v>0.66860575191979277</c:v>
                </c:pt>
                <c:pt idx="168">
                  <c:v>0.69886197653201887</c:v>
                </c:pt>
                <c:pt idx="169">
                  <c:v>0.66899761862684848</c:v>
                </c:pt>
                <c:pt idx="170">
                  <c:v>0.64562744996035515</c:v>
                </c:pt>
                <c:pt idx="171">
                  <c:v>0.64616961124694172</c:v>
                </c:pt>
                <c:pt idx="172">
                  <c:v>0.63124202557231845</c:v>
                </c:pt>
                <c:pt idx="173">
                  <c:v>0.60778826773027494</c:v>
                </c:pt>
                <c:pt idx="174">
                  <c:v>0.65365110015197858</c:v>
                </c:pt>
                <c:pt idx="175">
                  <c:v>0.65529775912767108</c:v>
                </c:pt>
                <c:pt idx="176">
                  <c:v>0.64680105354121864</c:v>
                </c:pt>
                <c:pt idx="177">
                  <c:v>0.64595127177344769</c:v>
                </c:pt>
                <c:pt idx="178">
                  <c:v>0.65141262140222977</c:v>
                </c:pt>
                <c:pt idx="179">
                  <c:v>0.63907923153521506</c:v>
                </c:pt>
                <c:pt idx="180">
                  <c:v>0.62842099189889233</c:v>
                </c:pt>
                <c:pt idx="181">
                  <c:v>0.63305955370924794</c:v>
                </c:pt>
                <c:pt idx="182">
                  <c:v>0.62319693483193872</c:v>
                </c:pt>
                <c:pt idx="183">
                  <c:v>0.63998581029529544</c:v>
                </c:pt>
                <c:pt idx="184">
                  <c:v>0.66606801087843526</c:v>
                </c:pt>
                <c:pt idx="185">
                  <c:v>0.69516941061980708</c:v>
                </c:pt>
                <c:pt idx="186">
                  <c:v>0.65204327508658921</c:v>
                </c:pt>
                <c:pt idx="187">
                  <c:v>0.65660154059890075</c:v>
                </c:pt>
                <c:pt idx="188">
                  <c:v>0.63063399115412433</c:v>
                </c:pt>
                <c:pt idx="189">
                  <c:v>0.62386654931748564</c:v>
                </c:pt>
                <c:pt idx="190">
                  <c:v>0.62426227584589</c:v>
                </c:pt>
                <c:pt idx="191">
                  <c:v>0.60404072047803914</c:v>
                </c:pt>
                <c:pt idx="192">
                  <c:v>0.59794730510333949</c:v>
                </c:pt>
                <c:pt idx="193">
                  <c:v>0.60268086226989825</c:v>
                </c:pt>
                <c:pt idx="194">
                  <c:v>0.60378605107137995</c:v>
                </c:pt>
                <c:pt idx="195">
                  <c:v>0.60800676122074182</c:v>
                </c:pt>
                <c:pt idx="196">
                  <c:v>0.60958082774613254</c:v>
                </c:pt>
                <c:pt idx="197">
                  <c:v>0.62806501763765388</c:v>
                </c:pt>
                <c:pt idx="198">
                  <c:v>0.65792238522720781</c:v>
                </c:pt>
                <c:pt idx="199">
                  <c:v>0.72139904148319212</c:v>
                </c:pt>
                <c:pt idx="200">
                  <c:v>0.71161915022113187</c:v>
                </c:pt>
                <c:pt idx="201">
                  <c:v>0.70420935029251808</c:v>
                </c:pt>
                <c:pt idx="202">
                  <c:v>0.6978381280386583</c:v>
                </c:pt>
                <c:pt idx="203">
                  <c:v>0.69085031414029163</c:v>
                </c:pt>
                <c:pt idx="204">
                  <c:v>0.68200576556130676</c:v>
                </c:pt>
                <c:pt idx="205">
                  <c:v>0.68384778378666489</c:v>
                </c:pt>
                <c:pt idx="206">
                  <c:v>0.68545252155910541</c:v>
                </c:pt>
                <c:pt idx="207">
                  <c:v>0.63946169389392837</c:v>
                </c:pt>
                <c:pt idx="208">
                  <c:v>0.61741517034011473</c:v>
                </c:pt>
                <c:pt idx="209">
                  <c:v>0.61011506026380058</c:v>
                </c:pt>
                <c:pt idx="210">
                  <c:v>0.6395293905611027</c:v>
                </c:pt>
                <c:pt idx="211">
                  <c:v>0.62990851475895948</c:v>
                </c:pt>
                <c:pt idx="212">
                  <c:v>0.63730123304145836</c:v>
                </c:pt>
                <c:pt idx="213">
                  <c:v>0.63623990570763933</c:v>
                </c:pt>
                <c:pt idx="214">
                  <c:v>0.63209190089726508</c:v>
                </c:pt>
                <c:pt idx="215">
                  <c:v>0.61773302242954486</c:v>
                </c:pt>
                <c:pt idx="216">
                  <c:v>0.61351345617553721</c:v>
                </c:pt>
                <c:pt idx="217">
                  <c:v>0.61923390504222053</c:v>
                </c:pt>
                <c:pt idx="218">
                  <c:v>0.64463414145411091</c:v>
                </c:pt>
                <c:pt idx="219">
                  <c:v>0.69438462533721146</c:v>
                </c:pt>
                <c:pt idx="220">
                  <c:v>0.69245298501060892</c:v>
                </c:pt>
                <c:pt idx="221">
                  <c:v>0.70046851713602221</c:v>
                </c:pt>
                <c:pt idx="222">
                  <c:v>0.67765067814816804</c:v>
                </c:pt>
                <c:pt idx="223">
                  <c:v>0.68807679873414762</c:v>
                </c:pt>
                <c:pt idx="224">
                  <c:v>0.69221166721666849</c:v>
                </c:pt>
                <c:pt idx="225">
                  <c:v>0.68289058675425196</c:v>
                </c:pt>
                <c:pt idx="226">
                  <c:v>0.69456888584222631</c:v>
                </c:pt>
                <c:pt idx="227">
                  <c:v>0.70008141299323334</c:v>
                </c:pt>
                <c:pt idx="228">
                  <c:v>0.68858263075140991</c:v>
                </c:pt>
                <c:pt idx="229">
                  <c:v>0.68521752135143355</c:v>
                </c:pt>
                <c:pt idx="230">
                  <c:v>0.68070468583279697</c:v>
                </c:pt>
                <c:pt idx="231">
                  <c:v>0.67783464176216668</c:v>
                </c:pt>
                <c:pt idx="232">
                  <c:v>0.66213001428235019</c:v>
                </c:pt>
                <c:pt idx="233">
                  <c:v>0.60916175209394885</c:v>
                </c:pt>
                <c:pt idx="234">
                  <c:v>0.58242995401905817</c:v>
                </c:pt>
                <c:pt idx="235">
                  <c:v>0.55575571955325298</c:v>
                </c:pt>
                <c:pt idx="236">
                  <c:v>0.51933105973446603</c:v>
                </c:pt>
                <c:pt idx="237">
                  <c:v>0.51284711011209483</c:v>
                </c:pt>
                <c:pt idx="238">
                  <c:v>0.51797057095187948</c:v>
                </c:pt>
                <c:pt idx="239">
                  <c:v>0.53059122297949146</c:v>
                </c:pt>
                <c:pt idx="240">
                  <c:v>0.50075992619542686</c:v>
                </c:pt>
                <c:pt idx="241">
                  <c:v>0.50558819565211466</c:v>
                </c:pt>
                <c:pt idx="242">
                  <c:v>0.51360205881638032</c:v>
                </c:pt>
                <c:pt idx="243">
                  <c:v>0.53195017540202827</c:v>
                </c:pt>
                <c:pt idx="244">
                  <c:v>0.53460959390270446</c:v>
                </c:pt>
                <c:pt idx="245">
                  <c:v>0.53368314554721763</c:v>
                </c:pt>
                <c:pt idx="246">
                  <c:v>0.5362422360682606</c:v>
                </c:pt>
                <c:pt idx="247">
                  <c:v>0.53738710327638539</c:v>
                </c:pt>
                <c:pt idx="248">
                  <c:v>0.51777659016352962</c:v>
                </c:pt>
                <c:pt idx="249">
                  <c:v>0.46661237529598232</c:v>
                </c:pt>
                <c:pt idx="250">
                  <c:v>0.45888557821941811</c:v>
                </c:pt>
                <c:pt idx="251">
                  <c:v>0.42106786540435098</c:v>
                </c:pt>
                <c:pt idx="252">
                  <c:v>0.42512942865808545</c:v>
                </c:pt>
                <c:pt idx="253">
                  <c:v>0.43177949244194597</c:v>
                </c:pt>
                <c:pt idx="254">
                  <c:v>0.4350773116703775</c:v>
                </c:pt>
                <c:pt idx="255">
                  <c:v>0.42127407262116301</c:v>
                </c:pt>
                <c:pt idx="256">
                  <c:v>0.43293954101139309</c:v>
                </c:pt>
                <c:pt idx="257">
                  <c:v>0.46266473931733154</c:v>
                </c:pt>
                <c:pt idx="258">
                  <c:v>0.45769100299616972</c:v>
                </c:pt>
                <c:pt idx="259">
                  <c:v>0.46694249140286076</c:v>
                </c:pt>
                <c:pt idx="260">
                  <c:v>0.46597794172228174</c:v>
                </c:pt>
                <c:pt idx="261">
                  <c:v>0.49170734316294251</c:v>
                </c:pt>
                <c:pt idx="262">
                  <c:v>0.53702953219358518</c:v>
                </c:pt>
                <c:pt idx="263">
                  <c:v>0.56322437783810098</c:v>
                </c:pt>
                <c:pt idx="264">
                  <c:v>0.59810193968403946</c:v>
                </c:pt>
                <c:pt idx="265">
                  <c:v>0.57244818211585757</c:v>
                </c:pt>
                <c:pt idx="266">
                  <c:v>0.55426397812967376</c:v>
                </c:pt>
                <c:pt idx="267">
                  <c:v>0.53430959842098347</c:v>
                </c:pt>
                <c:pt idx="268">
                  <c:v>0.52805042444214534</c:v>
                </c:pt>
                <c:pt idx="269">
                  <c:v>0.54687556293279427</c:v>
                </c:pt>
                <c:pt idx="270">
                  <c:v>0.55149575799533446</c:v>
                </c:pt>
                <c:pt idx="271">
                  <c:v>0.54659499797448496</c:v>
                </c:pt>
                <c:pt idx="272">
                  <c:v>0.58361885919928302</c:v>
                </c:pt>
                <c:pt idx="273">
                  <c:v>0.57924150272462982</c:v>
                </c:pt>
                <c:pt idx="274">
                  <c:v>0.61166318505560413</c:v>
                </c:pt>
                <c:pt idx="275">
                  <c:v>0.59210994950835094</c:v>
                </c:pt>
                <c:pt idx="276">
                  <c:v>0.58194960178514321</c:v>
                </c:pt>
                <c:pt idx="277">
                  <c:v>0.60818897613398382</c:v>
                </c:pt>
                <c:pt idx="278">
                  <c:v>0.61951069671895498</c:v>
                </c:pt>
                <c:pt idx="279">
                  <c:v>0.65551821966477164</c:v>
                </c:pt>
                <c:pt idx="280">
                  <c:v>0.65509755658264834</c:v>
                </c:pt>
                <c:pt idx="281">
                  <c:v>0.66597986357784844</c:v>
                </c:pt>
                <c:pt idx="282">
                  <c:v>0.66520304800368313</c:v>
                </c:pt>
                <c:pt idx="283">
                  <c:v>0.66550900974341398</c:v>
                </c:pt>
                <c:pt idx="284">
                  <c:v>0.67210112819614087</c:v>
                </c:pt>
                <c:pt idx="285">
                  <c:v>0.70479528838394512</c:v>
                </c:pt>
                <c:pt idx="286">
                  <c:v>0.71345597292806062</c:v>
                </c:pt>
                <c:pt idx="287">
                  <c:v>0.72103655690799207</c:v>
                </c:pt>
                <c:pt idx="288">
                  <c:v>0.7404879301343531</c:v>
                </c:pt>
                <c:pt idx="289">
                  <c:v>0.74509649112719223</c:v>
                </c:pt>
                <c:pt idx="290">
                  <c:v>0.74364661473506466</c:v>
                </c:pt>
                <c:pt idx="291">
                  <c:v>0.73122595634641951</c:v>
                </c:pt>
                <c:pt idx="292">
                  <c:v>0.74064111253948706</c:v>
                </c:pt>
                <c:pt idx="293">
                  <c:v>0.73968412043384268</c:v>
                </c:pt>
                <c:pt idx="294">
                  <c:v>0.73308961787944449</c:v>
                </c:pt>
                <c:pt idx="295">
                  <c:v>0.72893173290891577</c:v>
                </c:pt>
                <c:pt idx="296">
                  <c:v>0.73058009776798938</c:v>
                </c:pt>
                <c:pt idx="297">
                  <c:v>0.72463781529926519</c:v>
                </c:pt>
                <c:pt idx="298">
                  <c:v>0.72589890514222732</c:v>
                </c:pt>
                <c:pt idx="299">
                  <c:v>0.72585190159653457</c:v>
                </c:pt>
                <c:pt idx="300">
                  <c:v>0.73331217133485105</c:v>
                </c:pt>
                <c:pt idx="301">
                  <c:v>0.7317426884723589</c:v>
                </c:pt>
                <c:pt idx="302">
                  <c:v>0.73416046576751814</c:v>
                </c:pt>
                <c:pt idx="303">
                  <c:v>0.72362010693089152</c:v>
                </c:pt>
                <c:pt idx="304">
                  <c:v>0.72416509688375386</c:v>
                </c:pt>
                <c:pt idx="305">
                  <c:v>0.72878895463767734</c:v>
                </c:pt>
                <c:pt idx="306">
                  <c:v>0.73773584698054906</c:v>
                </c:pt>
                <c:pt idx="307">
                  <c:v>0.74100950285038369</c:v>
                </c:pt>
                <c:pt idx="308">
                  <c:v>0.7445094011785135</c:v>
                </c:pt>
                <c:pt idx="309">
                  <c:v>0.74293106128914332</c:v>
                </c:pt>
                <c:pt idx="310">
                  <c:v>0.74134697351108791</c:v>
                </c:pt>
                <c:pt idx="311">
                  <c:v>0.73829289136904175</c:v>
                </c:pt>
                <c:pt idx="312">
                  <c:v>0.73909277358210279</c:v>
                </c:pt>
                <c:pt idx="313">
                  <c:v>0.7222885141543508</c:v>
                </c:pt>
                <c:pt idx="314">
                  <c:v>0.70663927548709393</c:v>
                </c:pt>
                <c:pt idx="315">
                  <c:v>0.70775934045438471</c:v>
                </c:pt>
                <c:pt idx="316">
                  <c:v>0.69306948074337038</c:v>
                </c:pt>
                <c:pt idx="317">
                  <c:v>0.71833954783989795</c:v>
                </c:pt>
                <c:pt idx="318">
                  <c:v>0.74215298678506292</c:v>
                </c:pt>
                <c:pt idx="319">
                  <c:v>0.76187351675052184</c:v>
                </c:pt>
                <c:pt idx="320">
                  <c:v>0.7719462535099072</c:v>
                </c:pt>
                <c:pt idx="321">
                  <c:v>0.75099167919637366</c:v>
                </c:pt>
                <c:pt idx="322">
                  <c:v>0.74285244419715213</c:v>
                </c:pt>
                <c:pt idx="323">
                  <c:v>0.75484388255534607</c:v>
                </c:pt>
                <c:pt idx="324">
                  <c:v>0.73868460777282696</c:v>
                </c:pt>
                <c:pt idx="325">
                  <c:v>0.74279599805837626</c:v>
                </c:pt>
                <c:pt idx="326">
                  <c:v>0.71760745846293039</c:v>
                </c:pt>
                <c:pt idx="327">
                  <c:v>0.72285623124301779</c:v>
                </c:pt>
                <c:pt idx="328">
                  <c:v>0.72251569571199925</c:v>
                </c:pt>
                <c:pt idx="329">
                  <c:v>0.70344126054364653</c:v>
                </c:pt>
                <c:pt idx="330">
                  <c:v>0.66374405931059</c:v>
                </c:pt>
                <c:pt idx="331">
                  <c:v>0.56815420967172092</c:v>
                </c:pt>
                <c:pt idx="332">
                  <c:v>0.58157254599435637</c:v>
                </c:pt>
                <c:pt idx="333">
                  <c:v>0.54100071047119769</c:v>
                </c:pt>
                <c:pt idx="334">
                  <c:v>0.54098068192665627</c:v>
                </c:pt>
                <c:pt idx="335">
                  <c:v>0.53960246019946667</c:v>
                </c:pt>
                <c:pt idx="336">
                  <c:v>0.54841444455960442</c:v>
                </c:pt>
                <c:pt idx="337">
                  <c:v>0.54161994155660997</c:v>
                </c:pt>
                <c:pt idx="338">
                  <c:v>0.51779167118558678</c:v>
                </c:pt>
                <c:pt idx="339">
                  <c:v>0.51517534528938214</c:v>
                </c:pt>
                <c:pt idx="340">
                  <c:v>0.49359672938947868</c:v>
                </c:pt>
                <c:pt idx="341">
                  <c:v>0.50063704994753178</c:v>
                </c:pt>
                <c:pt idx="342">
                  <c:v>0.49495799121493916</c:v>
                </c:pt>
                <c:pt idx="343">
                  <c:v>0.52329968898247681</c:v>
                </c:pt>
                <c:pt idx="344">
                  <c:v>0.51630536161940566</c:v>
                </c:pt>
                <c:pt idx="345">
                  <c:v>0.52767570081910586</c:v>
                </c:pt>
                <c:pt idx="346">
                  <c:v>0.53041639883184299</c:v>
                </c:pt>
                <c:pt idx="347">
                  <c:v>0.52572898723292927</c:v>
                </c:pt>
                <c:pt idx="348">
                  <c:v>0.52470158733869121</c:v>
                </c:pt>
                <c:pt idx="349">
                  <c:v>0.54367364563064857</c:v>
                </c:pt>
                <c:pt idx="350">
                  <c:v>0.50688602492612278</c:v>
                </c:pt>
                <c:pt idx="351">
                  <c:v>0.42524499043248876</c:v>
                </c:pt>
                <c:pt idx="352">
                  <c:v>0.45009642373688996</c:v>
                </c:pt>
                <c:pt idx="353">
                  <c:v>0.44325064928900648</c:v>
                </c:pt>
                <c:pt idx="354">
                  <c:v>0.42079605932739161</c:v>
                </c:pt>
                <c:pt idx="355">
                  <c:v>0.42190692666513124</c:v>
                </c:pt>
                <c:pt idx="356">
                  <c:v>0.44252665720513717</c:v>
                </c:pt>
                <c:pt idx="357">
                  <c:v>0.42233723227384551</c:v>
                </c:pt>
                <c:pt idx="358">
                  <c:v>0.38275624948946774</c:v>
                </c:pt>
                <c:pt idx="359">
                  <c:v>0.383480201860595</c:v>
                </c:pt>
                <c:pt idx="360">
                  <c:v>0.4101200935886572</c:v>
                </c:pt>
                <c:pt idx="361">
                  <c:v>0.39039485991938977</c:v>
                </c:pt>
                <c:pt idx="362">
                  <c:v>0.39518730060893048</c:v>
                </c:pt>
                <c:pt idx="363">
                  <c:v>0.42113351345564987</c:v>
                </c:pt>
                <c:pt idx="364">
                  <c:v>0.42235535476541247</c:v>
                </c:pt>
                <c:pt idx="365">
                  <c:v>0.44388351045802132</c:v>
                </c:pt>
                <c:pt idx="366">
                  <c:v>0.41408940711925252</c:v>
                </c:pt>
                <c:pt idx="367">
                  <c:v>0.41134737889260503</c:v>
                </c:pt>
                <c:pt idx="368">
                  <c:v>0.4144393469171202</c:v>
                </c:pt>
                <c:pt idx="369">
                  <c:v>0.41725604853527565</c:v>
                </c:pt>
                <c:pt idx="370">
                  <c:v>0.38909876767229773</c:v>
                </c:pt>
                <c:pt idx="371">
                  <c:v>0.39106527372445998</c:v>
                </c:pt>
                <c:pt idx="372">
                  <c:v>0.37190261092327681</c:v>
                </c:pt>
                <c:pt idx="373">
                  <c:v>0.40111107091914228</c:v>
                </c:pt>
                <c:pt idx="374">
                  <c:v>0.42181750201224094</c:v>
                </c:pt>
                <c:pt idx="375">
                  <c:v>0.41055077892002029</c:v>
                </c:pt>
                <c:pt idx="376">
                  <c:v>0.39533267721996407</c:v>
                </c:pt>
                <c:pt idx="377">
                  <c:v>0.40717595052561695</c:v>
                </c:pt>
                <c:pt idx="378">
                  <c:v>0.4011856222578799</c:v>
                </c:pt>
                <c:pt idx="379">
                  <c:v>0.38209014259640173</c:v>
                </c:pt>
                <c:pt idx="380">
                  <c:v>0.39328223027809794</c:v>
                </c:pt>
                <c:pt idx="381">
                  <c:v>0.36644132041908806</c:v>
                </c:pt>
                <c:pt idx="382">
                  <c:v>0.37404195987126732</c:v>
                </c:pt>
                <c:pt idx="383">
                  <c:v>0.37363696527348106</c:v>
                </c:pt>
                <c:pt idx="384">
                  <c:v>0.36494506430268364</c:v>
                </c:pt>
                <c:pt idx="385">
                  <c:v>0.37199607282801767</c:v>
                </c:pt>
                <c:pt idx="386">
                  <c:v>0.39447620659395671</c:v>
                </c:pt>
                <c:pt idx="387">
                  <c:v>0.40650552388350325</c:v>
                </c:pt>
                <c:pt idx="388">
                  <c:v>0.39272495052912704</c:v>
                </c:pt>
                <c:pt idx="389">
                  <c:v>0.39674629519160898</c:v>
                </c:pt>
                <c:pt idx="390">
                  <c:v>0.39503987647391137</c:v>
                </c:pt>
                <c:pt idx="391">
                  <c:v>0.38753057784021577</c:v>
                </c:pt>
                <c:pt idx="392">
                  <c:v>0.40952781472261768</c:v>
                </c:pt>
                <c:pt idx="393">
                  <c:v>0.40105691644334668</c:v>
                </c:pt>
                <c:pt idx="394">
                  <c:v>0.38342104521485387</c:v>
                </c:pt>
                <c:pt idx="395">
                  <c:v>0.38223295197593782</c:v>
                </c:pt>
                <c:pt idx="396">
                  <c:v>0.38551026791005233</c:v>
                </c:pt>
                <c:pt idx="397">
                  <c:v>0.35650930312404233</c:v>
                </c:pt>
                <c:pt idx="398">
                  <c:v>0.37661976853208978</c:v>
                </c:pt>
                <c:pt idx="399">
                  <c:v>0.36260216074585866</c:v>
                </c:pt>
                <c:pt idx="400">
                  <c:v>0.361705929305143</c:v>
                </c:pt>
                <c:pt idx="401">
                  <c:v>0.34779807022554415</c:v>
                </c:pt>
                <c:pt idx="402">
                  <c:v>0.34494381223436305</c:v>
                </c:pt>
                <c:pt idx="403">
                  <c:v>0.42504778943584692</c:v>
                </c:pt>
                <c:pt idx="404">
                  <c:v>0.42194812233459938</c:v>
                </c:pt>
                <c:pt idx="405">
                  <c:v>0.39674776683635871</c:v>
                </c:pt>
                <c:pt idx="406">
                  <c:v>0.38380199715629287</c:v>
                </c:pt>
                <c:pt idx="407">
                  <c:v>0.34830791774390529</c:v>
                </c:pt>
                <c:pt idx="408">
                  <c:v>0.32858749988090102</c:v>
                </c:pt>
                <c:pt idx="409">
                  <c:v>0.3094655772977799</c:v>
                </c:pt>
                <c:pt idx="410">
                  <c:v>0.31584358788702926</c:v>
                </c:pt>
                <c:pt idx="411">
                  <c:v>0.31143797316330035</c:v>
                </c:pt>
                <c:pt idx="412">
                  <c:v>0.26222475601721879</c:v>
                </c:pt>
                <c:pt idx="413">
                  <c:v>0.25924772551667918</c:v>
                </c:pt>
                <c:pt idx="414">
                  <c:v>0.27364176835710657</c:v>
                </c:pt>
                <c:pt idx="415">
                  <c:v>0.27558837512794082</c:v>
                </c:pt>
                <c:pt idx="416">
                  <c:v>0.27628306127371161</c:v>
                </c:pt>
                <c:pt idx="417">
                  <c:v>0.27706670328317906</c:v>
                </c:pt>
                <c:pt idx="418">
                  <c:v>0.35509614407448459</c:v>
                </c:pt>
                <c:pt idx="419">
                  <c:v>0.35131752582980519</c:v>
                </c:pt>
                <c:pt idx="420">
                  <c:v>0.35538910401061347</c:v>
                </c:pt>
                <c:pt idx="421">
                  <c:v>0.35421706559904848</c:v>
                </c:pt>
                <c:pt idx="422">
                  <c:v>0.37203800435692852</c:v>
                </c:pt>
                <c:pt idx="423">
                  <c:v>0.35575258600805199</c:v>
                </c:pt>
                <c:pt idx="424">
                  <c:v>0.33596222462374353</c:v>
                </c:pt>
                <c:pt idx="425">
                  <c:v>0.31975222422731714</c:v>
                </c:pt>
                <c:pt idx="426">
                  <c:v>0.33850519487258884</c:v>
                </c:pt>
                <c:pt idx="427">
                  <c:v>0.33586327963826756</c:v>
                </c:pt>
                <c:pt idx="428">
                  <c:v>0.36199976253604421</c:v>
                </c:pt>
                <c:pt idx="429">
                  <c:v>0.36544791048842129</c:v>
                </c:pt>
                <c:pt idx="430">
                  <c:v>0.40962455208983456</c:v>
                </c:pt>
                <c:pt idx="431">
                  <c:v>0.46108842180978615</c:v>
                </c:pt>
                <c:pt idx="432">
                  <c:v>0.46661306882547782</c:v>
                </c:pt>
                <c:pt idx="433">
                  <c:v>0.49481940392372376</c:v>
                </c:pt>
                <c:pt idx="434">
                  <c:v>0.49583253857433113</c:v>
                </c:pt>
                <c:pt idx="435">
                  <c:v>0.49789265102100722</c:v>
                </c:pt>
                <c:pt idx="436">
                  <c:v>0.49943297074929621</c:v>
                </c:pt>
                <c:pt idx="437">
                  <c:v>0.55418255312027009</c:v>
                </c:pt>
                <c:pt idx="438">
                  <c:v>0.5244989911799034</c:v>
                </c:pt>
                <c:pt idx="439">
                  <c:v>0.52455355141732218</c:v>
                </c:pt>
                <c:pt idx="440">
                  <c:v>0.48606012521018405</c:v>
                </c:pt>
                <c:pt idx="441">
                  <c:v>0.49728799239464144</c:v>
                </c:pt>
                <c:pt idx="442">
                  <c:v>0.48078300367527349</c:v>
                </c:pt>
                <c:pt idx="443">
                  <c:v>0.50406494606295771</c:v>
                </c:pt>
                <c:pt idx="444">
                  <c:v>0.49933462050050997</c:v>
                </c:pt>
                <c:pt idx="445">
                  <c:v>0.4762818688788597</c:v>
                </c:pt>
                <c:pt idx="446">
                  <c:v>0.50790208466608955</c:v>
                </c:pt>
                <c:pt idx="447">
                  <c:v>0.50525894401565219</c:v>
                </c:pt>
                <c:pt idx="448">
                  <c:v>0.50108216598141353</c:v>
                </c:pt>
                <c:pt idx="449">
                  <c:v>0.48639072018300911</c:v>
                </c:pt>
                <c:pt idx="450">
                  <c:v>0.4888965173096454</c:v>
                </c:pt>
                <c:pt idx="451">
                  <c:v>0.45081030317189696</c:v>
                </c:pt>
                <c:pt idx="452">
                  <c:v>0.47053648899235906</c:v>
                </c:pt>
                <c:pt idx="453">
                  <c:v>0.46790413394396141</c:v>
                </c:pt>
                <c:pt idx="454">
                  <c:v>0.5065949364407073</c:v>
                </c:pt>
                <c:pt idx="455">
                  <c:v>0.52450709322515532</c:v>
                </c:pt>
                <c:pt idx="456">
                  <c:v>0.44616979751594271</c:v>
                </c:pt>
                <c:pt idx="457">
                  <c:v>0.46366669929922638</c:v>
                </c:pt>
                <c:pt idx="458">
                  <c:v>0.46863983065553055</c:v>
                </c:pt>
                <c:pt idx="459">
                  <c:v>0.49101578022306841</c:v>
                </c:pt>
                <c:pt idx="460">
                  <c:v>0.47756088711780309</c:v>
                </c:pt>
                <c:pt idx="461">
                  <c:v>0.50248085198525039</c:v>
                </c:pt>
                <c:pt idx="462">
                  <c:v>0.50593324358710223</c:v>
                </c:pt>
                <c:pt idx="463">
                  <c:v>0.4935002082379133</c:v>
                </c:pt>
                <c:pt idx="464">
                  <c:v>0.49140198023205167</c:v>
                </c:pt>
                <c:pt idx="465">
                  <c:v>0.48965245996678614</c:v>
                </c:pt>
                <c:pt idx="466">
                  <c:v>0.46127644752663394</c:v>
                </c:pt>
                <c:pt idx="467">
                  <c:v>0.44150364046901297</c:v>
                </c:pt>
                <c:pt idx="468">
                  <c:v>0.46205642820454002</c:v>
                </c:pt>
                <c:pt idx="469">
                  <c:v>0.46632142273803145</c:v>
                </c:pt>
                <c:pt idx="470">
                  <c:v>0.44644080263217661</c:v>
                </c:pt>
                <c:pt idx="471">
                  <c:v>0.44303268252777978</c:v>
                </c:pt>
                <c:pt idx="472">
                  <c:v>0.43148586270203437</c:v>
                </c:pt>
                <c:pt idx="473">
                  <c:v>0.44454283278379148</c:v>
                </c:pt>
                <c:pt idx="474">
                  <c:v>0.42387018549205524</c:v>
                </c:pt>
                <c:pt idx="475">
                  <c:v>0.46361292707725371</c:v>
                </c:pt>
                <c:pt idx="476">
                  <c:v>0.46907331198109026</c:v>
                </c:pt>
                <c:pt idx="477">
                  <c:v>0.46954541851093295</c:v>
                </c:pt>
                <c:pt idx="478">
                  <c:v>0.46767099063303985</c:v>
                </c:pt>
                <c:pt idx="479">
                  <c:v>0.48042800854849249</c:v>
                </c:pt>
                <c:pt idx="480">
                  <c:v>0.49316358792979703</c:v>
                </c:pt>
                <c:pt idx="481">
                  <c:v>0.48788463539590221</c:v>
                </c:pt>
                <c:pt idx="482">
                  <c:v>0.46842565677357656</c:v>
                </c:pt>
                <c:pt idx="483">
                  <c:v>0.43725771625952492</c:v>
                </c:pt>
                <c:pt idx="484">
                  <c:v>0.43610203475853931</c:v>
                </c:pt>
                <c:pt idx="485">
                  <c:v>0.4580462695070468</c:v>
                </c:pt>
                <c:pt idx="486">
                  <c:v>0.46024849856438005</c:v>
                </c:pt>
                <c:pt idx="487">
                  <c:v>0.45946375394749805</c:v>
                </c:pt>
                <c:pt idx="488">
                  <c:v>0.46017206748005701</c:v>
                </c:pt>
                <c:pt idx="489">
                  <c:v>0.4281041900044279</c:v>
                </c:pt>
                <c:pt idx="490">
                  <c:v>0.42496446501373381</c:v>
                </c:pt>
                <c:pt idx="491">
                  <c:v>0.4340965469003687</c:v>
                </c:pt>
                <c:pt idx="492">
                  <c:v>0.45708678350072723</c:v>
                </c:pt>
                <c:pt idx="493">
                  <c:v>0.50725937820711764</c:v>
                </c:pt>
                <c:pt idx="494">
                  <c:v>0.53092351408796001</c:v>
                </c:pt>
                <c:pt idx="495">
                  <c:v>0.51025957703091107</c:v>
                </c:pt>
                <c:pt idx="496">
                  <c:v>0.52006862371074591</c:v>
                </c:pt>
                <c:pt idx="497">
                  <c:v>0.53310585250591569</c:v>
                </c:pt>
                <c:pt idx="498">
                  <c:v>0.53861783416533338</c:v>
                </c:pt>
                <c:pt idx="499">
                  <c:v>0.5608038253220855</c:v>
                </c:pt>
                <c:pt idx="500">
                  <c:v>0.54888838641383131</c:v>
                </c:pt>
                <c:pt idx="501">
                  <c:v>0.59693078353475459</c:v>
                </c:pt>
                <c:pt idx="502">
                  <c:v>0.59496800563529517</c:v>
                </c:pt>
                <c:pt idx="503">
                  <c:v>0.61526199084527344</c:v>
                </c:pt>
                <c:pt idx="504">
                  <c:v>0.59649326044875162</c:v>
                </c:pt>
                <c:pt idx="505">
                  <c:v>0.59672136467614367</c:v>
                </c:pt>
                <c:pt idx="506">
                  <c:v>0.58846321228802978</c:v>
                </c:pt>
                <c:pt idx="507">
                  <c:v>0.60234910028935285</c:v>
                </c:pt>
                <c:pt idx="508">
                  <c:v>0.66242173240136837</c:v>
                </c:pt>
                <c:pt idx="509">
                  <c:v>0.66528020277107225</c:v>
                </c:pt>
                <c:pt idx="510">
                  <c:v>0.66541495053207333</c:v>
                </c:pt>
                <c:pt idx="511">
                  <c:v>0.66179926607603745</c:v>
                </c:pt>
                <c:pt idx="512">
                  <c:v>0.66850221432375612</c:v>
                </c:pt>
                <c:pt idx="513">
                  <c:v>0.67524757841680483</c:v>
                </c:pt>
                <c:pt idx="514">
                  <c:v>0.67661245642908607</c:v>
                </c:pt>
                <c:pt idx="515">
                  <c:v>0.68873155330658431</c:v>
                </c:pt>
                <c:pt idx="516">
                  <c:v>0.69526298180287283</c:v>
                </c:pt>
                <c:pt idx="517">
                  <c:v>0.69764163848440852</c:v>
                </c:pt>
                <c:pt idx="518">
                  <c:v>0.72324852251609373</c:v>
                </c:pt>
                <c:pt idx="519">
                  <c:v>0.72840306508135633</c:v>
                </c:pt>
                <c:pt idx="520">
                  <c:v>0.72695997610741414</c:v>
                </c:pt>
                <c:pt idx="521">
                  <c:v>0.72781914868392295</c:v>
                </c:pt>
                <c:pt idx="522">
                  <c:v>0.7302153107982603</c:v>
                </c:pt>
                <c:pt idx="523">
                  <c:v>0.73293086714042965</c:v>
                </c:pt>
                <c:pt idx="524">
                  <c:v>0.73162154266994472</c:v>
                </c:pt>
                <c:pt idx="525">
                  <c:v>0.73912288211758848</c:v>
                </c:pt>
                <c:pt idx="526">
                  <c:v>0.76141026312323101</c:v>
                </c:pt>
                <c:pt idx="527">
                  <c:v>0.74018540871954397</c:v>
                </c:pt>
                <c:pt idx="528">
                  <c:v>0.73323276253565506</c:v>
                </c:pt>
                <c:pt idx="529">
                  <c:v>0.73719330805574435</c:v>
                </c:pt>
                <c:pt idx="530">
                  <c:v>0.73094413755440424</c:v>
                </c:pt>
                <c:pt idx="531">
                  <c:v>0.72767956896872732</c:v>
                </c:pt>
                <c:pt idx="532">
                  <c:v>0.71070022320637871</c:v>
                </c:pt>
                <c:pt idx="533">
                  <c:v>0.71543351708227143</c:v>
                </c:pt>
                <c:pt idx="534">
                  <c:v>0.71461317809707336</c:v>
                </c:pt>
                <c:pt idx="535">
                  <c:v>0.72515799452494489</c:v>
                </c:pt>
                <c:pt idx="536">
                  <c:v>0.73466771193447244</c:v>
                </c:pt>
                <c:pt idx="537">
                  <c:v>0.66140048818881281</c:v>
                </c:pt>
                <c:pt idx="538">
                  <c:v>0.65532737453979162</c:v>
                </c:pt>
                <c:pt idx="539">
                  <c:v>0.6608936422216255</c:v>
                </c:pt>
                <c:pt idx="540">
                  <c:v>0.66263589892919861</c:v>
                </c:pt>
                <c:pt idx="541">
                  <c:v>0.66705702596656302</c:v>
                </c:pt>
                <c:pt idx="542">
                  <c:v>0.68020240048574421</c:v>
                </c:pt>
                <c:pt idx="543">
                  <c:v>0.6662405832052497</c:v>
                </c:pt>
                <c:pt idx="544">
                  <c:v>0.65511776429480006</c:v>
                </c:pt>
                <c:pt idx="545">
                  <c:v>0.6226093362866375</c:v>
                </c:pt>
                <c:pt idx="546">
                  <c:v>0.60929638888885962</c:v>
                </c:pt>
                <c:pt idx="547">
                  <c:v>0.61845988559215825</c:v>
                </c:pt>
                <c:pt idx="548">
                  <c:v>0.61245747863157052</c:v>
                </c:pt>
                <c:pt idx="549">
                  <c:v>0.61495604318819308</c:v>
                </c:pt>
                <c:pt idx="550">
                  <c:v>0.57189239664689417</c:v>
                </c:pt>
                <c:pt idx="551">
                  <c:v>0.54135973727008435</c:v>
                </c:pt>
                <c:pt idx="552">
                  <c:v>0.56000561087642931</c:v>
                </c:pt>
                <c:pt idx="553">
                  <c:v>0.49253920479267566</c:v>
                </c:pt>
                <c:pt idx="554">
                  <c:v>0.49278917016980428</c:v>
                </c:pt>
                <c:pt idx="555">
                  <c:v>0.49695165179088441</c:v>
                </c:pt>
                <c:pt idx="556">
                  <c:v>0.5322773662985858</c:v>
                </c:pt>
                <c:pt idx="557">
                  <c:v>0.54237963814563439</c:v>
                </c:pt>
                <c:pt idx="558">
                  <c:v>0.53464365077257114</c:v>
                </c:pt>
                <c:pt idx="559">
                  <c:v>0.50636530366712984</c:v>
                </c:pt>
                <c:pt idx="560">
                  <c:v>0.50255293384772803</c:v>
                </c:pt>
                <c:pt idx="561">
                  <c:v>0.50817809027259209</c:v>
                </c:pt>
                <c:pt idx="562">
                  <c:v>0.49243160601082298</c:v>
                </c:pt>
                <c:pt idx="563">
                  <c:v>0.48849004426986048</c:v>
                </c:pt>
                <c:pt idx="564">
                  <c:v>0.49156483917238591</c:v>
                </c:pt>
                <c:pt idx="565">
                  <c:v>0.4517502331399556</c:v>
                </c:pt>
                <c:pt idx="566">
                  <c:v>0.45494921965679735</c:v>
                </c:pt>
                <c:pt idx="567">
                  <c:v>0.44352205706632603</c:v>
                </c:pt>
                <c:pt idx="568">
                  <c:v>0.45321328201295796</c:v>
                </c:pt>
                <c:pt idx="569">
                  <c:v>0.44766240248972644</c:v>
                </c:pt>
                <c:pt idx="570">
                  <c:v>0.39880381057237368</c:v>
                </c:pt>
                <c:pt idx="571">
                  <c:v>0.38502099905580794</c:v>
                </c:pt>
                <c:pt idx="572">
                  <c:v>0.38579036594719573</c:v>
                </c:pt>
                <c:pt idx="573">
                  <c:v>0.38712122137290311</c:v>
                </c:pt>
                <c:pt idx="574">
                  <c:v>0.37878606429112432</c:v>
                </c:pt>
                <c:pt idx="575">
                  <c:v>0.3821859418039224</c:v>
                </c:pt>
                <c:pt idx="576">
                  <c:v>0.43823841845029377</c:v>
                </c:pt>
                <c:pt idx="577">
                  <c:v>0.42219808282771831</c:v>
                </c:pt>
                <c:pt idx="578">
                  <c:v>0.41621550112096761</c:v>
                </c:pt>
                <c:pt idx="579">
                  <c:v>0.42478460109571775</c:v>
                </c:pt>
                <c:pt idx="580">
                  <c:v>0.44701992846058619</c:v>
                </c:pt>
                <c:pt idx="581">
                  <c:v>0.44716143175418793</c:v>
                </c:pt>
                <c:pt idx="582">
                  <c:v>0.44703744903109494</c:v>
                </c:pt>
                <c:pt idx="583">
                  <c:v>0.43378147378994114</c:v>
                </c:pt>
                <c:pt idx="584">
                  <c:v>0.4580553656006317</c:v>
                </c:pt>
                <c:pt idx="585">
                  <c:v>0.44296444397690193</c:v>
                </c:pt>
                <c:pt idx="586">
                  <c:v>0.44289246700047569</c:v>
                </c:pt>
                <c:pt idx="587">
                  <c:v>0.42114858465207872</c:v>
                </c:pt>
                <c:pt idx="588">
                  <c:v>0.36121900832870635</c:v>
                </c:pt>
                <c:pt idx="589">
                  <c:v>0.51169353159725106</c:v>
                </c:pt>
                <c:pt idx="590">
                  <c:v>0.52067352744880258</c:v>
                </c:pt>
                <c:pt idx="591">
                  <c:v>0.51444176186474833</c:v>
                </c:pt>
                <c:pt idx="592">
                  <c:v>0.48362356102749604</c:v>
                </c:pt>
                <c:pt idx="593">
                  <c:v>0.45845660323352089</c:v>
                </c:pt>
                <c:pt idx="594">
                  <c:v>0.44700557040482292</c:v>
                </c:pt>
                <c:pt idx="595">
                  <c:v>0.466966655061893</c:v>
                </c:pt>
                <c:pt idx="596">
                  <c:v>0.52066889311401543</c:v>
                </c:pt>
                <c:pt idx="597">
                  <c:v>0.48582978413875288</c:v>
                </c:pt>
                <c:pt idx="598">
                  <c:v>0.49528164384413842</c:v>
                </c:pt>
                <c:pt idx="599">
                  <c:v>0.49058568468015518</c:v>
                </c:pt>
                <c:pt idx="600">
                  <c:v>0.47430619796032231</c:v>
                </c:pt>
                <c:pt idx="601">
                  <c:v>0.58493916726036588</c:v>
                </c:pt>
                <c:pt idx="602">
                  <c:v>0.58794141147830503</c:v>
                </c:pt>
                <c:pt idx="603">
                  <c:v>0.52646881792539413</c:v>
                </c:pt>
                <c:pt idx="604">
                  <c:v>0.53027198453726643</c:v>
                </c:pt>
                <c:pt idx="605">
                  <c:v>0.5268909259578991</c:v>
                </c:pt>
                <c:pt idx="606">
                  <c:v>0.43288035445955764</c:v>
                </c:pt>
                <c:pt idx="607">
                  <c:v>0.43069324793648323</c:v>
                </c:pt>
                <c:pt idx="608">
                  <c:v>0.45763810668323379</c:v>
                </c:pt>
                <c:pt idx="609">
                  <c:v>0.46083568143438564</c:v>
                </c:pt>
                <c:pt idx="610">
                  <c:v>0.43633264037608177</c:v>
                </c:pt>
                <c:pt idx="611">
                  <c:v>0.43901376177202311</c:v>
                </c:pt>
                <c:pt idx="612">
                  <c:v>0.44250997520789892</c:v>
                </c:pt>
                <c:pt idx="613">
                  <c:v>0.4239239316959213</c:v>
                </c:pt>
                <c:pt idx="614">
                  <c:v>0.43171003032473854</c:v>
                </c:pt>
                <c:pt idx="615">
                  <c:v>0.44434500163146257</c:v>
                </c:pt>
                <c:pt idx="616">
                  <c:v>0.44659745328120476</c:v>
                </c:pt>
                <c:pt idx="617">
                  <c:v>0.44305006404238412</c:v>
                </c:pt>
                <c:pt idx="618">
                  <c:v>0.44000003008967498</c:v>
                </c:pt>
                <c:pt idx="619">
                  <c:v>0.44714706628120954</c:v>
                </c:pt>
                <c:pt idx="620">
                  <c:v>0.44604529343223659</c:v>
                </c:pt>
                <c:pt idx="621">
                  <c:v>0.4481499519599263</c:v>
                </c:pt>
                <c:pt idx="622">
                  <c:v>0.45514691818701875</c:v>
                </c:pt>
                <c:pt idx="623">
                  <c:v>0.46318453165971774</c:v>
                </c:pt>
                <c:pt idx="624">
                  <c:v>0.45235416683851798</c:v>
                </c:pt>
                <c:pt idx="625">
                  <c:v>0.45124340623452214</c:v>
                </c:pt>
                <c:pt idx="626">
                  <c:v>0.45228984890663426</c:v>
                </c:pt>
                <c:pt idx="627">
                  <c:v>0.44809396187067585</c:v>
                </c:pt>
                <c:pt idx="628">
                  <c:v>0.4230618497381991</c:v>
                </c:pt>
                <c:pt idx="629">
                  <c:v>0.43129588924219087</c:v>
                </c:pt>
                <c:pt idx="630">
                  <c:v>0.43607401640819432</c:v>
                </c:pt>
                <c:pt idx="631">
                  <c:v>0.43264032301527078</c:v>
                </c:pt>
                <c:pt idx="632">
                  <c:v>0.44133193967551398</c:v>
                </c:pt>
                <c:pt idx="633">
                  <c:v>0.42307483125788026</c:v>
                </c:pt>
                <c:pt idx="634">
                  <c:v>0.3652159926493091</c:v>
                </c:pt>
                <c:pt idx="635">
                  <c:v>0.38054001035729418</c:v>
                </c:pt>
                <c:pt idx="636">
                  <c:v>0.39621644065367145</c:v>
                </c:pt>
                <c:pt idx="637">
                  <c:v>0.34160861107281798</c:v>
                </c:pt>
                <c:pt idx="638">
                  <c:v>0.33856555662721982</c:v>
                </c:pt>
                <c:pt idx="639">
                  <c:v>0.38250407510066586</c:v>
                </c:pt>
                <c:pt idx="640">
                  <c:v>0.42545086539397503</c:v>
                </c:pt>
                <c:pt idx="641">
                  <c:v>0.42717328557141016</c:v>
                </c:pt>
                <c:pt idx="642">
                  <c:v>0.4197694611600683</c:v>
                </c:pt>
                <c:pt idx="643">
                  <c:v>0.42795738505198749</c:v>
                </c:pt>
                <c:pt idx="644">
                  <c:v>0.47085730741473297</c:v>
                </c:pt>
                <c:pt idx="645">
                  <c:v>0.48914028802241216</c:v>
                </c:pt>
                <c:pt idx="646">
                  <c:v>0.47643215995391641</c:v>
                </c:pt>
                <c:pt idx="647">
                  <c:v>0.45921359250684951</c:v>
                </c:pt>
                <c:pt idx="648">
                  <c:v>0.4628950536175237</c:v>
                </c:pt>
                <c:pt idx="649">
                  <c:v>0.44308747082503708</c:v>
                </c:pt>
                <c:pt idx="650">
                  <c:v>0.43998642712860558</c:v>
                </c:pt>
                <c:pt idx="651">
                  <c:v>0.44294142113621993</c:v>
                </c:pt>
                <c:pt idx="652">
                  <c:v>0.43611413415401473</c:v>
                </c:pt>
                <c:pt idx="653">
                  <c:v>0.41083138079016041</c:v>
                </c:pt>
                <c:pt idx="654">
                  <c:v>0.38161869740881149</c:v>
                </c:pt>
                <c:pt idx="655">
                  <c:v>0.35852803280406947</c:v>
                </c:pt>
                <c:pt idx="656">
                  <c:v>0.36178425717033913</c:v>
                </c:pt>
                <c:pt idx="657">
                  <c:v>0.36424258044507807</c:v>
                </c:pt>
                <c:pt idx="658">
                  <c:v>0.39659426076546067</c:v>
                </c:pt>
                <c:pt idx="659">
                  <c:v>0.41875341449058873</c:v>
                </c:pt>
                <c:pt idx="660">
                  <c:v>0.39733437721766163</c:v>
                </c:pt>
                <c:pt idx="661">
                  <c:v>0.39681233344469868</c:v>
                </c:pt>
                <c:pt idx="662">
                  <c:v>0.41049219360950451</c:v>
                </c:pt>
                <c:pt idx="663">
                  <c:v>0.40367490469229528</c:v>
                </c:pt>
                <c:pt idx="664">
                  <c:v>0.40231623694376561</c:v>
                </c:pt>
                <c:pt idx="665">
                  <c:v>0.40480449057386608</c:v>
                </c:pt>
                <c:pt idx="666">
                  <c:v>0.40252313905203291</c:v>
                </c:pt>
                <c:pt idx="667">
                  <c:v>0.42596609339765157</c:v>
                </c:pt>
                <c:pt idx="668">
                  <c:v>0.4244890050466345</c:v>
                </c:pt>
                <c:pt idx="669">
                  <c:v>0.39148913317429274</c:v>
                </c:pt>
                <c:pt idx="670">
                  <c:v>0.37581691294957159</c:v>
                </c:pt>
                <c:pt idx="671">
                  <c:v>0.34164146574293663</c:v>
                </c:pt>
                <c:pt idx="672">
                  <c:v>0.34161726054211272</c:v>
                </c:pt>
                <c:pt idx="673">
                  <c:v>0.32111989552161418</c:v>
                </c:pt>
                <c:pt idx="674">
                  <c:v>0.31508812466553132</c:v>
                </c:pt>
                <c:pt idx="675">
                  <c:v>0.31193087019096583</c:v>
                </c:pt>
                <c:pt idx="676">
                  <c:v>0.30101583626386269</c:v>
                </c:pt>
                <c:pt idx="677">
                  <c:v>0.30399485520853348</c:v>
                </c:pt>
                <c:pt idx="678">
                  <c:v>0.29367077448891771</c:v>
                </c:pt>
                <c:pt idx="679">
                  <c:v>0.32128883818009335</c:v>
                </c:pt>
                <c:pt idx="680">
                  <c:v>0.31927387166225801</c:v>
                </c:pt>
                <c:pt idx="681">
                  <c:v>0.32055277640665586</c:v>
                </c:pt>
                <c:pt idx="682">
                  <c:v>0.31756676224353747</c:v>
                </c:pt>
                <c:pt idx="683">
                  <c:v>0.3290403236507532</c:v>
                </c:pt>
                <c:pt idx="684">
                  <c:v>0.31585973826755287</c:v>
                </c:pt>
                <c:pt idx="685">
                  <c:v>0.32484883156663918</c:v>
                </c:pt>
                <c:pt idx="686">
                  <c:v>0.3561680348461907</c:v>
                </c:pt>
                <c:pt idx="687">
                  <c:v>0.34623765559205111</c:v>
                </c:pt>
                <c:pt idx="688">
                  <c:v>0.34306257133256346</c:v>
                </c:pt>
                <c:pt idx="689">
                  <c:v>0.38595896460163176</c:v>
                </c:pt>
                <c:pt idx="690">
                  <c:v>0.38823543754955347</c:v>
                </c:pt>
                <c:pt idx="691">
                  <c:v>0.33411957338383347</c:v>
                </c:pt>
                <c:pt idx="692">
                  <c:v>0.29341517879303092</c:v>
                </c:pt>
                <c:pt idx="693">
                  <c:v>0.28879481002766982</c:v>
                </c:pt>
                <c:pt idx="694">
                  <c:v>0.29362860935607704</c:v>
                </c:pt>
                <c:pt idx="695">
                  <c:v>0.26529037269744443</c:v>
                </c:pt>
                <c:pt idx="696">
                  <c:v>0.22084297560255445</c:v>
                </c:pt>
                <c:pt idx="697">
                  <c:v>0.16901888778327029</c:v>
                </c:pt>
                <c:pt idx="698">
                  <c:v>0.19419568797211526</c:v>
                </c:pt>
                <c:pt idx="699">
                  <c:v>0.19381938887035718</c:v>
                </c:pt>
                <c:pt idx="700">
                  <c:v>0.18490991803735779</c:v>
                </c:pt>
                <c:pt idx="701">
                  <c:v>0.21239830934352941</c:v>
                </c:pt>
                <c:pt idx="702">
                  <c:v>0.20696883010575448</c:v>
                </c:pt>
                <c:pt idx="703">
                  <c:v>0.2061895269452059</c:v>
                </c:pt>
                <c:pt idx="704">
                  <c:v>0.20930877139177242</c:v>
                </c:pt>
                <c:pt idx="705">
                  <c:v>0.25644897041657744</c:v>
                </c:pt>
                <c:pt idx="706">
                  <c:v>0.28240687777380818</c:v>
                </c:pt>
                <c:pt idx="707">
                  <c:v>0.34607616872221431</c:v>
                </c:pt>
                <c:pt idx="708">
                  <c:v>0.34481150124900067</c:v>
                </c:pt>
                <c:pt idx="709">
                  <c:v>0.63043551930373476</c:v>
                </c:pt>
                <c:pt idx="710">
                  <c:v>0.65057427490782538</c:v>
                </c:pt>
                <c:pt idx="711">
                  <c:v>0.7757825304053495</c:v>
                </c:pt>
                <c:pt idx="712">
                  <c:v>0.84144650674348553</c:v>
                </c:pt>
                <c:pt idx="713">
                  <c:v>0.7304918658585946</c:v>
                </c:pt>
                <c:pt idx="714">
                  <c:v>0.72984530682961013</c:v>
                </c:pt>
                <c:pt idx="715">
                  <c:v>0.78024908720131192</c:v>
                </c:pt>
                <c:pt idx="716">
                  <c:v>0.78272395609108747</c:v>
                </c:pt>
                <c:pt idx="717">
                  <c:v>0.7832508104005661</c:v>
                </c:pt>
                <c:pt idx="718">
                  <c:v>0.75654863950562212</c:v>
                </c:pt>
                <c:pt idx="719">
                  <c:v>0.71703804299368024</c:v>
                </c:pt>
                <c:pt idx="720">
                  <c:v>0.71691646562003575</c:v>
                </c:pt>
                <c:pt idx="721">
                  <c:v>0.72672089033749721</c:v>
                </c:pt>
                <c:pt idx="722">
                  <c:v>0.73990768870896229</c:v>
                </c:pt>
                <c:pt idx="723">
                  <c:v>0.75770343845843802</c:v>
                </c:pt>
                <c:pt idx="724">
                  <c:v>0.752721427592415</c:v>
                </c:pt>
                <c:pt idx="725">
                  <c:v>0.75949235553550021</c:v>
                </c:pt>
                <c:pt idx="726">
                  <c:v>0.75246381419397113</c:v>
                </c:pt>
                <c:pt idx="727">
                  <c:v>0.75533973943668353</c:v>
                </c:pt>
                <c:pt idx="728">
                  <c:v>0.75837016797160717</c:v>
                </c:pt>
                <c:pt idx="729">
                  <c:v>0.75873850867322901</c:v>
                </c:pt>
                <c:pt idx="730">
                  <c:v>0.75713291693166385</c:v>
                </c:pt>
                <c:pt idx="731">
                  <c:v>0.7543630976910064</c:v>
                </c:pt>
                <c:pt idx="732">
                  <c:v>0.75713816282504265</c:v>
                </c:pt>
                <c:pt idx="733">
                  <c:v>0.75639888008911937</c:v>
                </c:pt>
                <c:pt idx="734">
                  <c:v>0.75554268155661719</c:v>
                </c:pt>
                <c:pt idx="735">
                  <c:v>0.75558609758351081</c:v>
                </c:pt>
                <c:pt idx="736">
                  <c:v>0.76205236283200084</c:v>
                </c:pt>
                <c:pt idx="737">
                  <c:v>0.75423147517503497</c:v>
                </c:pt>
                <c:pt idx="738">
                  <c:v>0.75532704433663411</c:v>
                </c:pt>
                <c:pt idx="739">
                  <c:v>0.75753312206435475</c:v>
                </c:pt>
                <c:pt idx="740">
                  <c:v>0.75729716612697817</c:v>
                </c:pt>
                <c:pt idx="741">
                  <c:v>0.76027904535088298</c:v>
                </c:pt>
                <c:pt idx="742">
                  <c:v>0.76322277602114741</c:v>
                </c:pt>
                <c:pt idx="743">
                  <c:v>0.76459189381706472</c:v>
                </c:pt>
                <c:pt idx="744">
                  <c:v>0.76720006386203254</c:v>
                </c:pt>
                <c:pt idx="745">
                  <c:v>0.7716977041715577</c:v>
                </c:pt>
                <c:pt idx="746">
                  <c:v>0.77316838635211615</c:v>
                </c:pt>
                <c:pt idx="747">
                  <c:v>0.77362784935525308</c:v>
                </c:pt>
                <c:pt idx="748">
                  <c:v>0.77263015243555677</c:v>
                </c:pt>
                <c:pt idx="749">
                  <c:v>0.77267706979964845</c:v>
                </c:pt>
                <c:pt idx="750">
                  <c:v>0.76893424681873435</c:v>
                </c:pt>
                <c:pt idx="751">
                  <c:v>0.76918495885556315</c:v>
                </c:pt>
                <c:pt idx="752">
                  <c:v>0.76933960694872783</c:v>
                </c:pt>
                <c:pt idx="753">
                  <c:v>0.76927028318809443</c:v>
                </c:pt>
                <c:pt idx="754">
                  <c:v>0.77035090822096364</c:v>
                </c:pt>
                <c:pt idx="755">
                  <c:v>0.76986502451941774</c:v>
                </c:pt>
                <c:pt idx="756">
                  <c:v>0.768018056831825</c:v>
                </c:pt>
                <c:pt idx="757">
                  <c:v>0.76928158664052881</c:v>
                </c:pt>
                <c:pt idx="758">
                  <c:v>0.76947494267207606</c:v>
                </c:pt>
                <c:pt idx="759">
                  <c:v>0.77022768776011574</c:v>
                </c:pt>
                <c:pt idx="760">
                  <c:v>0.77029064971610728</c:v>
                </c:pt>
                <c:pt idx="761">
                  <c:v>0.74876565749073731</c:v>
                </c:pt>
                <c:pt idx="762">
                  <c:v>0.74525580562974192</c:v>
                </c:pt>
                <c:pt idx="763">
                  <c:v>0.69128934905315143</c:v>
                </c:pt>
                <c:pt idx="764">
                  <c:v>0.60039542188322848</c:v>
                </c:pt>
                <c:pt idx="765">
                  <c:v>0.72127036961526814</c:v>
                </c:pt>
                <c:pt idx="766">
                  <c:v>0.70897795250621254</c:v>
                </c:pt>
                <c:pt idx="767">
                  <c:v>0.59976588612424153</c:v>
                </c:pt>
                <c:pt idx="768">
                  <c:v>0.58618383450803779</c:v>
                </c:pt>
                <c:pt idx="769">
                  <c:v>0.5806272383954072</c:v>
                </c:pt>
                <c:pt idx="770">
                  <c:v>0.61069625622720514</c:v>
                </c:pt>
                <c:pt idx="771">
                  <c:v>0.69501765595706144</c:v>
                </c:pt>
                <c:pt idx="772">
                  <c:v>0.69466794103125784</c:v>
                </c:pt>
                <c:pt idx="773">
                  <c:v>0.70822680568697183</c:v>
                </c:pt>
                <c:pt idx="774">
                  <c:v>0.69759047831964804</c:v>
                </c:pt>
                <c:pt idx="775">
                  <c:v>0.67160111069016881</c:v>
                </c:pt>
                <c:pt idx="776">
                  <c:v>0.67286227864470594</c:v>
                </c:pt>
                <c:pt idx="777">
                  <c:v>0.67604929937310609</c:v>
                </c:pt>
                <c:pt idx="778">
                  <c:v>0.6886627627873072</c:v>
                </c:pt>
                <c:pt idx="779">
                  <c:v>0.68347262859463753</c:v>
                </c:pt>
                <c:pt idx="780">
                  <c:v>0.68333663577600401</c:v>
                </c:pt>
                <c:pt idx="781">
                  <c:v>0.67546130056541465</c:v>
                </c:pt>
                <c:pt idx="782">
                  <c:v>0.6806230779968474</c:v>
                </c:pt>
                <c:pt idx="783">
                  <c:v>0.6818623377469597</c:v>
                </c:pt>
                <c:pt idx="784">
                  <c:v>0.67979277980893382</c:v>
                </c:pt>
                <c:pt idx="785">
                  <c:v>0.68413436531969662</c:v>
                </c:pt>
                <c:pt idx="786">
                  <c:v>0.68427204074570169</c:v>
                </c:pt>
                <c:pt idx="787">
                  <c:v>0.68535902300942764</c:v>
                </c:pt>
                <c:pt idx="788">
                  <c:v>0.6623310567350299</c:v>
                </c:pt>
                <c:pt idx="789">
                  <c:v>0.68016260726064415</c:v>
                </c:pt>
                <c:pt idx="790">
                  <c:v>0.67822530954657734</c:v>
                </c:pt>
                <c:pt idx="791">
                  <c:v>0.66895178048386705</c:v>
                </c:pt>
                <c:pt idx="792">
                  <c:v>0.67914540481820085</c:v>
                </c:pt>
                <c:pt idx="793">
                  <c:v>0.66639481175275983</c:v>
                </c:pt>
                <c:pt idx="794">
                  <c:v>0.66937691456581361</c:v>
                </c:pt>
                <c:pt idx="795">
                  <c:v>0.64713055544077769</c:v>
                </c:pt>
                <c:pt idx="796">
                  <c:v>0.6135991613667634</c:v>
                </c:pt>
                <c:pt idx="797">
                  <c:v>0.6117101647626827</c:v>
                </c:pt>
                <c:pt idx="798">
                  <c:v>0.58960774108525393</c:v>
                </c:pt>
                <c:pt idx="799">
                  <c:v>0.58980583578455115</c:v>
                </c:pt>
                <c:pt idx="800">
                  <c:v>0.63420518511949853</c:v>
                </c:pt>
                <c:pt idx="801">
                  <c:v>0.61784284639724585</c:v>
                </c:pt>
                <c:pt idx="802">
                  <c:v>0.62795487225454671</c:v>
                </c:pt>
                <c:pt idx="803">
                  <c:v>0.63707129087835401</c:v>
                </c:pt>
                <c:pt idx="804">
                  <c:v>0.62869932114268823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AB-42BA-9B30-730134D67762}"/>
            </c:ext>
          </c:extLst>
        </c:ser>
        <c:ser>
          <c:idx val="1"/>
          <c:order val="1"/>
          <c:tx>
            <c:strRef>
              <c:f>Correlation!$C$1</c:f>
              <c:strCache>
                <c:ptCount val="1"/>
                <c:pt idx="0">
                  <c:v>MSCI India vs MSCI EM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Correlation!$A$2:$A$877</c:f>
              <c:numCache>
                <c:formatCode>dd\-mm\-yyyy</c:formatCode>
                <c:ptCount val="876"/>
                <c:pt idx="0">
                  <c:v>38926</c:v>
                </c:pt>
                <c:pt idx="1">
                  <c:v>38933</c:v>
                </c:pt>
                <c:pt idx="2">
                  <c:v>38940</c:v>
                </c:pt>
                <c:pt idx="3">
                  <c:v>38947</c:v>
                </c:pt>
                <c:pt idx="4">
                  <c:v>38954</c:v>
                </c:pt>
                <c:pt idx="5">
                  <c:v>38961</c:v>
                </c:pt>
                <c:pt idx="6">
                  <c:v>38968</c:v>
                </c:pt>
                <c:pt idx="7">
                  <c:v>38975</c:v>
                </c:pt>
                <c:pt idx="8">
                  <c:v>38982</c:v>
                </c:pt>
                <c:pt idx="9">
                  <c:v>38989</c:v>
                </c:pt>
                <c:pt idx="10">
                  <c:v>38996</c:v>
                </c:pt>
                <c:pt idx="11">
                  <c:v>39003</c:v>
                </c:pt>
                <c:pt idx="12">
                  <c:v>39010</c:v>
                </c:pt>
                <c:pt idx="13">
                  <c:v>39017</c:v>
                </c:pt>
                <c:pt idx="14">
                  <c:v>39024</c:v>
                </c:pt>
                <c:pt idx="15">
                  <c:v>39031</c:v>
                </c:pt>
                <c:pt idx="16">
                  <c:v>39038</c:v>
                </c:pt>
                <c:pt idx="17">
                  <c:v>39045</c:v>
                </c:pt>
                <c:pt idx="18">
                  <c:v>39052</c:v>
                </c:pt>
                <c:pt idx="19">
                  <c:v>39059</c:v>
                </c:pt>
                <c:pt idx="20">
                  <c:v>39066</c:v>
                </c:pt>
                <c:pt idx="21">
                  <c:v>39073</c:v>
                </c:pt>
                <c:pt idx="22">
                  <c:v>39080</c:v>
                </c:pt>
                <c:pt idx="23">
                  <c:v>39087</c:v>
                </c:pt>
                <c:pt idx="24">
                  <c:v>39094</c:v>
                </c:pt>
                <c:pt idx="25">
                  <c:v>39101</c:v>
                </c:pt>
                <c:pt idx="26">
                  <c:v>39108</c:v>
                </c:pt>
                <c:pt idx="27">
                  <c:v>39115</c:v>
                </c:pt>
                <c:pt idx="28">
                  <c:v>39122</c:v>
                </c:pt>
                <c:pt idx="29">
                  <c:v>39129</c:v>
                </c:pt>
                <c:pt idx="30">
                  <c:v>39136</c:v>
                </c:pt>
                <c:pt idx="31">
                  <c:v>39143</c:v>
                </c:pt>
                <c:pt idx="32">
                  <c:v>39150</c:v>
                </c:pt>
                <c:pt idx="33">
                  <c:v>39157</c:v>
                </c:pt>
                <c:pt idx="34">
                  <c:v>39164</c:v>
                </c:pt>
                <c:pt idx="35">
                  <c:v>39171</c:v>
                </c:pt>
                <c:pt idx="36">
                  <c:v>39178</c:v>
                </c:pt>
                <c:pt idx="37">
                  <c:v>39185</c:v>
                </c:pt>
                <c:pt idx="38">
                  <c:v>39192</c:v>
                </c:pt>
                <c:pt idx="39">
                  <c:v>39199</c:v>
                </c:pt>
                <c:pt idx="40">
                  <c:v>39206</c:v>
                </c:pt>
                <c:pt idx="41">
                  <c:v>39213</c:v>
                </c:pt>
                <c:pt idx="42">
                  <c:v>39220</c:v>
                </c:pt>
                <c:pt idx="43">
                  <c:v>39227</c:v>
                </c:pt>
                <c:pt idx="44">
                  <c:v>39234</c:v>
                </c:pt>
                <c:pt idx="45">
                  <c:v>39241</c:v>
                </c:pt>
                <c:pt idx="46">
                  <c:v>39248</c:v>
                </c:pt>
                <c:pt idx="47">
                  <c:v>39255</c:v>
                </c:pt>
                <c:pt idx="48">
                  <c:v>39262</c:v>
                </c:pt>
                <c:pt idx="49">
                  <c:v>39269</c:v>
                </c:pt>
                <c:pt idx="50">
                  <c:v>39276</c:v>
                </c:pt>
                <c:pt idx="51">
                  <c:v>39283</c:v>
                </c:pt>
                <c:pt idx="52">
                  <c:v>39290</c:v>
                </c:pt>
                <c:pt idx="53">
                  <c:v>39297</c:v>
                </c:pt>
                <c:pt idx="54">
                  <c:v>39304</c:v>
                </c:pt>
                <c:pt idx="55">
                  <c:v>39311</c:v>
                </c:pt>
                <c:pt idx="56">
                  <c:v>39318</c:v>
                </c:pt>
                <c:pt idx="57">
                  <c:v>39325</c:v>
                </c:pt>
                <c:pt idx="58">
                  <c:v>39332</c:v>
                </c:pt>
                <c:pt idx="59">
                  <c:v>39339</c:v>
                </c:pt>
                <c:pt idx="60">
                  <c:v>39346</c:v>
                </c:pt>
                <c:pt idx="61">
                  <c:v>39353</c:v>
                </c:pt>
                <c:pt idx="62">
                  <c:v>39360</c:v>
                </c:pt>
                <c:pt idx="63">
                  <c:v>39367</c:v>
                </c:pt>
                <c:pt idx="64">
                  <c:v>39374</c:v>
                </c:pt>
                <c:pt idx="65">
                  <c:v>39381</c:v>
                </c:pt>
                <c:pt idx="66">
                  <c:v>39388</c:v>
                </c:pt>
                <c:pt idx="67">
                  <c:v>39395</c:v>
                </c:pt>
                <c:pt idx="68">
                  <c:v>39402</c:v>
                </c:pt>
                <c:pt idx="69">
                  <c:v>39409</c:v>
                </c:pt>
                <c:pt idx="70">
                  <c:v>39416</c:v>
                </c:pt>
                <c:pt idx="71">
                  <c:v>39423</c:v>
                </c:pt>
                <c:pt idx="72">
                  <c:v>39430</c:v>
                </c:pt>
                <c:pt idx="73">
                  <c:v>39437</c:v>
                </c:pt>
                <c:pt idx="74">
                  <c:v>39444</c:v>
                </c:pt>
                <c:pt idx="75">
                  <c:v>39451</c:v>
                </c:pt>
                <c:pt idx="76">
                  <c:v>39458</c:v>
                </c:pt>
                <c:pt idx="77">
                  <c:v>39465</c:v>
                </c:pt>
                <c:pt idx="78">
                  <c:v>39472</c:v>
                </c:pt>
                <c:pt idx="79">
                  <c:v>39479</c:v>
                </c:pt>
                <c:pt idx="80">
                  <c:v>39486</c:v>
                </c:pt>
                <c:pt idx="81">
                  <c:v>39493</c:v>
                </c:pt>
                <c:pt idx="82">
                  <c:v>39500</c:v>
                </c:pt>
                <c:pt idx="83">
                  <c:v>39507</c:v>
                </c:pt>
                <c:pt idx="84">
                  <c:v>39514</c:v>
                </c:pt>
                <c:pt idx="85">
                  <c:v>39521</c:v>
                </c:pt>
                <c:pt idx="86">
                  <c:v>39528</c:v>
                </c:pt>
                <c:pt idx="87">
                  <c:v>39535</c:v>
                </c:pt>
                <c:pt idx="88">
                  <c:v>39542</c:v>
                </c:pt>
                <c:pt idx="89">
                  <c:v>39549</c:v>
                </c:pt>
                <c:pt idx="90">
                  <c:v>39556</c:v>
                </c:pt>
                <c:pt idx="91">
                  <c:v>39563</c:v>
                </c:pt>
                <c:pt idx="92">
                  <c:v>39570</c:v>
                </c:pt>
                <c:pt idx="93">
                  <c:v>39577</c:v>
                </c:pt>
                <c:pt idx="94">
                  <c:v>39584</c:v>
                </c:pt>
                <c:pt idx="95">
                  <c:v>39591</c:v>
                </c:pt>
                <c:pt idx="96">
                  <c:v>39598</c:v>
                </c:pt>
                <c:pt idx="97">
                  <c:v>39605</c:v>
                </c:pt>
                <c:pt idx="98">
                  <c:v>39612</c:v>
                </c:pt>
                <c:pt idx="99">
                  <c:v>39619</c:v>
                </c:pt>
                <c:pt idx="100">
                  <c:v>39626</c:v>
                </c:pt>
                <c:pt idx="101">
                  <c:v>39633</c:v>
                </c:pt>
                <c:pt idx="102">
                  <c:v>39640</c:v>
                </c:pt>
                <c:pt idx="103">
                  <c:v>39647</c:v>
                </c:pt>
                <c:pt idx="104">
                  <c:v>39654</c:v>
                </c:pt>
                <c:pt idx="105">
                  <c:v>39661</c:v>
                </c:pt>
                <c:pt idx="106">
                  <c:v>39668</c:v>
                </c:pt>
                <c:pt idx="107">
                  <c:v>39675</c:v>
                </c:pt>
                <c:pt idx="108">
                  <c:v>39682</c:v>
                </c:pt>
                <c:pt idx="109">
                  <c:v>39689</c:v>
                </c:pt>
                <c:pt idx="110">
                  <c:v>39696</c:v>
                </c:pt>
                <c:pt idx="111">
                  <c:v>39703</c:v>
                </c:pt>
                <c:pt idx="112">
                  <c:v>39710</c:v>
                </c:pt>
                <c:pt idx="113">
                  <c:v>39717</c:v>
                </c:pt>
                <c:pt idx="114">
                  <c:v>39724</c:v>
                </c:pt>
                <c:pt idx="115">
                  <c:v>39731</c:v>
                </c:pt>
                <c:pt idx="116">
                  <c:v>39738</c:v>
                </c:pt>
                <c:pt idx="117">
                  <c:v>39745</c:v>
                </c:pt>
                <c:pt idx="118">
                  <c:v>39752</c:v>
                </c:pt>
                <c:pt idx="119">
                  <c:v>39759</c:v>
                </c:pt>
                <c:pt idx="120">
                  <c:v>39766</c:v>
                </c:pt>
                <c:pt idx="121">
                  <c:v>39773</c:v>
                </c:pt>
                <c:pt idx="122">
                  <c:v>39780</c:v>
                </c:pt>
                <c:pt idx="123">
                  <c:v>39787</c:v>
                </c:pt>
                <c:pt idx="124">
                  <c:v>39794</c:v>
                </c:pt>
                <c:pt idx="125">
                  <c:v>39801</c:v>
                </c:pt>
                <c:pt idx="126">
                  <c:v>39808</c:v>
                </c:pt>
                <c:pt idx="127">
                  <c:v>39815</c:v>
                </c:pt>
                <c:pt idx="128">
                  <c:v>39822</c:v>
                </c:pt>
                <c:pt idx="129">
                  <c:v>39829</c:v>
                </c:pt>
                <c:pt idx="130">
                  <c:v>39836</c:v>
                </c:pt>
                <c:pt idx="131">
                  <c:v>39843</c:v>
                </c:pt>
                <c:pt idx="132">
                  <c:v>39850</c:v>
                </c:pt>
                <c:pt idx="133">
                  <c:v>39857</c:v>
                </c:pt>
                <c:pt idx="134">
                  <c:v>39864</c:v>
                </c:pt>
                <c:pt idx="135">
                  <c:v>39871</c:v>
                </c:pt>
                <c:pt idx="136">
                  <c:v>39878</c:v>
                </c:pt>
                <c:pt idx="137">
                  <c:v>39885</c:v>
                </c:pt>
                <c:pt idx="138">
                  <c:v>39892</c:v>
                </c:pt>
                <c:pt idx="139">
                  <c:v>39899</c:v>
                </c:pt>
                <c:pt idx="140">
                  <c:v>39906</c:v>
                </c:pt>
                <c:pt idx="141">
                  <c:v>39913</c:v>
                </c:pt>
                <c:pt idx="142">
                  <c:v>39920</c:v>
                </c:pt>
                <c:pt idx="143">
                  <c:v>39927</c:v>
                </c:pt>
                <c:pt idx="144">
                  <c:v>39934</c:v>
                </c:pt>
                <c:pt idx="145">
                  <c:v>39941</c:v>
                </c:pt>
                <c:pt idx="146">
                  <c:v>39948</c:v>
                </c:pt>
                <c:pt idx="147">
                  <c:v>39955</c:v>
                </c:pt>
                <c:pt idx="148">
                  <c:v>39962</c:v>
                </c:pt>
                <c:pt idx="149">
                  <c:v>39969</c:v>
                </c:pt>
                <c:pt idx="150">
                  <c:v>39976</c:v>
                </c:pt>
                <c:pt idx="151">
                  <c:v>39983</c:v>
                </c:pt>
                <c:pt idx="152">
                  <c:v>39990</c:v>
                </c:pt>
                <c:pt idx="153">
                  <c:v>39997</c:v>
                </c:pt>
                <c:pt idx="154">
                  <c:v>40004</c:v>
                </c:pt>
                <c:pt idx="155">
                  <c:v>40011</c:v>
                </c:pt>
                <c:pt idx="156">
                  <c:v>40018</c:v>
                </c:pt>
                <c:pt idx="157">
                  <c:v>40025</c:v>
                </c:pt>
                <c:pt idx="158">
                  <c:v>40032</c:v>
                </c:pt>
                <c:pt idx="159">
                  <c:v>40039</c:v>
                </c:pt>
                <c:pt idx="160">
                  <c:v>40046</c:v>
                </c:pt>
                <c:pt idx="161">
                  <c:v>40053</c:v>
                </c:pt>
                <c:pt idx="162">
                  <c:v>40060</c:v>
                </c:pt>
                <c:pt idx="163">
                  <c:v>40067</c:v>
                </c:pt>
                <c:pt idx="164">
                  <c:v>40074</c:v>
                </c:pt>
                <c:pt idx="165">
                  <c:v>40081</c:v>
                </c:pt>
                <c:pt idx="166">
                  <c:v>40088</c:v>
                </c:pt>
                <c:pt idx="167">
                  <c:v>40095</c:v>
                </c:pt>
                <c:pt idx="168">
                  <c:v>40102</c:v>
                </c:pt>
                <c:pt idx="169">
                  <c:v>40109</c:v>
                </c:pt>
                <c:pt idx="170">
                  <c:v>40116</c:v>
                </c:pt>
                <c:pt idx="171">
                  <c:v>40123</c:v>
                </c:pt>
                <c:pt idx="172">
                  <c:v>40130</c:v>
                </c:pt>
                <c:pt idx="173">
                  <c:v>40137</c:v>
                </c:pt>
                <c:pt idx="174">
                  <c:v>40144</c:v>
                </c:pt>
                <c:pt idx="175">
                  <c:v>40151</c:v>
                </c:pt>
                <c:pt idx="176">
                  <c:v>40158</c:v>
                </c:pt>
                <c:pt idx="177">
                  <c:v>40165</c:v>
                </c:pt>
                <c:pt idx="178">
                  <c:v>40172</c:v>
                </c:pt>
                <c:pt idx="179">
                  <c:v>40179</c:v>
                </c:pt>
                <c:pt idx="180">
                  <c:v>40186</c:v>
                </c:pt>
                <c:pt idx="181">
                  <c:v>40193</c:v>
                </c:pt>
                <c:pt idx="182">
                  <c:v>40200</c:v>
                </c:pt>
                <c:pt idx="183">
                  <c:v>40207</c:v>
                </c:pt>
                <c:pt idx="184">
                  <c:v>40214</c:v>
                </c:pt>
                <c:pt idx="185">
                  <c:v>40221</c:v>
                </c:pt>
                <c:pt idx="186">
                  <c:v>40228</c:v>
                </c:pt>
                <c:pt idx="187">
                  <c:v>40235</c:v>
                </c:pt>
                <c:pt idx="188">
                  <c:v>40242</c:v>
                </c:pt>
                <c:pt idx="189">
                  <c:v>40249</c:v>
                </c:pt>
                <c:pt idx="190">
                  <c:v>40256</c:v>
                </c:pt>
                <c:pt idx="191">
                  <c:v>40263</c:v>
                </c:pt>
                <c:pt idx="192">
                  <c:v>40270</c:v>
                </c:pt>
                <c:pt idx="193">
                  <c:v>40277</c:v>
                </c:pt>
                <c:pt idx="194">
                  <c:v>40284</c:v>
                </c:pt>
                <c:pt idx="195">
                  <c:v>40291</c:v>
                </c:pt>
                <c:pt idx="196">
                  <c:v>40298</c:v>
                </c:pt>
                <c:pt idx="197">
                  <c:v>40305</c:v>
                </c:pt>
                <c:pt idx="198">
                  <c:v>40312</c:v>
                </c:pt>
                <c:pt idx="199">
                  <c:v>40319</c:v>
                </c:pt>
                <c:pt idx="200">
                  <c:v>40326</c:v>
                </c:pt>
                <c:pt idx="201">
                  <c:v>40333</c:v>
                </c:pt>
                <c:pt idx="202">
                  <c:v>40340</c:v>
                </c:pt>
                <c:pt idx="203">
                  <c:v>40347</c:v>
                </c:pt>
                <c:pt idx="204">
                  <c:v>40354</c:v>
                </c:pt>
                <c:pt idx="205">
                  <c:v>40361</c:v>
                </c:pt>
                <c:pt idx="206">
                  <c:v>40368</c:v>
                </c:pt>
                <c:pt idx="207">
                  <c:v>40375</c:v>
                </c:pt>
                <c:pt idx="208">
                  <c:v>40382</c:v>
                </c:pt>
                <c:pt idx="209">
                  <c:v>40389</c:v>
                </c:pt>
                <c:pt idx="210">
                  <c:v>40396</c:v>
                </c:pt>
                <c:pt idx="211">
                  <c:v>40403</c:v>
                </c:pt>
                <c:pt idx="212">
                  <c:v>40410</c:v>
                </c:pt>
                <c:pt idx="213">
                  <c:v>40417</c:v>
                </c:pt>
                <c:pt idx="214">
                  <c:v>40424</c:v>
                </c:pt>
                <c:pt idx="215">
                  <c:v>40431</c:v>
                </c:pt>
                <c:pt idx="216">
                  <c:v>40438</c:v>
                </c:pt>
                <c:pt idx="217">
                  <c:v>40445</c:v>
                </c:pt>
                <c:pt idx="218">
                  <c:v>40452</c:v>
                </c:pt>
                <c:pt idx="219">
                  <c:v>40459</c:v>
                </c:pt>
                <c:pt idx="220">
                  <c:v>40466</c:v>
                </c:pt>
                <c:pt idx="221">
                  <c:v>40473</c:v>
                </c:pt>
                <c:pt idx="222">
                  <c:v>40480</c:v>
                </c:pt>
                <c:pt idx="223">
                  <c:v>40487</c:v>
                </c:pt>
                <c:pt idx="224">
                  <c:v>40494</c:v>
                </c:pt>
                <c:pt idx="225">
                  <c:v>40501</c:v>
                </c:pt>
                <c:pt idx="226">
                  <c:v>40508</c:v>
                </c:pt>
                <c:pt idx="227">
                  <c:v>40515</c:v>
                </c:pt>
                <c:pt idx="228">
                  <c:v>40522</c:v>
                </c:pt>
                <c:pt idx="229">
                  <c:v>40529</c:v>
                </c:pt>
                <c:pt idx="230">
                  <c:v>40536</c:v>
                </c:pt>
                <c:pt idx="231">
                  <c:v>40543</c:v>
                </c:pt>
                <c:pt idx="232">
                  <c:v>40550</c:v>
                </c:pt>
                <c:pt idx="233">
                  <c:v>40557</c:v>
                </c:pt>
                <c:pt idx="234">
                  <c:v>40564</c:v>
                </c:pt>
                <c:pt idx="235">
                  <c:v>40571</c:v>
                </c:pt>
                <c:pt idx="236">
                  <c:v>40578</c:v>
                </c:pt>
                <c:pt idx="237">
                  <c:v>40585</c:v>
                </c:pt>
                <c:pt idx="238">
                  <c:v>40592</c:v>
                </c:pt>
                <c:pt idx="239">
                  <c:v>40599</c:v>
                </c:pt>
                <c:pt idx="240">
                  <c:v>40606</c:v>
                </c:pt>
                <c:pt idx="241">
                  <c:v>40613</c:v>
                </c:pt>
                <c:pt idx="242">
                  <c:v>40620</c:v>
                </c:pt>
                <c:pt idx="243">
                  <c:v>40627</c:v>
                </c:pt>
                <c:pt idx="244">
                  <c:v>40634</c:v>
                </c:pt>
                <c:pt idx="245">
                  <c:v>40641</c:v>
                </c:pt>
                <c:pt idx="246">
                  <c:v>40648</c:v>
                </c:pt>
                <c:pt idx="247">
                  <c:v>40655</c:v>
                </c:pt>
                <c:pt idx="248">
                  <c:v>40662</c:v>
                </c:pt>
                <c:pt idx="249">
                  <c:v>40669</c:v>
                </c:pt>
                <c:pt idx="250">
                  <c:v>40676</c:v>
                </c:pt>
                <c:pt idx="251">
                  <c:v>40683</c:v>
                </c:pt>
                <c:pt idx="252">
                  <c:v>40690</c:v>
                </c:pt>
                <c:pt idx="253">
                  <c:v>40697</c:v>
                </c:pt>
                <c:pt idx="254">
                  <c:v>40704</c:v>
                </c:pt>
                <c:pt idx="255">
                  <c:v>40711</c:v>
                </c:pt>
                <c:pt idx="256">
                  <c:v>40718</c:v>
                </c:pt>
                <c:pt idx="257">
                  <c:v>40725</c:v>
                </c:pt>
                <c:pt idx="258">
                  <c:v>40732</c:v>
                </c:pt>
                <c:pt idx="259">
                  <c:v>40739</c:v>
                </c:pt>
                <c:pt idx="260">
                  <c:v>40746</c:v>
                </c:pt>
                <c:pt idx="261">
                  <c:v>40753</c:v>
                </c:pt>
                <c:pt idx="262">
                  <c:v>40760</c:v>
                </c:pt>
                <c:pt idx="263">
                  <c:v>40767</c:v>
                </c:pt>
                <c:pt idx="264">
                  <c:v>40774</c:v>
                </c:pt>
                <c:pt idx="265">
                  <c:v>40781</c:v>
                </c:pt>
                <c:pt idx="266">
                  <c:v>40788</c:v>
                </c:pt>
                <c:pt idx="267">
                  <c:v>40795</c:v>
                </c:pt>
                <c:pt idx="268">
                  <c:v>40802</c:v>
                </c:pt>
                <c:pt idx="269">
                  <c:v>40809</c:v>
                </c:pt>
                <c:pt idx="270">
                  <c:v>40816</c:v>
                </c:pt>
                <c:pt idx="271">
                  <c:v>40823</c:v>
                </c:pt>
                <c:pt idx="272">
                  <c:v>40830</c:v>
                </c:pt>
                <c:pt idx="273">
                  <c:v>40837</c:v>
                </c:pt>
                <c:pt idx="274">
                  <c:v>40844</c:v>
                </c:pt>
                <c:pt idx="275">
                  <c:v>40851</c:v>
                </c:pt>
                <c:pt idx="276">
                  <c:v>40858</c:v>
                </c:pt>
                <c:pt idx="277">
                  <c:v>40865</c:v>
                </c:pt>
                <c:pt idx="278">
                  <c:v>40872</c:v>
                </c:pt>
                <c:pt idx="279">
                  <c:v>40879</c:v>
                </c:pt>
                <c:pt idx="280">
                  <c:v>40886</c:v>
                </c:pt>
                <c:pt idx="281">
                  <c:v>40893</c:v>
                </c:pt>
                <c:pt idx="282">
                  <c:v>40900</c:v>
                </c:pt>
                <c:pt idx="283">
                  <c:v>40907</c:v>
                </c:pt>
                <c:pt idx="284">
                  <c:v>40914</c:v>
                </c:pt>
                <c:pt idx="285">
                  <c:v>40921</c:v>
                </c:pt>
                <c:pt idx="286">
                  <c:v>40928</c:v>
                </c:pt>
                <c:pt idx="287">
                  <c:v>40935</c:v>
                </c:pt>
                <c:pt idx="288">
                  <c:v>40942</c:v>
                </c:pt>
                <c:pt idx="289">
                  <c:v>40949</c:v>
                </c:pt>
                <c:pt idx="290">
                  <c:v>40956</c:v>
                </c:pt>
                <c:pt idx="291">
                  <c:v>40963</c:v>
                </c:pt>
                <c:pt idx="292">
                  <c:v>40970</c:v>
                </c:pt>
                <c:pt idx="293">
                  <c:v>40977</c:v>
                </c:pt>
                <c:pt idx="294">
                  <c:v>40984</c:v>
                </c:pt>
                <c:pt idx="295">
                  <c:v>40991</c:v>
                </c:pt>
                <c:pt idx="296">
                  <c:v>40998</c:v>
                </c:pt>
                <c:pt idx="297">
                  <c:v>41005</c:v>
                </c:pt>
                <c:pt idx="298">
                  <c:v>41012</c:v>
                </c:pt>
                <c:pt idx="299">
                  <c:v>41019</c:v>
                </c:pt>
                <c:pt idx="300">
                  <c:v>41026</c:v>
                </c:pt>
                <c:pt idx="301">
                  <c:v>41033</c:v>
                </c:pt>
                <c:pt idx="302">
                  <c:v>41040</c:v>
                </c:pt>
                <c:pt idx="303">
                  <c:v>41047</c:v>
                </c:pt>
                <c:pt idx="304">
                  <c:v>41054</c:v>
                </c:pt>
                <c:pt idx="305">
                  <c:v>41061</c:v>
                </c:pt>
                <c:pt idx="306">
                  <c:v>41068</c:v>
                </c:pt>
                <c:pt idx="307">
                  <c:v>41075</c:v>
                </c:pt>
                <c:pt idx="308">
                  <c:v>41082</c:v>
                </c:pt>
                <c:pt idx="309">
                  <c:v>41089</c:v>
                </c:pt>
                <c:pt idx="310">
                  <c:v>41096</c:v>
                </c:pt>
                <c:pt idx="311">
                  <c:v>41103</c:v>
                </c:pt>
                <c:pt idx="312">
                  <c:v>41110</c:v>
                </c:pt>
                <c:pt idx="313">
                  <c:v>41117</c:v>
                </c:pt>
                <c:pt idx="314">
                  <c:v>41124</c:v>
                </c:pt>
                <c:pt idx="315">
                  <c:v>41131</c:v>
                </c:pt>
                <c:pt idx="316">
                  <c:v>41138</c:v>
                </c:pt>
                <c:pt idx="317">
                  <c:v>41145</c:v>
                </c:pt>
                <c:pt idx="318">
                  <c:v>41152</c:v>
                </c:pt>
                <c:pt idx="319">
                  <c:v>41159</c:v>
                </c:pt>
                <c:pt idx="320">
                  <c:v>41166</c:v>
                </c:pt>
                <c:pt idx="321">
                  <c:v>41173</c:v>
                </c:pt>
                <c:pt idx="322">
                  <c:v>41180</c:v>
                </c:pt>
                <c:pt idx="323">
                  <c:v>41187</c:v>
                </c:pt>
                <c:pt idx="324">
                  <c:v>41194</c:v>
                </c:pt>
                <c:pt idx="325">
                  <c:v>41201</c:v>
                </c:pt>
                <c:pt idx="326">
                  <c:v>41208</c:v>
                </c:pt>
                <c:pt idx="327">
                  <c:v>41215</c:v>
                </c:pt>
                <c:pt idx="328">
                  <c:v>41222</c:v>
                </c:pt>
                <c:pt idx="329">
                  <c:v>41229</c:v>
                </c:pt>
                <c:pt idx="330">
                  <c:v>41236</c:v>
                </c:pt>
                <c:pt idx="331">
                  <c:v>41243</c:v>
                </c:pt>
                <c:pt idx="332">
                  <c:v>41250</c:v>
                </c:pt>
                <c:pt idx="333">
                  <c:v>41257</c:v>
                </c:pt>
                <c:pt idx="334">
                  <c:v>41264</c:v>
                </c:pt>
                <c:pt idx="335">
                  <c:v>41271</c:v>
                </c:pt>
                <c:pt idx="336">
                  <c:v>41278</c:v>
                </c:pt>
                <c:pt idx="337">
                  <c:v>41285</c:v>
                </c:pt>
                <c:pt idx="338">
                  <c:v>41292</c:v>
                </c:pt>
                <c:pt idx="339">
                  <c:v>41299</c:v>
                </c:pt>
                <c:pt idx="340">
                  <c:v>41306</c:v>
                </c:pt>
                <c:pt idx="341">
                  <c:v>41313</c:v>
                </c:pt>
                <c:pt idx="342">
                  <c:v>41320</c:v>
                </c:pt>
                <c:pt idx="343">
                  <c:v>41327</c:v>
                </c:pt>
                <c:pt idx="344">
                  <c:v>41334</c:v>
                </c:pt>
                <c:pt idx="345">
                  <c:v>41341</c:v>
                </c:pt>
                <c:pt idx="346">
                  <c:v>41348</c:v>
                </c:pt>
                <c:pt idx="347">
                  <c:v>41355</c:v>
                </c:pt>
                <c:pt idx="348">
                  <c:v>41362</c:v>
                </c:pt>
                <c:pt idx="349">
                  <c:v>41369</c:v>
                </c:pt>
                <c:pt idx="350">
                  <c:v>41376</c:v>
                </c:pt>
                <c:pt idx="351">
                  <c:v>41383</c:v>
                </c:pt>
                <c:pt idx="352">
                  <c:v>41390</c:v>
                </c:pt>
                <c:pt idx="353">
                  <c:v>41397</c:v>
                </c:pt>
                <c:pt idx="354">
                  <c:v>41404</c:v>
                </c:pt>
                <c:pt idx="355">
                  <c:v>41411</c:v>
                </c:pt>
                <c:pt idx="356">
                  <c:v>41418</c:v>
                </c:pt>
                <c:pt idx="357">
                  <c:v>41425</c:v>
                </c:pt>
                <c:pt idx="358">
                  <c:v>41432</c:v>
                </c:pt>
                <c:pt idx="359">
                  <c:v>41439</c:v>
                </c:pt>
                <c:pt idx="360">
                  <c:v>41446</c:v>
                </c:pt>
                <c:pt idx="361">
                  <c:v>41453</c:v>
                </c:pt>
                <c:pt idx="362">
                  <c:v>41460</c:v>
                </c:pt>
                <c:pt idx="363">
                  <c:v>41467</c:v>
                </c:pt>
                <c:pt idx="364">
                  <c:v>41474</c:v>
                </c:pt>
                <c:pt idx="365">
                  <c:v>41481</c:v>
                </c:pt>
                <c:pt idx="366">
                  <c:v>41488</c:v>
                </c:pt>
                <c:pt idx="367">
                  <c:v>41495</c:v>
                </c:pt>
                <c:pt idx="368">
                  <c:v>41502</c:v>
                </c:pt>
                <c:pt idx="369">
                  <c:v>41509</c:v>
                </c:pt>
                <c:pt idx="370">
                  <c:v>41516</c:v>
                </c:pt>
                <c:pt idx="371">
                  <c:v>41523</c:v>
                </c:pt>
                <c:pt idx="372">
                  <c:v>41530</c:v>
                </c:pt>
                <c:pt idx="373">
                  <c:v>41537</c:v>
                </c:pt>
                <c:pt idx="374">
                  <c:v>41544</c:v>
                </c:pt>
                <c:pt idx="375">
                  <c:v>41551</c:v>
                </c:pt>
                <c:pt idx="376">
                  <c:v>41558</c:v>
                </c:pt>
                <c:pt idx="377">
                  <c:v>41565</c:v>
                </c:pt>
                <c:pt idx="378">
                  <c:v>41572</c:v>
                </c:pt>
                <c:pt idx="379">
                  <c:v>41579</c:v>
                </c:pt>
                <c:pt idx="380">
                  <c:v>41586</c:v>
                </c:pt>
                <c:pt idx="381">
                  <c:v>41593</c:v>
                </c:pt>
                <c:pt idx="382">
                  <c:v>41600</c:v>
                </c:pt>
                <c:pt idx="383">
                  <c:v>41607</c:v>
                </c:pt>
                <c:pt idx="384">
                  <c:v>41614</c:v>
                </c:pt>
                <c:pt idx="385">
                  <c:v>41621</c:v>
                </c:pt>
                <c:pt idx="386">
                  <c:v>41628</c:v>
                </c:pt>
                <c:pt idx="387">
                  <c:v>41635</c:v>
                </c:pt>
                <c:pt idx="388">
                  <c:v>41642</c:v>
                </c:pt>
                <c:pt idx="389">
                  <c:v>41649</c:v>
                </c:pt>
                <c:pt idx="390">
                  <c:v>41656</c:v>
                </c:pt>
                <c:pt idx="391">
                  <c:v>41663</c:v>
                </c:pt>
                <c:pt idx="392">
                  <c:v>41670</c:v>
                </c:pt>
                <c:pt idx="393">
                  <c:v>41677</c:v>
                </c:pt>
                <c:pt idx="394">
                  <c:v>41684</c:v>
                </c:pt>
                <c:pt idx="395">
                  <c:v>41691</c:v>
                </c:pt>
                <c:pt idx="396">
                  <c:v>41698</c:v>
                </c:pt>
                <c:pt idx="397">
                  <c:v>41705</c:v>
                </c:pt>
                <c:pt idx="398">
                  <c:v>41712</c:v>
                </c:pt>
                <c:pt idx="399">
                  <c:v>41719</c:v>
                </c:pt>
                <c:pt idx="400">
                  <c:v>41726</c:v>
                </c:pt>
                <c:pt idx="401">
                  <c:v>41733</c:v>
                </c:pt>
                <c:pt idx="402">
                  <c:v>41740</c:v>
                </c:pt>
                <c:pt idx="403">
                  <c:v>41747</c:v>
                </c:pt>
                <c:pt idx="404">
                  <c:v>41754</c:v>
                </c:pt>
                <c:pt idx="405">
                  <c:v>41761</c:v>
                </c:pt>
                <c:pt idx="406">
                  <c:v>41768</c:v>
                </c:pt>
                <c:pt idx="407">
                  <c:v>41775</c:v>
                </c:pt>
                <c:pt idx="408">
                  <c:v>41782</c:v>
                </c:pt>
                <c:pt idx="409">
                  <c:v>41789</c:v>
                </c:pt>
                <c:pt idx="410">
                  <c:v>41796</c:v>
                </c:pt>
                <c:pt idx="411">
                  <c:v>41803</c:v>
                </c:pt>
                <c:pt idx="412">
                  <c:v>41810</c:v>
                </c:pt>
                <c:pt idx="413">
                  <c:v>41817</c:v>
                </c:pt>
                <c:pt idx="414">
                  <c:v>41824</c:v>
                </c:pt>
                <c:pt idx="415">
                  <c:v>41831</c:v>
                </c:pt>
                <c:pt idx="416">
                  <c:v>41838</c:v>
                </c:pt>
                <c:pt idx="417">
                  <c:v>41845</c:v>
                </c:pt>
                <c:pt idx="418">
                  <c:v>41852</c:v>
                </c:pt>
                <c:pt idx="419">
                  <c:v>41859</c:v>
                </c:pt>
                <c:pt idx="420">
                  <c:v>41866</c:v>
                </c:pt>
                <c:pt idx="421">
                  <c:v>41873</c:v>
                </c:pt>
                <c:pt idx="422">
                  <c:v>41880</c:v>
                </c:pt>
                <c:pt idx="423">
                  <c:v>41887</c:v>
                </c:pt>
                <c:pt idx="424">
                  <c:v>41894</c:v>
                </c:pt>
                <c:pt idx="425">
                  <c:v>41901</c:v>
                </c:pt>
                <c:pt idx="426">
                  <c:v>41908</c:v>
                </c:pt>
                <c:pt idx="427">
                  <c:v>41915</c:v>
                </c:pt>
                <c:pt idx="428">
                  <c:v>41922</c:v>
                </c:pt>
                <c:pt idx="429">
                  <c:v>41929</c:v>
                </c:pt>
                <c:pt idx="430">
                  <c:v>41936</c:v>
                </c:pt>
                <c:pt idx="431">
                  <c:v>41943</c:v>
                </c:pt>
                <c:pt idx="432">
                  <c:v>41950</c:v>
                </c:pt>
                <c:pt idx="433">
                  <c:v>41957</c:v>
                </c:pt>
                <c:pt idx="434">
                  <c:v>41964</c:v>
                </c:pt>
                <c:pt idx="435">
                  <c:v>41971</c:v>
                </c:pt>
                <c:pt idx="436">
                  <c:v>41978</c:v>
                </c:pt>
                <c:pt idx="437">
                  <c:v>41985</c:v>
                </c:pt>
                <c:pt idx="438">
                  <c:v>41992</c:v>
                </c:pt>
                <c:pt idx="439">
                  <c:v>41999</c:v>
                </c:pt>
                <c:pt idx="440">
                  <c:v>42006</c:v>
                </c:pt>
                <c:pt idx="441">
                  <c:v>42013</c:v>
                </c:pt>
                <c:pt idx="442">
                  <c:v>42020</c:v>
                </c:pt>
                <c:pt idx="443">
                  <c:v>42027</c:v>
                </c:pt>
                <c:pt idx="444">
                  <c:v>42034</c:v>
                </c:pt>
                <c:pt idx="445">
                  <c:v>42041</c:v>
                </c:pt>
                <c:pt idx="446">
                  <c:v>42048</c:v>
                </c:pt>
                <c:pt idx="447">
                  <c:v>42055</c:v>
                </c:pt>
                <c:pt idx="448">
                  <c:v>42062</c:v>
                </c:pt>
                <c:pt idx="449">
                  <c:v>42069</c:v>
                </c:pt>
                <c:pt idx="450">
                  <c:v>42076</c:v>
                </c:pt>
                <c:pt idx="451">
                  <c:v>42083</c:v>
                </c:pt>
                <c:pt idx="452">
                  <c:v>42090</c:v>
                </c:pt>
                <c:pt idx="453">
                  <c:v>42097</c:v>
                </c:pt>
                <c:pt idx="454">
                  <c:v>42104</c:v>
                </c:pt>
                <c:pt idx="455">
                  <c:v>42111</c:v>
                </c:pt>
                <c:pt idx="456">
                  <c:v>42118</c:v>
                </c:pt>
                <c:pt idx="457">
                  <c:v>42125</c:v>
                </c:pt>
                <c:pt idx="458">
                  <c:v>42132</c:v>
                </c:pt>
                <c:pt idx="459">
                  <c:v>42139</c:v>
                </c:pt>
                <c:pt idx="460">
                  <c:v>42146</c:v>
                </c:pt>
                <c:pt idx="461">
                  <c:v>42153</c:v>
                </c:pt>
                <c:pt idx="462">
                  <c:v>42160</c:v>
                </c:pt>
                <c:pt idx="463">
                  <c:v>42167</c:v>
                </c:pt>
                <c:pt idx="464">
                  <c:v>42174</c:v>
                </c:pt>
                <c:pt idx="465">
                  <c:v>42181</c:v>
                </c:pt>
                <c:pt idx="466">
                  <c:v>42188</c:v>
                </c:pt>
                <c:pt idx="467">
                  <c:v>42195</c:v>
                </c:pt>
                <c:pt idx="468">
                  <c:v>42202</c:v>
                </c:pt>
                <c:pt idx="469">
                  <c:v>42209</c:v>
                </c:pt>
                <c:pt idx="470">
                  <c:v>42216</c:v>
                </c:pt>
                <c:pt idx="471">
                  <c:v>42223</c:v>
                </c:pt>
                <c:pt idx="472">
                  <c:v>42230</c:v>
                </c:pt>
                <c:pt idx="473">
                  <c:v>42237</c:v>
                </c:pt>
                <c:pt idx="474">
                  <c:v>42244</c:v>
                </c:pt>
                <c:pt idx="475">
                  <c:v>42251</c:v>
                </c:pt>
                <c:pt idx="476">
                  <c:v>42258</c:v>
                </c:pt>
                <c:pt idx="477">
                  <c:v>42265</c:v>
                </c:pt>
                <c:pt idx="478">
                  <c:v>42272</c:v>
                </c:pt>
                <c:pt idx="479">
                  <c:v>42279</c:v>
                </c:pt>
                <c:pt idx="480">
                  <c:v>42286</c:v>
                </c:pt>
                <c:pt idx="481">
                  <c:v>42293</c:v>
                </c:pt>
                <c:pt idx="482">
                  <c:v>42300</c:v>
                </c:pt>
                <c:pt idx="483">
                  <c:v>42307</c:v>
                </c:pt>
                <c:pt idx="484">
                  <c:v>42314</c:v>
                </c:pt>
                <c:pt idx="485">
                  <c:v>42321</c:v>
                </c:pt>
                <c:pt idx="486">
                  <c:v>42328</c:v>
                </c:pt>
                <c:pt idx="487">
                  <c:v>42335</c:v>
                </c:pt>
                <c:pt idx="488">
                  <c:v>42342</c:v>
                </c:pt>
                <c:pt idx="489">
                  <c:v>42349</c:v>
                </c:pt>
                <c:pt idx="490">
                  <c:v>42356</c:v>
                </c:pt>
                <c:pt idx="491">
                  <c:v>42363</c:v>
                </c:pt>
                <c:pt idx="492">
                  <c:v>42370</c:v>
                </c:pt>
                <c:pt idx="493">
                  <c:v>42377</c:v>
                </c:pt>
                <c:pt idx="494">
                  <c:v>42384</c:v>
                </c:pt>
                <c:pt idx="495">
                  <c:v>42391</c:v>
                </c:pt>
                <c:pt idx="496">
                  <c:v>42398</c:v>
                </c:pt>
                <c:pt idx="497">
                  <c:v>42405</c:v>
                </c:pt>
                <c:pt idx="498">
                  <c:v>42412</c:v>
                </c:pt>
                <c:pt idx="499">
                  <c:v>42419</c:v>
                </c:pt>
                <c:pt idx="500">
                  <c:v>42426</c:v>
                </c:pt>
                <c:pt idx="501">
                  <c:v>42433</c:v>
                </c:pt>
                <c:pt idx="502">
                  <c:v>42440</c:v>
                </c:pt>
                <c:pt idx="503">
                  <c:v>42447</c:v>
                </c:pt>
                <c:pt idx="504">
                  <c:v>42454</c:v>
                </c:pt>
                <c:pt idx="505">
                  <c:v>42461</c:v>
                </c:pt>
                <c:pt idx="506">
                  <c:v>42468</c:v>
                </c:pt>
                <c:pt idx="507">
                  <c:v>42475</c:v>
                </c:pt>
                <c:pt idx="508">
                  <c:v>42482</c:v>
                </c:pt>
                <c:pt idx="509">
                  <c:v>42489</c:v>
                </c:pt>
                <c:pt idx="510">
                  <c:v>42496</c:v>
                </c:pt>
                <c:pt idx="511">
                  <c:v>42503</c:v>
                </c:pt>
                <c:pt idx="512">
                  <c:v>42510</c:v>
                </c:pt>
                <c:pt idx="513">
                  <c:v>42517</c:v>
                </c:pt>
                <c:pt idx="514">
                  <c:v>42524</c:v>
                </c:pt>
                <c:pt idx="515">
                  <c:v>42531</c:v>
                </c:pt>
                <c:pt idx="516">
                  <c:v>42538</c:v>
                </c:pt>
                <c:pt idx="517">
                  <c:v>42545</c:v>
                </c:pt>
                <c:pt idx="518">
                  <c:v>42552</c:v>
                </c:pt>
                <c:pt idx="519">
                  <c:v>42559</c:v>
                </c:pt>
                <c:pt idx="520">
                  <c:v>42566</c:v>
                </c:pt>
                <c:pt idx="521">
                  <c:v>42573</c:v>
                </c:pt>
                <c:pt idx="522">
                  <c:v>42580</c:v>
                </c:pt>
                <c:pt idx="523">
                  <c:v>42587</c:v>
                </c:pt>
                <c:pt idx="524">
                  <c:v>42594</c:v>
                </c:pt>
                <c:pt idx="525">
                  <c:v>42601</c:v>
                </c:pt>
                <c:pt idx="526">
                  <c:v>42608</c:v>
                </c:pt>
                <c:pt idx="527">
                  <c:v>42615</c:v>
                </c:pt>
                <c:pt idx="528">
                  <c:v>42622</c:v>
                </c:pt>
                <c:pt idx="529">
                  <c:v>42629</c:v>
                </c:pt>
                <c:pt idx="530">
                  <c:v>42636</c:v>
                </c:pt>
                <c:pt idx="531">
                  <c:v>42643</c:v>
                </c:pt>
                <c:pt idx="532">
                  <c:v>42650</c:v>
                </c:pt>
                <c:pt idx="533">
                  <c:v>42657</c:v>
                </c:pt>
                <c:pt idx="534">
                  <c:v>42664</c:v>
                </c:pt>
                <c:pt idx="535">
                  <c:v>42671</c:v>
                </c:pt>
                <c:pt idx="536">
                  <c:v>42678</c:v>
                </c:pt>
                <c:pt idx="537">
                  <c:v>42685</c:v>
                </c:pt>
                <c:pt idx="538">
                  <c:v>42692</c:v>
                </c:pt>
                <c:pt idx="539">
                  <c:v>42699</c:v>
                </c:pt>
                <c:pt idx="540">
                  <c:v>42706</c:v>
                </c:pt>
                <c:pt idx="541">
                  <c:v>42713</c:v>
                </c:pt>
                <c:pt idx="542">
                  <c:v>42720</c:v>
                </c:pt>
                <c:pt idx="543">
                  <c:v>42727</c:v>
                </c:pt>
                <c:pt idx="544">
                  <c:v>42734</c:v>
                </c:pt>
                <c:pt idx="545">
                  <c:v>42741</c:v>
                </c:pt>
                <c:pt idx="546">
                  <c:v>42748</c:v>
                </c:pt>
                <c:pt idx="547">
                  <c:v>42755</c:v>
                </c:pt>
                <c:pt idx="548">
                  <c:v>42762</c:v>
                </c:pt>
                <c:pt idx="549">
                  <c:v>42769</c:v>
                </c:pt>
                <c:pt idx="550">
                  <c:v>42776</c:v>
                </c:pt>
                <c:pt idx="551">
                  <c:v>42783</c:v>
                </c:pt>
                <c:pt idx="552">
                  <c:v>42790</c:v>
                </c:pt>
                <c:pt idx="553">
                  <c:v>42797</c:v>
                </c:pt>
                <c:pt idx="554">
                  <c:v>42804</c:v>
                </c:pt>
                <c:pt idx="555">
                  <c:v>42811</c:v>
                </c:pt>
                <c:pt idx="556">
                  <c:v>42818</c:v>
                </c:pt>
                <c:pt idx="557">
                  <c:v>42825</c:v>
                </c:pt>
                <c:pt idx="558">
                  <c:v>42832</c:v>
                </c:pt>
                <c:pt idx="559">
                  <c:v>42839</c:v>
                </c:pt>
                <c:pt idx="560">
                  <c:v>42846</c:v>
                </c:pt>
                <c:pt idx="561">
                  <c:v>42853</c:v>
                </c:pt>
                <c:pt idx="562">
                  <c:v>42860</c:v>
                </c:pt>
                <c:pt idx="563">
                  <c:v>42867</c:v>
                </c:pt>
                <c:pt idx="564">
                  <c:v>42874</c:v>
                </c:pt>
                <c:pt idx="565">
                  <c:v>42881</c:v>
                </c:pt>
                <c:pt idx="566">
                  <c:v>42888</c:v>
                </c:pt>
                <c:pt idx="567">
                  <c:v>42895</c:v>
                </c:pt>
                <c:pt idx="568">
                  <c:v>42902</c:v>
                </c:pt>
                <c:pt idx="569">
                  <c:v>42909</c:v>
                </c:pt>
                <c:pt idx="570">
                  <c:v>42916</c:v>
                </c:pt>
                <c:pt idx="571">
                  <c:v>42923</c:v>
                </c:pt>
                <c:pt idx="572">
                  <c:v>42930</c:v>
                </c:pt>
                <c:pt idx="573">
                  <c:v>42937</c:v>
                </c:pt>
                <c:pt idx="574">
                  <c:v>42944</c:v>
                </c:pt>
                <c:pt idx="575">
                  <c:v>42951</c:v>
                </c:pt>
                <c:pt idx="576">
                  <c:v>42958</c:v>
                </c:pt>
                <c:pt idx="577">
                  <c:v>42965</c:v>
                </c:pt>
                <c:pt idx="578">
                  <c:v>42972</c:v>
                </c:pt>
                <c:pt idx="579">
                  <c:v>42979</c:v>
                </c:pt>
                <c:pt idx="580">
                  <c:v>42986</c:v>
                </c:pt>
                <c:pt idx="581">
                  <c:v>42993</c:v>
                </c:pt>
                <c:pt idx="582">
                  <c:v>43000</c:v>
                </c:pt>
                <c:pt idx="583">
                  <c:v>43007</c:v>
                </c:pt>
                <c:pt idx="584">
                  <c:v>43014</c:v>
                </c:pt>
                <c:pt idx="585">
                  <c:v>43021</c:v>
                </c:pt>
                <c:pt idx="586">
                  <c:v>43028</c:v>
                </c:pt>
                <c:pt idx="587">
                  <c:v>43035</c:v>
                </c:pt>
                <c:pt idx="588">
                  <c:v>43042</c:v>
                </c:pt>
                <c:pt idx="589">
                  <c:v>43049</c:v>
                </c:pt>
                <c:pt idx="590">
                  <c:v>43056</c:v>
                </c:pt>
                <c:pt idx="591">
                  <c:v>43063</c:v>
                </c:pt>
                <c:pt idx="592">
                  <c:v>43070</c:v>
                </c:pt>
                <c:pt idx="593">
                  <c:v>43077</c:v>
                </c:pt>
                <c:pt idx="594">
                  <c:v>43084</c:v>
                </c:pt>
                <c:pt idx="595">
                  <c:v>43091</c:v>
                </c:pt>
                <c:pt idx="596">
                  <c:v>43098</c:v>
                </c:pt>
                <c:pt idx="597">
                  <c:v>43105</c:v>
                </c:pt>
                <c:pt idx="598">
                  <c:v>43112</c:v>
                </c:pt>
                <c:pt idx="599">
                  <c:v>43119</c:v>
                </c:pt>
                <c:pt idx="600">
                  <c:v>43126</c:v>
                </c:pt>
                <c:pt idx="601">
                  <c:v>43133</c:v>
                </c:pt>
                <c:pt idx="602">
                  <c:v>43140</c:v>
                </c:pt>
                <c:pt idx="603">
                  <c:v>43147</c:v>
                </c:pt>
                <c:pt idx="604">
                  <c:v>43154</c:v>
                </c:pt>
                <c:pt idx="605">
                  <c:v>43161</c:v>
                </c:pt>
                <c:pt idx="606">
                  <c:v>43168</c:v>
                </c:pt>
                <c:pt idx="607">
                  <c:v>43175</c:v>
                </c:pt>
                <c:pt idx="608">
                  <c:v>43182</c:v>
                </c:pt>
                <c:pt idx="609">
                  <c:v>43189</c:v>
                </c:pt>
                <c:pt idx="610">
                  <c:v>43196</c:v>
                </c:pt>
                <c:pt idx="611">
                  <c:v>43203</c:v>
                </c:pt>
                <c:pt idx="612">
                  <c:v>43210</c:v>
                </c:pt>
                <c:pt idx="613">
                  <c:v>43217</c:v>
                </c:pt>
                <c:pt idx="614">
                  <c:v>43224</c:v>
                </c:pt>
                <c:pt idx="615">
                  <c:v>43231</c:v>
                </c:pt>
                <c:pt idx="616">
                  <c:v>43238</c:v>
                </c:pt>
                <c:pt idx="617">
                  <c:v>43245</c:v>
                </c:pt>
                <c:pt idx="618">
                  <c:v>43252</c:v>
                </c:pt>
                <c:pt idx="619">
                  <c:v>43259</c:v>
                </c:pt>
                <c:pt idx="620">
                  <c:v>43266</c:v>
                </c:pt>
                <c:pt idx="621">
                  <c:v>43273</c:v>
                </c:pt>
                <c:pt idx="622">
                  <c:v>43280</c:v>
                </c:pt>
                <c:pt idx="623">
                  <c:v>43287</c:v>
                </c:pt>
                <c:pt idx="624">
                  <c:v>43294</c:v>
                </c:pt>
                <c:pt idx="625">
                  <c:v>43301</c:v>
                </c:pt>
                <c:pt idx="626">
                  <c:v>43308</c:v>
                </c:pt>
                <c:pt idx="627">
                  <c:v>43315</c:v>
                </c:pt>
                <c:pt idx="628">
                  <c:v>43322</c:v>
                </c:pt>
                <c:pt idx="629">
                  <c:v>43329</c:v>
                </c:pt>
                <c:pt idx="630">
                  <c:v>43336</c:v>
                </c:pt>
                <c:pt idx="631">
                  <c:v>43343</c:v>
                </c:pt>
                <c:pt idx="632">
                  <c:v>43350</c:v>
                </c:pt>
                <c:pt idx="633">
                  <c:v>43357</c:v>
                </c:pt>
                <c:pt idx="634">
                  <c:v>43364</c:v>
                </c:pt>
                <c:pt idx="635">
                  <c:v>43371</c:v>
                </c:pt>
                <c:pt idx="636">
                  <c:v>43378</c:v>
                </c:pt>
                <c:pt idx="637">
                  <c:v>43385</c:v>
                </c:pt>
                <c:pt idx="638">
                  <c:v>43392</c:v>
                </c:pt>
                <c:pt idx="639">
                  <c:v>43399</c:v>
                </c:pt>
                <c:pt idx="640">
                  <c:v>43406</c:v>
                </c:pt>
                <c:pt idx="641">
                  <c:v>43413</c:v>
                </c:pt>
                <c:pt idx="642">
                  <c:v>43420</c:v>
                </c:pt>
                <c:pt idx="643">
                  <c:v>43427</c:v>
                </c:pt>
                <c:pt idx="644">
                  <c:v>43434</c:v>
                </c:pt>
                <c:pt idx="645">
                  <c:v>43441</c:v>
                </c:pt>
                <c:pt idx="646">
                  <c:v>43448</c:v>
                </c:pt>
                <c:pt idx="647">
                  <c:v>43455</c:v>
                </c:pt>
                <c:pt idx="648">
                  <c:v>43462</c:v>
                </c:pt>
                <c:pt idx="649">
                  <c:v>43469</c:v>
                </c:pt>
                <c:pt idx="650">
                  <c:v>43476</c:v>
                </c:pt>
                <c:pt idx="651">
                  <c:v>43483</c:v>
                </c:pt>
                <c:pt idx="652">
                  <c:v>43490</c:v>
                </c:pt>
                <c:pt idx="653">
                  <c:v>43497</c:v>
                </c:pt>
                <c:pt idx="654">
                  <c:v>43504</c:v>
                </c:pt>
                <c:pt idx="655">
                  <c:v>43511</c:v>
                </c:pt>
                <c:pt idx="656">
                  <c:v>43518</c:v>
                </c:pt>
                <c:pt idx="657">
                  <c:v>43525</c:v>
                </c:pt>
                <c:pt idx="658">
                  <c:v>43532</c:v>
                </c:pt>
                <c:pt idx="659">
                  <c:v>43539</c:v>
                </c:pt>
                <c:pt idx="660">
                  <c:v>43546</c:v>
                </c:pt>
                <c:pt idx="661">
                  <c:v>43553</c:v>
                </c:pt>
                <c:pt idx="662">
                  <c:v>43560</c:v>
                </c:pt>
                <c:pt idx="663">
                  <c:v>43567</c:v>
                </c:pt>
                <c:pt idx="664">
                  <c:v>43574</c:v>
                </c:pt>
                <c:pt idx="665">
                  <c:v>43581</c:v>
                </c:pt>
                <c:pt idx="666">
                  <c:v>43588</c:v>
                </c:pt>
                <c:pt idx="667">
                  <c:v>43595</c:v>
                </c:pt>
                <c:pt idx="668">
                  <c:v>43602</c:v>
                </c:pt>
                <c:pt idx="669">
                  <c:v>43609</c:v>
                </c:pt>
                <c:pt idx="670">
                  <c:v>43616</c:v>
                </c:pt>
                <c:pt idx="671">
                  <c:v>43623</c:v>
                </c:pt>
                <c:pt idx="672">
                  <c:v>43630</c:v>
                </c:pt>
                <c:pt idx="673">
                  <c:v>43637</c:v>
                </c:pt>
                <c:pt idx="674">
                  <c:v>43644</c:v>
                </c:pt>
                <c:pt idx="675">
                  <c:v>43651</c:v>
                </c:pt>
                <c:pt idx="676">
                  <c:v>43658</c:v>
                </c:pt>
                <c:pt idx="677">
                  <c:v>43665</c:v>
                </c:pt>
                <c:pt idx="678">
                  <c:v>43672</c:v>
                </c:pt>
                <c:pt idx="679">
                  <c:v>43679</c:v>
                </c:pt>
                <c:pt idx="680">
                  <c:v>43686</c:v>
                </c:pt>
                <c:pt idx="681">
                  <c:v>43693</c:v>
                </c:pt>
                <c:pt idx="682">
                  <c:v>43700</c:v>
                </c:pt>
                <c:pt idx="683">
                  <c:v>43707</c:v>
                </c:pt>
                <c:pt idx="684">
                  <c:v>43714</c:v>
                </c:pt>
                <c:pt idx="685">
                  <c:v>43721</c:v>
                </c:pt>
                <c:pt idx="686">
                  <c:v>43728</c:v>
                </c:pt>
                <c:pt idx="687">
                  <c:v>43735</c:v>
                </c:pt>
                <c:pt idx="688">
                  <c:v>43742</c:v>
                </c:pt>
                <c:pt idx="689">
                  <c:v>43749</c:v>
                </c:pt>
                <c:pt idx="690">
                  <c:v>43756</c:v>
                </c:pt>
                <c:pt idx="691">
                  <c:v>43763</c:v>
                </c:pt>
                <c:pt idx="692">
                  <c:v>43770</c:v>
                </c:pt>
                <c:pt idx="693">
                  <c:v>43777</c:v>
                </c:pt>
                <c:pt idx="694">
                  <c:v>43784</c:v>
                </c:pt>
                <c:pt idx="695">
                  <c:v>43791</c:v>
                </c:pt>
                <c:pt idx="696">
                  <c:v>43798</c:v>
                </c:pt>
                <c:pt idx="697">
                  <c:v>43805</c:v>
                </c:pt>
                <c:pt idx="698">
                  <c:v>43812</c:v>
                </c:pt>
                <c:pt idx="699">
                  <c:v>43819</c:v>
                </c:pt>
                <c:pt idx="700">
                  <c:v>43826</c:v>
                </c:pt>
                <c:pt idx="701">
                  <c:v>43833</c:v>
                </c:pt>
                <c:pt idx="702">
                  <c:v>43840</c:v>
                </c:pt>
                <c:pt idx="703">
                  <c:v>43847</c:v>
                </c:pt>
                <c:pt idx="704">
                  <c:v>43854</c:v>
                </c:pt>
                <c:pt idx="705">
                  <c:v>43861</c:v>
                </c:pt>
                <c:pt idx="706">
                  <c:v>43868</c:v>
                </c:pt>
                <c:pt idx="707">
                  <c:v>43875</c:v>
                </c:pt>
                <c:pt idx="708">
                  <c:v>43882</c:v>
                </c:pt>
                <c:pt idx="709">
                  <c:v>43889</c:v>
                </c:pt>
                <c:pt idx="710">
                  <c:v>43896</c:v>
                </c:pt>
                <c:pt idx="711">
                  <c:v>43903</c:v>
                </c:pt>
                <c:pt idx="712">
                  <c:v>43910</c:v>
                </c:pt>
                <c:pt idx="713">
                  <c:v>43917</c:v>
                </c:pt>
                <c:pt idx="714">
                  <c:v>43924</c:v>
                </c:pt>
                <c:pt idx="715">
                  <c:v>43931</c:v>
                </c:pt>
                <c:pt idx="716">
                  <c:v>43938</c:v>
                </c:pt>
                <c:pt idx="717">
                  <c:v>43945</c:v>
                </c:pt>
                <c:pt idx="718">
                  <c:v>43952</c:v>
                </c:pt>
                <c:pt idx="719">
                  <c:v>43959</c:v>
                </c:pt>
                <c:pt idx="720">
                  <c:v>43966</c:v>
                </c:pt>
                <c:pt idx="721">
                  <c:v>43973</c:v>
                </c:pt>
                <c:pt idx="722">
                  <c:v>43980</c:v>
                </c:pt>
                <c:pt idx="723">
                  <c:v>43987</c:v>
                </c:pt>
                <c:pt idx="724">
                  <c:v>43994</c:v>
                </c:pt>
                <c:pt idx="725">
                  <c:v>44001</c:v>
                </c:pt>
                <c:pt idx="726">
                  <c:v>44008</c:v>
                </c:pt>
                <c:pt idx="727">
                  <c:v>44015</c:v>
                </c:pt>
                <c:pt idx="728">
                  <c:v>44022</c:v>
                </c:pt>
                <c:pt idx="729">
                  <c:v>44029</c:v>
                </c:pt>
                <c:pt idx="730">
                  <c:v>44036</c:v>
                </c:pt>
                <c:pt idx="731">
                  <c:v>44043</c:v>
                </c:pt>
                <c:pt idx="732">
                  <c:v>44050</c:v>
                </c:pt>
                <c:pt idx="733">
                  <c:v>44057</c:v>
                </c:pt>
                <c:pt idx="734">
                  <c:v>44064</c:v>
                </c:pt>
                <c:pt idx="735">
                  <c:v>44071</c:v>
                </c:pt>
                <c:pt idx="736">
                  <c:v>44078</c:v>
                </c:pt>
                <c:pt idx="737">
                  <c:v>44085</c:v>
                </c:pt>
                <c:pt idx="738">
                  <c:v>44092</c:v>
                </c:pt>
                <c:pt idx="739">
                  <c:v>44099</c:v>
                </c:pt>
                <c:pt idx="740">
                  <c:v>44106</c:v>
                </c:pt>
                <c:pt idx="741">
                  <c:v>44113</c:v>
                </c:pt>
                <c:pt idx="742">
                  <c:v>44120</c:v>
                </c:pt>
                <c:pt idx="743">
                  <c:v>44127</c:v>
                </c:pt>
                <c:pt idx="744">
                  <c:v>44134</c:v>
                </c:pt>
                <c:pt idx="745">
                  <c:v>44141</c:v>
                </c:pt>
                <c:pt idx="746">
                  <c:v>44148</c:v>
                </c:pt>
                <c:pt idx="747">
                  <c:v>44155</c:v>
                </c:pt>
                <c:pt idx="748">
                  <c:v>44162</c:v>
                </c:pt>
                <c:pt idx="749">
                  <c:v>44169</c:v>
                </c:pt>
                <c:pt idx="750">
                  <c:v>44176</c:v>
                </c:pt>
                <c:pt idx="751">
                  <c:v>44183</c:v>
                </c:pt>
                <c:pt idx="752">
                  <c:v>44190</c:v>
                </c:pt>
                <c:pt idx="753">
                  <c:v>44197</c:v>
                </c:pt>
                <c:pt idx="754">
                  <c:v>44204</c:v>
                </c:pt>
                <c:pt idx="755">
                  <c:v>44211</c:v>
                </c:pt>
                <c:pt idx="756">
                  <c:v>44218</c:v>
                </c:pt>
                <c:pt idx="757">
                  <c:v>44225</c:v>
                </c:pt>
                <c:pt idx="758">
                  <c:v>44232</c:v>
                </c:pt>
                <c:pt idx="759">
                  <c:v>44239</c:v>
                </c:pt>
                <c:pt idx="760">
                  <c:v>44246</c:v>
                </c:pt>
                <c:pt idx="761">
                  <c:v>44253</c:v>
                </c:pt>
                <c:pt idx="762">
                  <c:v>44260</c:v>
                </c:pt>
                <c:pt idx="763">
                  <c:v>44267</c:v>
                </c:pt>
                <c:pt idx="764">
                  <c:v>44274</c:v>
                </c:pt>
                <c:pt idx="765">
                  <c:v>44281</c:v>
                </c:pt>
                <c:pt idx="766">
                  <c:v>44288</c:v>
                </c:pt>
                <c:pt idx="767">
                  <c:v>44295</c:v>
                </c:pt>
                <c:pt idx="768">
                  <c:v>44302</c:v>
                </c:pt>
                <c:pt idx="769">
                  <c:v>44309</c:v>
                </c:pt>
                <c:pt idx="770">
                  <c:v>44316</c:v>
                </c:pt>
                <c:pt idx="771">
                  <c:v>44323</c:v>
                </c:pt>
                <c:pt idx="772">
                  <c:v>44330</c:v>
                </c:pt>
                <c:pt idx="773">
                  <c:v>44337</c:v>
                </c:pt>
                <c:pt idx="774">
                  <c:v>44344</c:v>
                </c:pt>
                <c:pt idx="775">
                  <c:v>44351</c:v>
                </c:pt>
                <c:pt idx="776">
                  <c:v>44358</c:v>
                </c:pt>
                <c:pt idx="777">
                  <c:v>44365</c:v>
                </c:pt>
                <c:pt idx="778">
                  <c:v>44372</c:v>
                </c:pt>
                <c:pt idx="779">
                  <c:v>44379</c:v>
                </c:pt>
                <c:pt idx="780">
                  <c:v>44386</c:v>
                </c:pt>
                <c:pt idx="781">
                  <c:v>44393</c:v>
                </c:pt>
                <c:pt idx="782">
                  <c:v>44400</c:v>
                </c:pt>
                <c:pt idx="783">
                  <c:v>44407</c:v>
                </c:pt>
                <c:pt idx="784">
                  <c:v>44414</c:v>
                </c:pt>
                <c:pt idx="785">
                  <c:v>44421</c:v>
                </c:pt>
                <c:pt idx="786">
                  <c:v>44428</c:v>
                </c:pt>
                <c:pt idx="787">
                  <c:v>44435</c:v>
                </c:pt>
                <c:pt idx="788">
                  <c:v>44442</c:v>
                </c:pt>
                <c:pt idx="789">
                  <c:v>44449</c:v>
                </c:pt>
                <c:pt idx="790">
                  <c:v>44456</c:v>
                </c:pt>
                <c:pt idx="791">
                  <c:v>44463</c:v>
                </c:pt>
                <c:pt idx="792">
                  <c:v>44470</c:v>
                </c:pt>
                <c:pt idx="793">
                  <c:v>44477</c:v>
                </c:pt>
                <c:pt idx="794">
                  <c:v>44484</c:v>
                </c:pt>
                <c:pt idx="795">
                  <c:v>44491</c:v>
                </c:pt>
                <c:pt idx="796">
                  <c:v>44498</c:v>
                </c:pt>
                <c:pt idx="797">
                  <c:v>44505</c:v>
                </c:pt>
                <c:pt idx="798">
                  <c:v>44512</c:v>
                </c:pt>
                <c:pt idx="799">
                  <c:v>44519</c:v>
                </c:pt>
                <c:pt idx="800">
                  <c:v>44526</c:v>
                </c:pt>
                <c:pt idx="801">
                  <c:v>44533</c:v>
                </c:pt>
                <c:pt idx="802">
                  <c:v>44540</c:v>
                </c:pt>
                <c:pt idx="803">
                  <c:v>44547</c:v>
                </c:pt>
                <c:pt idx="804">
                  <c:v>44554</c:v>
                </c:pt>
              </c:numCache>
            </c:numRef>
          </c:cat>
          <c:val>
            <c:numRef>
              <c:f>Correlation!$C$2:$C$877</c:f>
              <c:numCache>
                <c:formatCode>0.0%</c:formatCode>
                <c:ptCount val="876"/>
                <c:pt idx="0">
                  <c:v>0.63241609842361624</c:v>
                </c:pt>
                <c:pt idx="1">
                  <c:v>0.63255573965435752</c:v>
                </c:pt>
                <c:pt idx="2">
                  <c:v>0.63116282445969818</c:v>
                </c:pt>
                <c:pt idx="3">
                  <c:v>0.63555022533002614</c:v>
                </c:pt>
                <c:pt idx="4">
                  <c:v>0.63303030263308491</c:v>
                </c:pt>
                <c:pt idx="5">
                  <c:v>0.63113799804992898</c:v>
                </c:pt>
                <c:pt idx="6">
                  <c:v>0.62826456044988399</c:v>
                </c:pt>
                <c:pt idx="7">
                  <c:v>0.62943475355770662</c:v>
                </c:pt>
                <c:pt idx="8">
                  <c:v>0.62953378291509388</c:v>
                </c:pt>
                <c:pt idx="9">
                  <c:v>0.62197840697493345</c:v>
                </c:pt>
                <c:pt idx="10">
                  <c:v>0.62018552925160719</c:v>
                </c:pt>
                <c:pt idx="11">
                  <c:v>0.61254480097509123</c:v>
                </c:pt>
                <c:pt idx="12">
                  <c:v>0.60720811519602091</c:v>
                </c:pt>
                <c:pt idx="13">
                  <c:v>0.61471575998915418</c:v>
                </c:pt>
                <c:pt idx="14">
                  <c:v>0.60012743995081574</c:v>
                </c:pt>
                <c:pt idx="15">
                  <c:v>0.60164831675348118</c:v>
                </c:pt>
                <c:pt idx="16">
                  <c:v>0.59978004814796859</c:v>
                </c:pt>
                <c:pt idx="17">
                  <c:v>0.59993573782501508</c:v>
                </c:pt>
                <c:pt idx="18">
                  <c:v>0.59821200664499774</c:v>
                </c:pt>
                <c:pt idx="19">
                  <c:v>0.59533890127121492</c:v>
                </c:pt>
                <c:pt idx="20">
                  <c:v>0.59344365974726587</c:v>
                </c:pt>
                <c:pt idx="21">
                  <c:v>0.59984043710942481</c:v>
                </c:pt>
                <c:pt idx="22">
                  <c:v>0.60324497743915162</c:v>
                </c:pt>
                <c:pt idx="23">
                  <c:v>0.59697735227672255</c:v>
                </c:pt>
                <c:pt idx="24">
                  <c:v>0.61360436488184156</c:v>
                </c:pt>
                <c:pt idx="25">
                  <c:v>0.61536773639128228</c:v>
                </c:pt>
                <c:pt idx="26">
                  <c:v>0.61023058854633105</c:v>
                </c:pt>
                <c:pt idx="27">
                  <c:v>0.60465977955488948</c:v>
                </c:pt>
                <c:pt idx="28">
                  <c:v>0.60910445547175118</c:v>
                </c:pt>
                <c:pt idx="29">
                  <c:v>0.60556434139431981</c:v>
                </c:pt>
                <c:pt idx="30">
                  <c:v>0.58532827890152717</c:v>
                </c:pt>
                <c:pt idx="31">
                  <c:v>0.62838097635843393</c:v>
                </c:pt>
                <c:pt idx="32">
                  <c:v>0.68062567307149635</c:v>
                </c:pt>
                <c:pt idx="33">
                  <c:v>0.68518620136127761</c:v>
                </c:pt>
                <c:pt idx="34">
                  <c:v>0.70429457870290957</c:v>
                </c:pt>
                <c:pt idx="35">
                  <c:v>0.69922628058816161</c:v>
                </c:pt>
                <c:pt idx="36">
                  <c:v>0.68117682769939614</c:v>
                </c:pt>
                <c:pt idx="37">
                  <c:v>0.68508572527352418</c:v>
                </c:pt>
                <c:pt idx="38">
                  <c:v>0.66749023849622469</c:v>
                </c:pt>
                <c:pt idx="39">
                  <c:v>0.66723316555629419</c:v>
                </c:pt>
                <c:pt idx="40">
                  <c:v>0.65570708946476741</c:v>
                </c:pt>
                <c:pt idx="41">
                  <c:v>0.65542221877706974</c:v>
                </c:pt>
                <c:pt idx="42">
                  <c:v>0.55026152352442415</c:v>
                </c:pt>
                <c:pt idx="43">
                  <c:v>0.54405926178159614</c:v>
                </c:pt>
                <c:pt idx="44">
                  <c:v>0.5458556018971833</c:v>
                </c:pt>
                <c:pt idx="45">
                  <c:v>0.45931525202860563</c:v>
                </c:pt>
                <c:pt idx="46">
                  <c:v>0.45024036646562626</c:v>
                </c:pt>
                <c:pt idx="47">
                  <c:v>0.50798722799789298</c:v>
                </c:pt>
                <c:pt idx="48">
                  <c:v>0.51452001568810968</c:v>
                </c:pt>
                <c:pt idx="49">
                  <c:v>0.51349228221298859</c:v>
                </c:pt>
                <c:pt idx="50">
                  <c:v>0.57352193696165388</c:v>
                </c:pt>
                <c:pt idx="51">
                  <c:v>0.621801115171285</c:v>
                </c:pt>
                <c:pt idx="52">
                  <c:v>0.6195975764950381</c:v>
                </c:pt>
                <c:pt idx="53">
                  <c:v>0.62235345765398375</c:v>
                </c:pt>
                <c:pt idx="54">
                  <c:v>0.64354254975946446</c:v>
                </c:pt>
                <c:pt idx="55">
                  <c:v>0.69165257027630878</c:v>
                </c:pt>
                <c:pt idx="56">
                  <c:v>0.65309892148990711</c:v>
                </c:pt>
                <c:pt idx="57">
                  <c:v>0.66833194542532237</c:v>
                </c:pt>
                <c:pt idx="58">
                  <c:v>0.66876143264802346</c:v>
                </c:pt>
                <c:pt idx="59">
                  <c:v>0.66918093288552793</c:v>
                </c:pt>
                <c:pt idx="60">
                  <c:v>0.69395675891072828</c:v>
                </c:pt>
                <c:pt idx="61">
                  <c:v>0.70096083763765282</c:v>
                </c:pt>
                <c:pt idx="62">
                  <c:v>0.70589282983897417</c:v>
                </c:pt>
                <c:pt idx="63">
                  <c:v>0.70520421487055196</c:v>
                </c:pt>
                <c:pt idx="64">
                  <c:v>0.70286029133853234</c:v>
                </c:pt>
                <c:pt idx="65">
                  <c:v>0.69438743630212929</c:v>
                </c:pt>
                <c:pt idx="66">
                  <c:v>0.6752771217382999</c:v>
                </c:pt>
                <c:pt idx="67">
                  <c:v>0.68514530112194416</c:v>
                </c:pt>
                <c:pt idx="68">
                  <c:v>0.64495126148982074</c:v>
                </c:pt>
                <c:pt idx="69">
                  <c:v>0.65955451951840927</c:v>
                </c:pt>
                <c:pt idx="70">
                  <c:v>0.66241603110814884</c:v>
                </c:pt>
                <c:pt idx="71">
                  <c:v>0.66942236407537736</c:v>
                </c:pt>
                <c:pt idx="72">
                  <c:v>0.64915958224117165</c:v>
                </c:pt>
                <c:pt idx="73">
                  <c:v>0.64436495408155547</c:v>
                </c:pt>
                <c:pt idx="74">
                  <c:v>0.64308100433393356</c:v>
                </c:pt>
                <c:pt idx="75">
                  <c:v>0.6278725037089441</c:v>
                </c:pt>
                <c:pt idx="76">
                  <c:v>0.63191519477009073</c:v>
                </c:pt>
                <c:pt idx="77">
                  <c:v>0.66891765980449447</c:v>
                </c:pt>
                <c:pt idx="78">
                  <c:v>0.67350979323574489</c:v>
                </c:pt>
                <c:pt idx="79">
                  <c:v>0.67053759794109069</c:v>
                </c:pt>
                <c:pt idx="80">
                  <c:v>0.67535121618430294</c:v>
                </c:pt>
                <c:pt idx="81">
                  <c:v>0.68570801799270509</c:v>
                </c:pt>
                <c:pt idx="82">
                  <c:v>0.67937228674357331</c:v>
                </c:pt>
                <c:pt idx="83">
                  <c:v>0.65859556090022264</c:v>
                </c:pt>
                <c:pt idx="84">
                  <c:v>0.67585980002808355</c:v>
                </c:pt>
                <c:pt idx="85">
                  <c:v>0.67601387581693861</c:v>
                </c:pt>
                <c:pt idx="86">
                  <c:v>0.67593474628892292</c:v>
                </c:pt>
                <c:pt idx="87">
                  <c:v>0.69768301401592103</c:v>
                </c:pt>
                <c:pt idx="88">
                  <c:v>0.66336536942700564</c:v>
                </c:pt>
                <c:pt idx="89">
                  <c:v>0.66222246223050596</c:v>
                </c:pt>
                <c:pt idx="90">
                  <c:v>0.66046463715158921</c:v>
                </c:pt>
                <c:pt idx="91">
                  <c:v>0.65970098633066643</c:v>
                </c:pt>
                <c:pt idx="92">
                  <c:v>0.66103852328694546</c:v>
                </c:pt>
                <c:pt idx="93">
                  <c:v>0.66193430121842245</c:v>
                </c:pt>
                <c:pt idx="94">
                  <c:v>0.66763194561534833</c:v>
                </c:pt>
                <c:pt idx="95">
                  <c:v>0.67385954871884679</c:v>
                </c:pt>
                <c:pt idx="96">
                  <c:v>0.6722959033092567</c:v>
                </c:pt>
                <c:pt idx="97">
                  <c:v>0.67226869004203604</c:v>
                </c:pt>
                <c:pt idx="98">
                  <c:v>0.67938195664887269</c:v>
                </c:pt>
                <c:pt idx="99">
                  <c:v>0.67762196121136442</c:v>
                </c:pt>
                <c:pt idx="100">
                  <c:v>0.68233715776985626</c:v>
                </c:pt>
                <c:pt idx="101">
                  <c:v>0.68493994149018855</c:v>
                </c:pt>
                <c:pt idx="102">
                  <c:v>0.68261750555447376</c:v>
                </c:pt>
                <c:pt idx="103">
                  <c:v>0.68033845190258369</c:v>
                </c:pt>
                <c:pt idx="104">
                  <c:v>0.67655000391346753</c:v>
                </c:pt>
                <c:pt idx="105">
                  <c:v>0.67592378145394083</c:v>
                </c:pt>
                <c:pt idx="106">
                  <c:v>0.64776625811091659</c:v>
                </c:pt>
                <c:pt idx="107">
                  <c:v>0.64417685089453447</c:v>
                </c:pt>
                <c:pt idx="108">
                  <c:v>0.68278066270013282</c:v>
                </c:pt>
                <c:pt idx="109">
                  <c:v>0.66879118716828212</c:v>
                </c:pt>
                <c:pt idx="110">
                  <c:v>0.62987721469411206</c:v>
                </c:pt>
                <c:pt idx="111">
                  <c:v>0.63311242133939494</c:v>
                </c:pt>
                <c:pt idx="112">
                  <c:v>0.61487646726743606</c:v>
                </c:pt>
                <c:pt idx="113">
                  <c:v>0.60862635071117954</c:v>
                </c:pt>
                <c:pt idx="114">
                  <c:v>0.60301394133669561</c:v>
                </c:pt>
                <c:pt idx="115">
                  <c:v>0.69853319223863697</c:v>
                </c:pt>
                <c:pt idx="116">
                  <c:v>0.70536134286074126</c:v>
                </c:pt>
                <c:pt idx="117">
                  <c:v>0.73046303216407116</c:v>
                </c:pt>
                <c:pt idx="118">
                  <c:v>0.77428885594870944</c:v>
                </c:pt>
                <c:pt idx="119">
                  <c:v>0.77524163036622085</c:v>
                </c:pt>
                <c:pt idx="120">
                  <c:v>0.79033445200355612</c:v>
                </c:pt>
                <c:pt idx="121">
                  <c:v>0.78988449545831696</c:v>
                </c:pt>
                <c:pt idx="122">
                  <c:v>0.77224529117945928</c:v>
                </c:pt>
                <c:pt idx="123">
                  <c:v>0.76518868111339156</c:v>
                </c:pt>
                <c:pt idx="124">
                  <c:v>0.78866656192023166</c:v>
                </c:pt>
                <c:pt idx="125">
                  <c:v>0.79743607721513643</c:v>
                </c:pt>
                <c:pt idx="126">
                  <c:v>0.7989317057537364</c:v>
                </c:pt>
                <c:pt idx="127">
                  <c:v>0.81043749493033845</c:v>
                </c:pt>
                <c:pt idx="128">
                  <c:v>0.80789949008813811</c:v>
                </c:pt>
                <c:pt idx="129">
                  <c:v>0.80078967394092659</c:v>
                </c:pt>
                <c:pt idx="130">
                  <c:v>0.80412544930071383</c:v>
                </c:pt>
                <c:pt idx="131">
                  <c:v>0.80428699384506019</c:v>
                </c:pt>
                <c:pt idx="132">
                  <c:v>0.79628797069949908</c:v>
                </c:pt>
                <c:pt idx="133">
                  <c:v>0.78989646782369372</c:v>
                </c:pt>
                <c:pt idx="134">
                  <c:v>0.80476075793798341</c:v>
                </c:pt>
                <c:pt idx="135">
                  <c:v>0.80374733794825914</c:v>
                </c:pt>
                <c:pt idx="136">
                  <c:v>0.80708933338307354</c:v>
                </c:pt>
                <c:pt idx="137">
                  <c:v>0.81374340497005548</c:v>
                </c:pt>
                <c:pt idx="138">
                  <c:v>0.81612147170573812</c:v>
                </c:pt>
                <c:pt idx="139">
                  <c:v>0.81621400811501288</c:v>
                </c:pt>
                <c:pt idx="140">
                  <c:v>0.83834959902684725</c:v>
                </c:pt>
                <c:pt idx="141">
                  <c:v>0.83926542422494244</c:v>
                </c:pt>
                <c:pt idx="142">
                  <c:v>0.84166551389541977</c:v>
                </c:pt>
                <c:pt idx="143">
                  <c:v>0.84193534056391683</c:v>
                </c:pt>
                <c:pt idx="144">
                  <c:v>0.84153500366299561</c:v>
                </c:pt>
                <c:pt idx="145">
                  <c:v>0.84540387739055611</c:v>
                </c:pt>
                <c:pt idx="146">
                  <c:v>0.83789412624393211</c:v>
                </c:pt>
                <c:pt idx="147">
                  <c:v>0.82515369493968016</c:v>
                </c:pt>
                <c:pt idx="148">
                  <c:v>0.82810932506071655</c:v>
                </c:pt>
                <c:pt idx="149">
                  <c:v>0.83034519711772747</c:v>
                </c:pt>
                <c:pt idx="150">
                  <c:v>0.82948269767460248</c:v>
                </c:pt>
                <c:pt idx="151">
                  <c:v>0.83384394389110383</c:v>
                </c:pt>
                <c:pt idx="152">
                  <c:v>0.83674837782748712</c:v>
                </c:pt>
                <c:pt idx="153">
                  <c:v>0.83581249298811455</c:v>
                </c:pt>
                <c:pt idx="154">
                  <c:v>0.83011365680441984</c:v>
                </c:pt>
                <c:pt idx="155">
                  <c:v>0.83278272148593502</c:v>
                </c:pt>
                <c:pt idx="156">
                  <c:v>0.83796089171499066</c:v>
                </c:pt>
                <c:pt idx="157">
                  <c:v>0.83835743309146238</c:v>
                </c:pt>
                <c:pt idx="158">
                  <c:v>0.84434300191965883</c:v>
                </c:pt>
                <c:pt idx="159">
                  <c:v>0.8436663160124277</c:v>
                </c:pt>
                <c:pt idx="160">
                  <c:v>0.84350761241801064</c:v>
                </c:pt>
                <c:pt idx="161">
                  <c:v>0.8411066110137666</c:v>
                </c:pt>
                <c:pt idx="162">
                  <c:v>0.84975211279919771</c:v>
                </c:pt>
                <c:pt idx="163">
                  <c:v>0.85033437840658532</c:v>
                </c:pt>
                <c:pt idx="164">
                  <c:v>0.8507252568069309</c:v>
                </c:pt>
                <c:pt idx="165">
                  <c:v>0.85326629475091187</c:v>
                </c:pt>
                <c:pt idx="166">
                  <c:v>0.85024477482557625</c:v>
                </c:pt>
                <c:pt idx="167">
                  <c:v>0.80632216003010992</c:v>
                </c:pt>
                <c:pt idx="168">
                  <c:v>0.80250551146004856</c:v>
                </c:pt>
                <c:pt idx="169">
                  <c:v>0.76963952401610858</c:v>
                </c:pt>
                <c:pt idx="170">
                  <c:v>0.75296006019210948</c:v>
                </c:pt>
                <c:pt idx="171">
                  <c:v>0.75350550242672898</c:v>
                </c:pt>
                <c:pt idx="172">
                  <c:v>0.74307430663967744</c:v>
                </c:pt>
                <c:pt idx="173">
                  <c:v>0.73297024331243399</c:v>
                </c:pt>
                <c:pt idx="174">
                  <c:v>0.77599612386065953</c:v>
                </c:pt>
                <c:pt idx="175">
                  <c:v>0.78134153246834681</c:v>
                </c:pt>
                <c:pt idx="176">
                  <c:v>0.77590000653509705</c:v>
                </c:pt>
                <c:pt idx="177">
                  <c:v>0.77605350948282736</c:v>
                </c:pt>
                <c:pt idx="178">
                  <c:v>0.76319201512129264</c:v>
                </c:pt>
                <c:pt idx="179">
                  <c:v>0.75585425754039925</c:v>
                </c:pt>
                <c:pt idx="180">
                  <c:v>0.75167725601750257</c:v>
                </c:pt>
                <c:pt idx="181">
                  <c:v>0.75911497644468373</c:v>
                </c:pt>
                <c:pt idx="182">
                  <c:v>0.75016118731715864</c:v>
                </c:pt>
                <c:pt idx="183">
                  <c:v>0.7544698089751436</c:v>
                </c:pt>
                <c:pt idx="184">
                  <c:v>0.7869409457229386</c:v>
                </c:pt>
                <c:pt idx="185">
                  <c:v>0.79579357604284806</c:v>
                </c:pt>
                <c:pt idx="186">
                  <c:v>0.76953654084267076</c:v>
                </c:pt>
                <c:pt idx="187">
                  <c:v>0.7692445773078036</c:v>
                </c:pt>
                <c:pt idx="188">
                  <c:v>0.76555183561433626</c:v>
                </c:pt>
                <c:pt idx="189">
                  <c:v>0.76059114481198231</c:v>
                </c:pt>
                <c:pt idx="190">
                  <c:v>0.7605982349452941</c:v>
                </c:pt>
                <c:pt idx="191">
                  <c:v>0.74059705698786715</c:v>
                </c:pt>
                <c:pt idx="192">
                  <c:v>0.72922918735589681</c:v>
                </c:pt>
                <c:pt idx="193">
                  <c:v>0.72629842086871754</c:v>
                </c:pt>
                <c:pt idx="194">
                  <c:v>0.72909238342915572</c:v>
                </c:pt>
                <c:pt idx="195">
                  <c:v>0.73120681718619707</c:v>
                </c:pt>
                <c:pt idx="196">
                  <c:v>0.73506821773122266</c:v>
                </c:pt>
                <c:pt idx="197">
                  <c:v>0.75758850414843248</c:v>
                </c:pt>
                <c:pt idx="198">
                  <c:v>0.77344450079929739</c:v>
                </c:pt>
                <c:pt idx="199">
                  <c:v>0.79025689359697926</c:v>
                </c:pt>
                <c:pt idx="200">
                  <c:v>0.78863216333528252</c:v>
                </c:pt>
                <c:pt idx="201">
                  <c:v>0.78748851140845189</c:v>
                </c:pt>
                <c:pt idx="202">
                  <c:v>0.78728630716314807</c:v>
                </c:pt>
                <c:pt idx="203">
                  <c:v>0.77797098596965886</c:v>
                </c:pt>
                <c:pt idx="204">
                  <c:v>0.77670956594959184</c:v>
                </c:pt>
                <c:pt idx="205">
                  <c:v>0.7736688025501135</c:v>
                </c:pt>
                <c:pt idx="206">
                  <c:v>0.77889055781740968</c:v>
                </c:pt>
                <c:pt idx="207">
                  <c:v>0.76684923919744696</c:v>
                </c:pt>
                <c:pt idx="208">
                  <c:v>0.75023987821167237</c:v>
                </c:pt>
                <c:pt idx="209">
                  <c:v>0.74259412537652669</c:v>
                </c:pt>
                <c:pt idx="210">
                  <c:v>0.76234145153312272</c:v>
                </c:pt>
                <c:pt idx="211">
                  <c:v>0.76100838127086901</c:v>
                </c:pt>
                <c:pt idx="212">
                  <c:v>0.76015801077098999</c:v>
                </c:pt>
                <c:pt idx="213">
                  <c:v>0.780226717635082</c:v>
                </c:pt>
                <c:pt idx="214">
                  <c:v>0.78168463948574129</c:v>
                </c:pt>
                <c:pt idx="215">
                  <c:v>0.77075722773064925</c:v>
                </c:pt>
                <c:pt idx="216">
                  <c:v>0.76555462717620171</c:v>
                </c:pt>
                <c:pt idx="217">
                  <c:v>0.7669469848966729</c:v>
                </c:pt>
                <c:pt idx="218">
                  <c:v>0.78282733286317829</c:v>
                </c:pt>
                <c:pt idx="219">
                  <c:v>0.83289012804095441</c:v>
                </c:pt>
                <c:pt idx="220">
                  <c:v>0.83107210104519635</c:v>
                </c:pt>
                <c:pt idx="221">
                  <c:v>0.84307933492241938</c:v>
                </c:pt>
                <c:pt idx="222">
                  <c:v>0.82810277835653145</c:v>
                </c:pt>
                <c:pt idx="223">
                  <c:v>0.83391003221757742</c:v>
                </c:pt>
                <c:pt idx="224">
                  <c:v>0.84200532735693046</c:v>
                </c:pt>
                <c:pt idx="225">
                  <c:v>0.83167866245411137</c:v>
                </c:pt>
                <c:pt idx="226">
                  <c:v>0.83234597958644452</c:v>
                </c:pt>
                <c:pt idx="227">
                  <c:v>0.83041202787767987</c:v>
                </c:pt>
                <c:pt idx="228">
                  <c:v>0.82811046674670297</c:v>
                </c:pt>
                <c:pt idx="229">
                  <c:v>0.82103752030228205</c:v>
                </c:pt>
                <c:pt idx="230">
                  <c:v>0.82264749507729273</c:v>
                </c:pt>
                <c:pt idx="231">
                  <c:v>0.82570162000238656</c:v>
                </c:pt>
                <c:pt idx="232">
                  <c:v>0.81228574632641026</c:v>
                </c:pt>
                <c:pt idx="233">
                  <c:v>0.77688201578760285</c:v>
                </c:pt>
                <c:pt idx="234">
                  <c:v>0.7507355584855373</c:v>
                </c:pt>
                <c:pt idx="235">
                  <c:v>0.73453859438465485</c:v>
                </c:pt>
                <c:pt idx="236">
                  <c:v>0.71642299956982758</c:v>
                </c:pt>
                <c:pt idx="237">
                  <c:v>0.71724790925377946</c:v>
                </c:pt>
                <c:pt idx="238">
                  <c:v>0.72218764528612367</c:v>
                </c:pt>
                <c:pt idx="239">
                  <c:v>0.72986710336587468</c:v>
                </c:pt>
                <c:pt idx="240">
                  <c:v>0.72740487414318933</c:v>
                </c:pt>
                <c:pt idx="241">
                  <c:v>0.7295687242469705</c:v>
                </c:pt>
                <c:pt idx="242">
                  <c:v>0.73480564762181078</c:v>
                </c:pt>
                <c:pt idx="243">
                  <c:v>0.74685734655510916</c:v>
                </c:pt>
                <c:pt idx="244">
                  <c:v>0.76288504212442121</c:v>
                </c:pt>
                <c:pt idx="245">
                  <c:v>0.76070114559039703</c:v>
                </c:pt>
                <c:pt idx="246">
                  <c:v>0.7592833598682367</c:v>
                </c:pt>
                <c:pt idx="247">
                  <c:v>0.7611446769219985</c:v>
                </c:pt>
                <c:pt idx="248">
                  <c:v>0.75711195018517552</c:v>
                </c:pt>
                <c:pt idx="249">
                  <c:v>0.7442982732904766</c:v>
                </c:pt>
                <c:pt idx="250">
                  <c:v>0.73846455987935078</c:v>
                </c:pt>
                <c:pt idx="251">
                  <c:v>0.73047083990365602</c:v>
                </c:pt>
                <c:pt idx="252">
                  <c:v>0.72201445188804536</c:v>
                </c:pt>
                <c:pt idx="253">
                  <c:v>0.72655386139415212</c:v>
                </c:pt>
                <c:pt idx="254">
                  <c:v>0.72154172423032381</c:v>
                </c:pt>
                <c:pt idx="255">
                  <c:v>0.719434308559189</c:v>
                </c:pt>
                <c:pt idx="256">
                  <c:v>0.72238536032680511</c:v>
                </c:pt>
                <c:pt idx="257">
                  <c:v>0.74028087441464729</c:v>
                </c:pt>
                <c:pt idx="258">
                  <c:v>0.74105515388205445</c:v>
                </c:pt>
                <c:pt idx="259">
                  <c:v>0.74555481451410943</c:v>
                </c:pt>
                <c:pt idx="260">
                  <c:v>0.75226647906645516</c:v>
                </c:pt>
                <c:pt idx="261">
                  <c:v>0.76137275321899278</c:v>
                </c:pt>
                <c:pt idx="262">
                  <c:v>0.76843300144464699</c:v>
                </c:pt>
                <c:pt idx="263">
                  <c:v>0.78429613380892615</c:v>
                </c:pt>
                <c:pt idx="264">
                  <c:v>0.78406969766081502</c:v>
                </c:pt>
                <c:pt idx="265">
                  <c:v>0.7742675241760274</c:v>
                </c:pt>
                <c:pt idx="266">
                  <c:v>0.79006198278747686</c:v>
                </c:pt>
                <c:pt idx="267">
                  <c:v>0.77707506398688209</c:v>
                </c:pt>
                <c:pt idx="268">
                  <c:v>0.76747622039573393</c:v>
                </c:pt>
                <c:pt idx="269">
                  <c:v>0.74209380247903423</c:v>
                </c:pt>
                <c:pt idx="270">
                  <c:v>0.74035874489762477</c:v>
                </c:pt>
                <c:pt idx="271">
                  <c:v>0.740082110418531</c:v>
                </c:pt>
                <c:pt idx="272">
                  <c:v>0.7632773934554935</c:v>
                </c:pt>
                <c:pt idx="273">
                  <c:v>0.76601295113566581</c:v>
                </c:pt>
                <c:pt idx="274">
                  <c:v>0.7914628481900573</c:v>
                </c:pt>
                <c:pt idx="275">
                  <c:v>0.78304734614156046</c:v>
                </c:pt>
                <c:pt idx="276">
                  <c:v>0.78094403334663576</c:v>
                </c:pt>
                <c:pt idx="277">
                  <c:v>0.79078288109961192</c:v>
                </c:pt>
                <c:pt idx="278">
                  <c:v>0.79575703849774404</c:v>
                </c:pt>
                <c:pt idx="279">
                  <c:v>0.81411302961133014</c:v>
                </c:pt>
                <c:pt idx="280">
                  <c:v>0.81760523028359611</c:v>
                </c:pt>
                <c:pt idx="281">
                  <c:v>0.82178533624570616</c:v>
                </c:pt>
                <c:pt idx="282">
                  <c:v>0.82162772133744355</c:v>
                </c:pt>
                <c:pt idx="283">
                  <c:v>0.81986530827055881</c:v>
                </c:pt>
                <c:pt idx="284">
                  <c:v>0.82674745572577479</c:v>
                </c:pt>
                <c:pt idx="285">
                  <c:v>0.85377657588237166</c:v>
                </c:pt>
                <c:pt idx="286">
                  <c:v>0.86518545316886686</c:v>
                </c:pt>
                <c:pt idx="287">
                  <c:v>0.87288315777299141</c:v>
                </c:pt>
                <c:pt idx="288">
                  <c:v>0.8796094046954599</c:v>
                </c:pt>
                <c:pt idx="289">
                  <c:v>0.87641725846620744</c:v>
                </c:pt>
                <c:pt idx="290">
                  <c:v>0.87365997293351605</c:v>
                </c:pt>
                <c:pt idx="291">
                  <c:v>0.86521946625919222</c:v>
                </c:pt>
                <c:pt idx="292">
                  <c:v>0.85973987385463169</c:v>
                </c:pt>
                <c:pt idx="293">
                  <c:v>0.85869085300468206</c:v>
                </c:pt>
                <c:pt idx="294">
                  <c:v>0.85834535551505053</c:v>
                </c:pt>
                <c:pt idx="295">
                  <c:v>0.85580071469264207</c:v>
                </c:pt>
                <c:pt idx="296">
                  <c:v>0.85235782591606069</c:v>
                </c:pt>
                <c:pt idx="297">
                  <c:v>0.85221353650843512</c:v>
                </c:pt>
                <c:pt idx="298">
                  <c:v>0.84983041452432873</c:v>
                </c:pt>
                <c:pt idx="299">
                  <c:v>0.8463617955089674</c:v>
                </c:pt>
                <c:pt idx="300">
                  <c:v>0.84791935935311158</c:v>
                </c:pt>
                <c:pt idx="301">
                  <c:v>0.84466319006452617</c:v>
                </c:pt>
                <c:pt idx="302">
                  <c:v>0.84984016287388986</c:v>
                </c:pt>
                <c:pt idx="303">
                  <c:v>0.83507997369432929</c:v>
                </c:pt>
                <c:pt idx="304">
                  <c:v>0.83463195840620519</c:v>
                </c:pt>
                <c:pt idx="305">
                  <c:v>0.8336844030347268</c:v>
                </c:pt>
                <c:pt idx="306">
                  <c:v>0.8281064059502492</c:v>
                </c:pt>
                <c:pt idx="307">
                  <c:v>0.82814890348519721</c:v>
                </c:pt>
                <c:pt idx="308">
                  <c:v>0.82758256936262331</c:v>
                </c:pt>
                <c:pt idx="309">
                  <c:v>0.82555486756390761</c:v>
                </c:pt>
                <c:pt idx="310">
                  <c:v>0.82582419479259239</c:v>
                </c:pt>
                <c:pt idx="311">
                  <c:v>0.8258928294367951</c:v>
                </c:pt>
                <c:pt idx="312">
                  <c:v>0.82363455825016663</c:v>
                </c:pt>
                <c:pt idx="313">
                  <c:v>0.82025562883991732</c:v>
                </c:pt>
                <c:pt idx="314">
                  <c:v>0.80981221781714252</c:v>
                </c:pt>
                <c:pt idx="315">
                  <c:v>0.80747541814195389</c:v>
                </c:pt>
                <c:pt idx="316">
                  <c:v>0.8100829615398738</c:v>
                </c:pt>
                <c:pt idx="317">
                  <c:v>0.81805437836618133</c:v>
                </c:pt>
                <c:pt idx="318">
                  <c:v>0.81494639387245105</c:v>
                </c:pt>
                <c:pt idx="319">
                  <c:v>0.82429451135716714</c:v>
                </c:pt>
                <c:pt idx="320">
                  <c:v>0.83469612315398867</c:v>
                </c:pt>
                <c:pt idx="321">
                  <c:v>0.84075811768308084</c:v>
                </c:pt>
                <c:pt idx="322">
                  <c:v>0.83910365803221232</c:v>
                </c:pt>
                <c:pt idx="323">
                  <c:v>0.84201907533804343</c:v>
                </c:pt>
                <c:pt idx="324">
                  <c:v>0.83198972387771242</c:v>
                </c:pt>
                <c:pt idx="325">
                  <c:v>0.82881685011467299</c:v>
                </c:pt>
                <c:pt idx="326">
                  <c:v>0.80774868656139676</c:v>
                </c:pt>
                <c:pt idx="327">
                  <c:v>0.80667702756553428</c:v>
                </c:pt>
                <c:pt idx="328">
                  <c:v>0.80256960192603821</c:v>
                </c:pt>
                <c:pt idx="329">
                  <c:v>0.797148835308919</c:v>
                </c:pt>
                <c:pt idx="330">
                  <c:v>0.7762310563233934</c:v>
                </c:pt>
                <c:pt idx="331">
                  <c:v>0.71022312140133126</c:v>
                </c:pt>
                <c:pt idx="332">
                  <c:v>0.69374579875360198</c:v>
                </c:pt>
                <c:pt idx="333">
                  <c:v>0.66118361118921198</c:v>
                </c:pt>
                <c:pt idx="334">
                  <c:v>0.66451312501822302</c:v>
                </c:pt>
                <c:pt idx="335">
                  <c:v>0.6605338641170363</c:v>
                </c:pt>
                <c:pt idx="336">
                  <c:v>0.66552702129933228</c:v>
                </c:pt>
                <c:pt idx="337">
                  <c:v>0.65863633596244964</c:v>
                </c:pt>
                <c:pt idx="338">
                  <c:v>0.6332807585858764</c:v>
                </c:pt>
                <c:pt idx="339">
                  <c:v>0.62314888766427678</c:v>
                </c:pt>
                <c:pt idx="340">
                  <c:v>0.60277291650573384</c:v>
                </c:pt>
                <c:pt idx="341">
                  <c:v>0.61267951275071919</c:v>
                </c:pt>
                <c:pt idx="342">
                  <c:v>0.59869018894365866</c:v>
                </c:pt>
                <c:pt idx="343">
                  <c:v>0.62291804875084067</c:v>
                </c:pt>
                <c:pt idx="344">
                  <c:v>0.62568863819299803</c:v>
                </c:pt>
                <c:pt idx="345">
                  <c:v>0.6225039461664853</c:v>
                </c:pt>
                <c:pt idx="346">
                  <c:v>0.63057642001097902</c:v>
                </c:pt>
                <c:pt idx="347">
                  <c:v>0.64590646989787515</c:v>
                </c:pt>
                <c:pt idx="348">
                  <c:v>0.64674130371325722</c:v>
                </c:pt>
                <c:pt idx="349">
                  <c:v>0.65849500124873073</c:v>
                </c:pt>
                <c:pt idx="350">
                  <c:v>0.65018469655888134</c:v>
                </c:pt>
                <c:pt idx="351">
                  <c:v>0.61839520458416675</c:v>
                </c:pt>
                <c:pt idx="352">
                  <c:v>0.62602175123208015</c:v>
                </c:pt>
                <c:pt idx="353">
                  <c:v>0.63173231437620214</c:v>
                </c:pt>
                <c:pt idx="354">
                  <c:v>0.59909179619528119</c:v>
                </c:pt>
                <c:pt idx="355">
                  <c:v>0.62903627963022291</c:v>
                </c:pt>
                <c:pt idx="356">
                  <c:v>0.64704779939848311</c:v>
                </c:pt>
                <c:pt idx="357">
                  <c:v>0.63883179007756441</c:v>
                </c:pt>
                <c:pt idx="358">
                  <c:v>0.65275633159539426</c:v>
                </c:pt>
                <c:pt idx="359">
                  <c:v>0.66023643470362336</c:v>
                </c:pt>
                <c:pt idx="360">
                  <c:v>0.66125243346908191</c:v>
                </c:pt>
                <c:pt idx="361">
                  <c:v>0.67377617225955255</c:v>
                </c:pt>
                <c:pt idx="362">
                  <c:v>0.66138577267024745</c:v>
                </c:pt>
                <c:pt idx="363">
                  <c:v>0.66696349758702067</c:v>
                </c:pt>
                <c:pt idx="364">
                  <c:v>0.67457358060090222</c:v>
                </c:pt>
                <c:pt idx="365">
                  <c:v>0.6602578868011717</c:v>
                </c:pt>
                <c:pt idx="366">
                  <c:v>0.64975595425068777</c:v>
                </c:pt>
                <c:pt idx="367">
                  <c:v>0.6397050853479318</c:v>
                </c:pt>
                <c:pt idx="368">
                  <c:v>0.6395553913383708</c:v>
                </c:pt>
                <c:pt idx="369">
                  <c:v>0.63746979277125959</c:v>
                </c:pt>
                <c:pt idx="370">
                  <c:v>0.62749913514990496</c:v>
                </c:pt>
                <c:pt idx="371">
                  <c:v>0.63205079278928344</c:v>
                </c:pt>
                <c:pt idx="372">
                  <c:v>0.61104784959365199</c:v>
                </c:pt>
                <c:pt idx="373">
                  <c:v>0.63430008641980873</c:v>
                </c:pt>
                <c:pt idx="374">
                  <c:v>0.6400323564112238</c:v>
                </c:pt>
                <c:pt idx="375">
                  <c:v>0.64066537589674477</c:v>
                </c:pt>
                <c:pt idx="376">
                  <c:v>0.6417883541297017</c:v>
                </c:pt>
                <c:pt idx="377">
                  <c:v>0.64882631145498615</c:v>
                </c:pt>
                <c:pt idx="378">
                  <c:v>0.65069703515242228</c:v>
                </c:pt>
                <c:pt idx="379">
                  <c:v>0.64288921036075641</c:v>
                </c:pt>
                <c:pt idx="380">
                  <c:v>0.65806517482277516</c:v>
                </c:pt>
                <c:pt idx="381">
                  <c:v>0.64174123649799508</c:v>
                </c:pt>
                <c:pt idx="382">
                  <c:v>0.64067086451331834</c:v>
                </c:pt>
                <c:pt idx="383">
                  <c:v>0.65081322330880198</c:v>
                </c:pt>
                <c:pt idx="384">
                  <c:v>0.6440877046443011</c:v>
                </c:pt>
                <c:pt idx="385">
                  <c:v>0.65718606317907391</c:v>
                </c:pt>
                <c:pt idx="386">
                  <c:v>0.64878954015082002</c:v>
                </c:pt>
                <c:pt idx="387">
                  <c:v>0.64696118530520363</c:v>
                </c:pt>
                <c:pt idx="388">
                  <c:v>0.6427431591740983</c:v>
                </c:pt>
                <c:pt idx="389">
                  <c:v>0.64333710746756523</c:v>
                </c:pt>
                <c:pt idx="390">
                  <c:v>0.64150267239679171</c:v>
                </c:pt>
                <c:pt idx="391">
                  <c:v>0.63605978045552569</c:v>
                </c:pt>
                <c:pt idx="392">
                  <c:v>0.64473218368938512</c:v>
                </c:pt>
                <c:pt idx="393">
                  <c:v>0.64025512809868101</c:v>
                </c:pt>
                <c:pt idx="394">
                  <c:v>0.62734971660181371</c:v>
                </c:pt>
                <c:pt idx="395">
                  <c:v>0.62534362278113775</c:v>
                </c:pt>
                <c:pt idx="396">
                  <c:v>0.63833311605548815</c:v>
                </c:pt>
                <c:pt idx="397">
                  <c:v>0.63004333000179702</c:v>
                </c:pt>
                <c:pt idx="398">
                  <c:v>0.62760278396214242</c:v>
                </c:pt>
                <c:pt idx="399">
                  <c:v>0.6100966085118541</c:v>
                </c:pt>
                <c:pt idx="400">
                  <c:v>0.62538419164558967</c:v>
                </c:pt>
                <c:pt idx="401">
                  <c:v>0.61123657772008189</c:v>
                </c:pt>
                <c:pt idx="402">
                  <c:v>0.62566620491279279</c:v>
                </c:pt>
                <c:pt idx="403">
                  <c:v>0.66543367796139774</c:v>
                </c:pt>
                <c:pt idx="404">
                  <c:v>0.66194976535799821</c:v>
                </c:pt>
                <c:pt idx="405">
                  <c:v>0.64020224042662188</c:v>
                </c:pt>
                <c:pt idx="406">
                  <c:v>0.63894188095652837</c:v>
                </c:pt>
                <c:pt idx="407">
                  <c:v>0.65915702409568211</c:v>
                </c:pt>
                <c:pt idx="408">
                  <c:v>0.65350341625719321</c:v>
                </c:pt>
                <c:pt idx="409">
                  <c:v>0.65943270852577884</c:v>
                </c:pt>
                <c:pt idx="410">
                  <c:v>0.64712532115452925</c:v>
                </c:pt>
                <c:pt idx="411">
                  <c:v>0.63414862017056539</c:v>
                </c:pt>
                <c:pt idx="412">
                  <c:v>0.62441705661242475</c:v>
                </c:pt>
                <c:pt idx="413">
                  <c:v>0.60007412023974827</c:v>
                </c:pt>
                <c:pt idx="414">
                  <c:v>0.61954501372053239</c:v>
                </c:pt>
                <c:pt idx="415">
                  <c:v>0.5916880701011481</c:v>
                </c:pt>
                <c:pt idx="416">
                  <c:v>0.59050821162941369</c:v>
                </c:pt>
                <c:pt idx="417">
                  <c:v>0.62846711869348626</c:v>
                </c:pt>
                <c:pt idx="418">
                  <c:v>0.64484206931375565</c:v>
                </c:pt>
                <c:pt idx="419">
                  <c:v>0.64438187991643181</c:v>
                </c:pt>
                <c:pt idx="420">
                  <c:v>0.66813644165797448</c:v>
                </c:pt>
                <c:pt idx="421">
                  <c:v>0.6700972020624345</c:v>
                </c:pt>
                <c:pt idx="422">
                  <c:v>0.67161707950672667</c:v>
                </c:pt>
                <c:pt idx="423">
                  <c:v>0.66712121436523253</c:v>
                </c:pt>
                <c:pt idx="424">
                  <c:v>0.63754014100822021</c:v>
                </c:pt>
                <c:pt idx="425">
                  <c:v>0.63336602573380141</c:v>
                </c:pt>
                <c:pt idx="426">
                  <c:v>0.64117180727045009</c:v>
                </c:pt>
                <c:pt idx="427">
                  <c:v>0.6240808138360876</c:v>
                </c:pt>
                <c:pt idx="428">
                  <c:v>0.61608962048435911</c:v>
                </c:pt>
                <c:pt idx="429">
                  <c:v>0.61944825308395191</c:v>
                </c:pt>
                <c:pt idx="430">
                  <c:v>0.61638563463468488</c:v>
                </c:pt>
                <c:pt idx="431">
                  <c:v>0.65014169612206596</c:v>
                </c:pt>
                <c:pt idx="432">
                  <c:v>0.62124972506488529</c:v>
                </c:pt>
                <c:pt idx="433">
                  <c:v>0.64023562403904466</c:v>
                </c:pt>
                <c:pt idx="434">
                  <c:v>0.64507190139199777</c:v>
                </c:pt>
                <c:pt idx="435">
                  <c:v>0.64196170511666495</c:v>
                </c:pt>
                <c:pt idx="436">
                  <c:v>0.65600087174981159</c:v>
                </c:pt>
                <c:pt idx="437">
                  <c:v>0.69723723240641511</c:v>
                </c:pt>
                <c:pt idx="438">
                  <c:v>0.70204551248499736</c:v>
                </c:pt>
                <c:pt idx="439">
                  <c:v>0.6963789984741976</c:v>
                </c:pt>
                <c:pt idx="440">
                  <c:v>0.68463045043491366</c:v>
                </c:pt>
                <c:pt idx="441">
                  <c:v>0.66957953304189488</c:v>
                </c:pt>
                <c:pt idx="442">
                  <c:v>0.6541992745573193</c:v>
                </c:pt>
                <c:pt idx="443">
                  <c:v>0.67774441525244344</c:v>
                </c:pt>
                <c:pt idx="444">
                  <c:v>0.6739581222059996</c:v>
                </c:pt>
                <c:pt idx="445">
                  <c:v>0.6590327448865404</c:v>
                </c:pt>
                <c:pt idx="446">
                  <c:v>0.68277315579764963</c:v>
                </c:pt>
                <c:pt idx="447">
                  <c:v>0.68391578718055779</c:v>
                </c:pt>
                <c:pt idx="448">
                  <c:v>0.67983212468215382</c:v>
                </c:pt>
                <c:pt idx="449">
                  <c:v>0.67090655312798564</c:v>
                </c:pt>
                <c:pt idx="450">
                  <c:v>0.6856392735121134</c:v>
                </c:pt>
                <c:pt idx="451">
                  <c:v>0.65108979378193754</c:v>
                </c:pt>
                <c:pt idx="452">
                  <c:v>0.64434675232708527</c:v>
                </c:pt>
                <c:pt idx="453">
                  <c:v>0.65956560998688063</c:v>
                </c:pt>
                <c:pt idx="454">
                  <c:v>0.66871859587469396</c:v>
                </c:pt>
                <c:pt idx="455">
                  <c:v>0.6524447580045194</c:v>
                </c:pt>
                <c:pt idx="456">
                  <c:v>0.5803092333743104</c:v>
                </c:pt>
                <c:pt idx="457">
                  <c:v>0.59716119811942203</c:v>
                </c:pt>
                <c:pt idx="458">
                  <c:v>0.59141382748450699</c:v>
                </c:pt>
                <c:pt idx="459">
                  <c:v>0.57561564650945352</c:v>
                </c:pt>
                <c:pt idx="460">
                  <c:v>0.55909248751499818</c:v>
                </c:pt>
                <c:pt idx="461">
                  <c:v>0.56048090241038029</c:v>
                </c:pt>
                <c:pt idx="462">
                  <c:v>0.56624408615709731</c:v>
                </c:pt>
                <c:pt idx="463">
                  <c:v>0.56377050542343432</c:v>
                </c:pt>
                <c:pt idx="464">
                  <c:v>0.54400622015163469</c:v>
                </c:pt>
                <c:pt idx="465">
                  <c:v>0.54604268818661028</c:v>
                </c:pt>
                <c:pt idx="466">
                  <c:v>0.52539090496711338</c:v>
                </c:pt>
                <c:pt idx="467">
                  <c:v>0.55045817683844667</c:v>
                </c:pt>
                <c:pt idx="468">
                  <c:v>0.55217007257577277</c:v>
                </c:pt>
                <c:pt idx="469">
                  <c:v>0.54528266698831829</c:v>
                </c:pt>
                <c:pt idx="470">
                  <c:v>0.53879199060444893</c:v>
                </c:pt>
                <c:pt idx="471">
                  <c:v>0.53450794884848574</c:v>
                </c:pt>
                <c:pt idx="472">
                  <c:v>0.51472553081099859</c:v>
                </c:pt>
                <c:pt idx="473">
                  <c:v>0.52529660131936551</c:v>
                </c:pt>
                <c:pt idx="474">
                  <c:v>0.4890681920351802</c:v>
                </c:pt>
                <c:pt idx="475">
                  <c:v>0.51010487818793193</c:v>
                </c:pt>
                <c:pt idx="476">
                  <c:v>0.52119760015131478</c:v>
                </c:pt>
                <c:pt idx="477">
                  <c:v>0.52973383455746281</c:v>
                </c:pt>
                <c:pt idx="478">
                  <c:v>0.52426892774486911</c:v>
                </c:pt>
                <c:pt idx="479">
                  <c:v>0.53963301975263989</c:v>
                </c:pt>
                <c:pt idx="480">
                  <c:v>0.55382888591245516</c:v>
                </c:pt>
                <c:pt idx="481">
                  <c:v>0.54933334521683919</c:v>
                </c:pt>
                <c:pt idx="482">
                  <c:v>0.54970089103878261</c:v>
                </c:pt>
                <c:pt idx="483">
                  <c:v>0.53541059721650042</c:v>
                </c:pt>
                <c:pt idx="484">
                  <c:v>0.53434279687665154</c:v>
                </c:pt>
                <c:pt idx="485">
                  <c:v>0.54981129306217058</c:v>
                </c:pt>
                <c:pt idx="486">
                  <c:v>0.55172994736356884</c:v>
                </c:pt>
                <c:pt idx="487">
                  <c:v>0.54269809812949554</c:v>
                </c:pt>
                <c:pt idx="488">
                  <c:v>0.54331872288813765</c:v>
                </c:pt>
                <c:pt idx="489">
                  <c:v>0.51916126798958773</c:v>
                </c:pt>
                <c:pt idx="490">
                  <c:v>0.52919363884619186</c:v>
                </c:pt>
                <c:pt idx="491">
                  <c:v>0.53627455637859323</c:v>
                </c:pt>
                <c:pt idx="492">
                  <c:v>0.533574960153824</c:v>
                </c:pt>
                <c:pt idx="493">
                  <c:v>0.57859677677360455</c:v>
                </c:pt>
                <c:pt idx="494">
                  <c:v>0.59620037536550485</c:v>
                </c:pt>
                <c:pt idx="495">
                  <c:v>0.57231717852644259</c:v>
                </c:pt>
                <c:pt idx="496">
                  <c:v>0.59014896414857188</c:v>
                </c:pt>
                <c:pt idx="497">
                  <c:v>0.5955050264056454</c:v>
                </c:pt>
                <c:pt idx="498">
                  <c:v>0.60393976326532817</c:v>
                </c:pt>
                <c:pt idx="499">
                  <c:v>0.6232724294555646</c:v>
                </c:pt>
                <c:pt idx="500">
                  <c:v>0.61924813509967558</c:v>
                </c:pt>
                <c:pt idx="501">
                  <c:v>0.67161735423524416</c:v>
                </c:pt>
                <c:pt idx="502">
                  <c:v>0.66628173053566597</c:v>
                </c:pt>
                <c:pt idx="503">
                  <c:v>0.6764777242547928</c:v>
                </c:pt>
                <c:pt idx="504">
                  <c:v>0.66757831509081433</c:v>
                </c:pt>
                <c:pt idx="505">
                  <c:v>0.65127545218628446</c:v>
                </c:pt>
                <c:pt idx="506">
                  <c:v>0.63784914963707928</c:v>
                </c:pt>
                <c:pt idx="507">
                  <c:v>0.66112198020558777</c:v>
                </c:pt>
                <c:pt idx="508">
                  <c:v>0.71434276509455663</c:v>
                </c:pt>
                <c:pt idx="509">
                  <c:v>0.7151966931130993</c:v>
                </c:pt>
                <c:pt idx="510">
                  <c:v>0.71565131383269098</c:v>
                </c:pt>
                <c:pt idx="511">
                  <c:v>0.71106582175409139</c:v>
                </c:pt>
                <c:pt idx="512">
                  <c:v>0.72220572810410166</c:v>
                </c:pt>
                <c:pt idx="513">
                  <c:v>0.72635717614186601</c:v>
                </c:pt>
                <c:pt idx="514">
                  <c:v>0.72620096815728108</c:v>
                </c:pt>
                <c:pt idx="515">
                  <c:v>0.72542683162296639</c:v>
                </c:pt>
                <c:pt idx="516">
                  <c:v>0.74157198104286215</c:v>
                </c:pt>
                <c:pt idx="517">
                  <c:v>0.74051457779495145</c:v>
                </c:pt>
                <c:pt idx="518">
                  <c:v>0.758175529357627</c:v>
                </c:pt>
                <c:pt idx="519">
                  <c:v>0.75243360029411055</c:v>
                </c:pt>
                <c:pt idx="520">
                  <c:v>0.76374612838103628</c:v>
                </c:pt>
                <c:pt idx="521">
                  <c:v>0.76596505621543076</c:v>
                </c:pt>
                <c:pt idx="522">
                  <c:v>0.76599884369930782</c:v>
                </c:pt>
                <c:pt idx="523">
                  <c:v>0.77123108075492319</c:v>
                </c:pt>
                <c:pt idx="524">
                  <c:v>0.76886706625797763</c:v>
                </c:pt>
                <c:pt idx="525">
                  <c:v>0.76937326826672692</c:v>
                </c:pt>
                <c:pt idx="526">
                  <c:v>0.79615543344357154</c:v>
                </c:pt>
                <c:pt idx="527">
                  <c:v>0.77726271978831996</c:v>
                </c:pt>
                <c:pt idx="528">
                  <c:v>0.77671395029708246</c:v>
                </c:pt>
                <c:pt idx="529">
                  <c:v>0.77528815108534577</c:v>
                </c:pt>
                <c:pt idx="530">
                  <c:v>0.77148404321879338</c:v>
                </c:pt>
                <c:pt idx="531">
                  <c:v>0.77181778587112526</c:v>
                </c:pt>
                <c:pt idx="532">
                  <c:v>0.77000993645233518</c:v>
                </c:pt>
                <c:pt idx="533">
                  <c:v>0.77431174470346997</c:v>
                </c:pt>
                <c:pt idx="534">
                  <c:v>0.77605201459291318</c:v>
                </c:pt>
                <c:pt idx="535">
                  <c:v>0.77227039089221228</c:v>
                </c:pt>
                <c:pt idx="536">
                  <c:v>0.78395877784304524</c:v>
                </c:pt>
                <c:pt idx="537">
                  <c:v>0.78358349147210882</c:v>
                </c:pt>
                <c:pt idx="538">
                  <c:v>0.77755204789003562</c:v>
                </c:pt>
                <c:pt idx="539">
                  <c:v>0.79026284246668754</c:v>
                </c:pt>
                <c:pt idx="540">
                  <c:v>0.78821881118332515</c:v>
                </c:pt>
                <c:pt idx="541">
                  <c:v>0.7937630413183242</c:v>
                </c:pt>
                <c:pt idx="542">
                  <c:v>0.79395628283009279</c:v>
                </c:pt>
                <c:pt idx="543">
                  <c:v>0.79367715755432622</c:v>
                </c:pt>
                <c:pt idx="544">
                  <c:v>0.80831961596092494</c:v>
                </c:pt>
                <c:pt idx="545">
                  <c:v>0.79169911259215964</c:v>
                </c:pt>
                <c:pt idx="546">
                  <c:v>0.79086488401605148</c:v>
                </c:pt>
                <c:pt idx="547">
                  <c:v>0.79234645265981185</c:v>
                </c:pt>
                <c:pt idx="548">
                  <c:v>0.78996948598006955</c:v>
                </c:pt>
                <c:pt idx="549">
                  <c:v>0.78869802256669108</c:v>
                </c:pt>
                <c:pt idx="550">
                  <c:v>0.77937427844698293</c:v>
                </c:pt>
                <c:pt idx="551">
                  <c:v>0.76760792588745164</c:v>
                </c:pt>
                <c:pt idx="552">
                  <c:v>0.76936180265978626</c:v>
                </c:pt>
                <c:pt idx="553">
                  <c:v>0.72527117015801645</c:v>
                </c:pt>
                <c:pt idx="554">
                  <c:v>0.72501307245534585</c:v>
                </c:pt>
                <c:pt idx="555">
                  <c:v>0.74732618397661543</c:v>
                </c:pt>
                <c:pt idx="556">
                  <c:v>0.77105263738410457</c:v>
                </c:pt>
                <c:pt idx="557">
                  <c:v>0.77459720000696197</c:v>
                </c:pt>
                <c:pt idx="558">
                  <c:v>0.7725048396656049</c:v>
                </c:pt>
                <c:pt idx="559">
                  <c:v>0.75657924971541324</c:v>
                </c:pt>
                <c:pt idx="560">
                  <c:v>0.75646182333308942</c:v>
                </c:pt>
                <c:pt idx="561">
                  <c:v>0.75840949623819987</c:v>
                </c:pt>
                <c:pt idx="562">
                  <c:v>0.77049001654989147</c:v>
                </c:pt>
                <c:pt idx="563">
                  <c:v>0.78569196687664233</c:v>
                </c:pt>
                <c:pt idx="564">
                  <c:v>0.78358839345840992</c:v>
                </c:pt>
                <c:pt idx="565">
                  <c:v>0.78534517787869973</c:v>
                </c:pt>
                <c:pt idx="566">
                  <c:v>0.78055171310160743</c:v>
                </c:pt>
                <c:pt idx="567">
                  <c:v>0.79179205986756263</c:v>
                </c:pt>
                <c:pt idx="568">
                  <c:v>0.80486540986415755</c:v>
                </c:pt>
                <c:pt idx="569">
                  <c:v>0.80072469359847209</c:v>
                </c:pt>
                <c:pt idx="570">
                  <c:v>0.78725768555993259</c:v>
                </c:pt>
                <c:pt idx="571">
                  <c:v>0.76905730530357852</c:v>
                </c:pt>
                <c:pt idx="572">
                  <c:v>0.77771403430793751</c:v>
                </c:pt>
                <c:pt idx="573">
                  <c:v>0.77889603482118519</c:v>
                </c:pt>
                <c:pt idx="574">
                  <c:v>0.78056234369833843</c:v>
                </c:pt>
                <c:pt idx="575">
                  <c:v>0.78106301021961289</c:v>
                </c:pt>
                <c:pt idx="576">
                  <c:v>0.80176938177301804</c:v>
                </c:pt>
                <c:pt idx="577">
                  <c:v>0.80428814012189276</c:v>
                </c:pt>
                <c:pt idx="578">
                  <c:v>0.79089061603447663</c:v>
                </c:pt>
                <c:pt idx="579">
                  <c:v>0.8070540762505326</c:v>
                </c:pt>
                <c:pt idx="580">
                  <c:v>0.80726407572760805</c:v>
                </c:pt>
                <c:pt idx="581">
                  <c:v>0.80886404152211555</c:v>
                </c:pt>
                <c:pt idx="582">
                  <c:v>0.8251442697320176</c:v>
                </c:pt>
                <c:pt idx="583">
                  <c:v>0.82630437813573743</c:v>
                </c:pt>
                <c:pt idx="584">
                  <c:v>0.82835256776780397</c:v>
                </c:pt>
                <c:pt idx="585">
                  <c:v>0.82696336624682565</c:v>
                </c:pt>
                <c:pt idx="586">
                  <c:v>0.82521997188109908</c:v>
                </c:pt>
                <c:pt idx="587">
                  <c:v>0.79914095193469847</c:v>
                </c:pt>
                <c:pt idx="588">
                  <c:v>0.78578029253375981</c:v>
                </c:pt>
                <c:pt idx="589">
                  <c:v>0.75225339169040228</c:v>
                </c:pt>
                <c:pt idx="590">
                  <c:v>0.75221817556582304</c:v>
                </c:pt>
                <c:pt idx="591">
                  <c:v>0.75192916200504012</c:v>
                </c:pt>
                <c:pt idx="592">
                  <c:v>0.77417506558453375</c:v>
                </c:pt>
                <c:pt idx="593">
                  <c:v>0.74627444554942768</c:v>
                </c:pt>
                <c:pt idx="594">
                  <c:v>0.73819644663757888</c:v>
                </c:pt>
                <c:pt idx="595">
                  <c:v>0.72894903311088521</c:v>
                </c:pt>
                <c:pt idx="596">
                  <c:v>0.71793369137760865</c:v>
                </c:pt>
                <c:pt idx="597">
                  <c:v>0.69219964503514164</c:v>
                </c:pt>
                <c:pt idx="598">
                  <c:v>0.68678964896367001</c:v>
                </c:pt>
                <c:pt idx="599">
                  <c:v>0.6852842210892186</c:v>
                </c:pt>
                <c:pt idx="600">
                  <c:v>0.66829564062941449</c:v>
                </c:pt>
                <c:pt idx="601">
                  <c:v>0.71218066777146216</c:v>
                </c:pt>
                <c:pt idx="602">
                  <c:v>0.71160678195196836</c:v>
                </c:pt>
                <c:pt idx="603">
                  <c:v>0.66703312316396735</c:v>
                </c:pt>
                <c:pt idx="604">
                  <c:v>0.66954589460168612</c:v>
                </c:pt>
                <c:pt idx="605">
                  <c:v>0.66318530891937655</c:v>
                </c:pt>
                <c:pt idx="606">
                  <c:v>0.61253529504133597</c:v>
                </c:pt>
                <c:pt idx="607">
                  <c:v>0.58871589750039011</c:v>
                </c:pt>
                <c:pt idx="608">
                  <c:v>0.60896046860575026</c:v>
                </c:pt>
                <c:pt idx="609">
                  <c:v>0.6149252131156332</c:v>
                </c:pt>
                <c:pt idx="610">
                  <c:v>0.58481920652841457</c:v>
                </c:pt>
                <c:pt idx="611">
                  <c:v>0.58361153092546392</c:v>
                </c:pt>
                <c:pt idx="612">
                  <c:v>0.58091973011843057</c:v>
                </c:pt>
                <c:pt idx="613">
                  <c:v>0.56125170529784962</c:v>
                </c:pt>
                <c:pt idx="614">
                  <c:v>0.5714692693705169</c:v>
                </c:pt>
                <c:pt idx="615">
                  <c:v>0.56669574153277957</c:v>
                </c:pt>
                <c:pt idx="616">
                  <c:v>0.58083970135619234</c:v>
                </c:pt>
                <c:pt idx="617">
                  <c:v>0.57698532082181453</c:v>
                </c:pt>
                <c:pt idx="618">
                  <c:v>0.57808321500854087</c:v>
                </c:pt>
                <c:pt idx="619">
                  <c:v>0.57645731775417897</c:v>
                </c:pt>
                <c:pt idx="620">
                  <c:v>0.56117219479619806</c:v>
                </c:pt>
                <c:pt idx="621">
                  <c:v>0.56490784929949733</c:v>
                </c:pt>
                <c:pt idx="622">
                  <c:v>0.5711916627624819</c:v>
                </c:pt>
                <c:pt idx="623">
                  <c:v>0.58393338183199761</c:v>
                </c:pt>
                <c:pt idx="624">
                  <c:v>0.56600289479844046</c:v>
                </c:pt>
                <c:pt idx="625">
                  <c:v>0.56435947844634127</c:v>
                </c:pt>
                <c:pt idx="626">
                  <c:v>0.5754099047807949</c:v>
                </c:pt>
                <c:pt idx="627">
                  <c:v>0.55735108858901272</c:v>
                </c:pt>
                <c:pt idx="628">
                  <c:v>0.54049987007977496</c:v>
                </c:pt>
                <c:pt idx="629">
                  <c:v>0.51294301647172369</c:v>
                </c:pt>
                <c:pt idx="630">
                  <c:v>0.52686089255430368</c:v>
                </c:pt>
                <c:pt idx="631">
                  <c:v>0.52730279169879224</c:v>
                </c:pt>
                <c:pt idx="632">
                  <c:v>0.53610998708677182</c:v>
                </c:pt>
                <c:pt idx="633">
                  <c:v>0.52674453779869268</c:v>
                </c:pt>
                <c:pt idx="634">
                  <c:v>0.45040402636970933</c:v>
                </c:pt>
                <c:pt idx="635">
                  <c:v>0.43199310840198235</c:v>
                </c:pt>
                <c:pt idx="636">
                  <c:v>0.48264135618044535</c:v>
                </c:pt>
                <c:pt idx="637">
                  <c:v>0.45772880682138473</c:v>
                </c:pt>
                <c:pt idx="638">
                  <c:v>0.45759339015717071</c:v>
                </c:pt>
                <c:pt idx="639">
                  <c:v>0.48777432127311349</c:v>
                </c:pt>
                <c:pt idx="640">
                  <c:v>0.56238459657784801</c:v>
                </c:pt>
                <c:pt idx="641">
                  <c:v>0.56169038625883871</c:v>
                </c:pt>
                <c:pt idx="642">
                  <c:v>0.56535706709607625</c:v>
                </c:pt>
                <c:pt idx="643">
                  <c:v>0.56609856990026886</c:v>
                </c:pt>
                <c:pt idx="644">
                  <c:v>0.56566228690619302</c:v>
                </c:pt>
                <c:pt idx="645">
                  <c:v>0.5740215009359283</c:v>
                </c:pt>
                <c:pt idx="646">
                  <c:v>0.56494758025658254</c:v>
                </c:pt>
                <c:pt idx="647">
                  <c:v>0.55853637744542595</c:v>
                </c:pt>
                <c:pt idx="648">
                  <c:v>0.55835319968147379</c:v>
                </c:pt>
                <c:pt idx="649">
                  <c:v>0.55731767953843891</c:v>
                </c:pt>
                <c:pt idx="650">
                  <c:v>0.5516033470230487</c:v>
                </c:pt>
                <c:pt idx="651">
                  <c:v>0.55167209027296527</c:v>
                </c:pt>
                <c:pt idx="652">
                  <c:v>0.53939979796700943</c:v>
                </c:pt>
                <c:pt idx="653">
                  <c:v>0.52492105674026945</c:v>
                </c:pt>
                <c:pt idx="654">
                  <c:v>0.50592187315929482</c:v>
                </c:pt>
                <c:pt idx="655">
                  <c:v>0.53310380839713656</c:v>
                </c:pt>
                <c:pt idx="656">
                  <c:v>0.53716543447364729</c:v>
                </c:pt>
                <c:pt idx="657">
                  <c:v>0.53825431442816651</c:v>
                </c:pt>
                <c:pt idx="658">
                  <c:v>0.56699562129199921</c:v>
                </c:pt>
                <c:pt idx="659">
                  <c:v>0.58358109008370029</c:v>
                </c:pt>
                <c:pt idx="660">
                  <c:v>0.57136015499705595</c:v>
                </c:pt>
                <c:pt idx="661">
                  <c:v>0.56979794695176955</c:v>
                </c:pt>
                <c:pt idx="662">
                  <c:v>0.57844946065618308</c:v>
                </c:pt>
                <c:pt idx="663">
                  <c:v>0.5755356232892086</c:v>
                </c:pt>
                <c:pt idx="664">
                  <c:v>0.57684175451624198</c:v>
                </c:pt>
                <c:pt idx="665">
                  <c:v>0.5853962778334787</c:v>
                </c:pt>
                <c:pt idx="666">
                  <c:v>0.57389399773569338</c:v>
                </c:pt>
                <c:pt idx="667">
                  <c:v>0.60688720551939257</c:v>
                </c:pt>
                <c:pt idx="668">
                  <c:v>0.57623792576226807</c:v>
                </c:pt>
                <c:pt idx="669">
                  <c:v>0.54557294142344692</c:v>
                </c:pt>
                <c:pt idx="670">
                  <c:v>0.54794547240015978</c:v>
                </c:pt>
                <c:pt idx="671">
                  <c:v>0.54089016818556757</c:v>
                </c:pt>
                <c:pt idx="672">
                  <c:v>0.54475107314400273</c:v>
                </c:pt>
                <c:pt idx="673">
                  <c:v>0.50495422965069214</c:v>
                </c:pt>
                <c:pt idx="674">
                  <c:v>0.50025304116739178</c:v>
                </c:pt>
                <c:pt idx="675">
                  <c:v>0.50075446947914504</c:v>
                </c:pt>
                <c:pt idx="676">
                  <c:v>0.49626252962670708</c:v>
                </c:pt>
                <c:pt idx="677">
                  <c:v>0.49208990304470446</c:v>
                </c:pt>
                <c:pt idx="678">
                  <c:v>0.48135769000710826</c:v>
                </c:pt>
                <c:pt idx="679">
                  <c:v>0.51845214821533958</c:v>
                </c:pt>
                <c:pt idx="680">
                  <c:v>0.50522780471428619</c:v>
                </c:pt>
                <c:pt idx="681">
                  <c:v>0.5300419267340829</c:v>
                </c:pt>
                <c:pt idx="682">
                  <c:v>0.51950444069769286</c:v>
                </c:pt>
                <c:pt idx="683">
                  <c:v>0.52257930527593932</c:v>
                </c:pt>
                <c:pt idx="684">
                  <c:v>0.50765857161177852</c:v>
                </c:pt>
                <c:pt idx="685">
                  <c:v>0.51380339377313422</c:v>
                </c:pt>
                <c:pt idx="686">
                  <c:v>0.56312442571945875</c:v>
                </c:pt>
                <c:pt idx="687">
                  <c:v>0.55341417106593915</c:v>
                </c:pt>
                <c:pt idx="688">
                  <c:v>0.49205425837408695</c:v>
                </c:pt>
                <c:pt idx="689">
                  <c:v>0.51364117342390958</c:v>
                </c:pt>
                <c:pt idx="690">
                  <c:v>0.51309048819986569</c:v>
                </c:pt>
                <c:pt idx="691">
                  <c:v>0.47469844987299736</c:v>
                </c:pt>
                <c:pt idx="692">
                  <c:v>0.35383036398444501</c:v>
                </c:pt>
                <c:pt idx="693">
                  <c:v>0.35584747848073989</c:v>
                </c:pt>
                <c:pt idx="694">
                  <c:v>0.35799124409973176</c:v>
                </c:pt>
                <c:pt idx="695">
                  <c:v>0.34230922622350668</c:v>
                </c:pt>
                <c:pt idx="696">
                  <c:v>0.30182953549654723</c:v>
                </c:pt>
                <c:pt idx="697">
                  <c:v>0.27673325800552173</c:v>
                </c:pt>
                <c:pt idx="698">
                  <c:v>0.30982265579363499</c:v>
                </c:pt>
                <c:pt idx="699">
                  <c:v>0.31516559949782386</c:v>
                </c:pt>
                <c:pt idx="700">
                  <c:v>0.31358939432998545</c:v>
                </c:pt>
                <c:pt idx="701">
                  <c:v>0.31650924847889389</c:v>
                </c:pt>
                <c:pt idx="702">
                  <c:v>0.31500508929404841</c:v>
                </c:pt>
                <c:pt idx="703">
                  <c:v>0.31353823629857558</c:v>
                </c:pt>
                <c:pt idx="704">
                  <c:v>0.33000213753361846</c:v>
                </c:pt>
                <c:pt idx="705">
                  <c:v>0.39003277958651567</c:v>
                </c:pt>
                <c:pt idx="706">
                  <c:v>0.40977136594650132</c:v>
                </c:pt>
                <c:pt idx="707">
                  <c:v>0.410590361896359</c:v>
                </c:pt>
                <c:pt idx="708">
                  <c:v>0.40580064896961482</c:v>
                </c:pt>
                <c:pt idx="709">
                  <c:v>0.57099384372378903</c:v>
                </c:pt>
                <c:pt idx="710">
                  <c:v>0.58387382704054003</c:v>
                </c:pt>
                <c:pt idx="711">
                  <c:v>0.72567374959647857</c:v>
                </c:pt>
                <c:pt idx="712">
                  <c:v>0.78648569692030013</c:v>
                </c:pt>
                <c:pt idx="713">
                  <c:v>0.75065135266993965</c:v>
                </c:pt>
                <c:pt idx="714">
                  <c:v>0.740374776219344</c:v>
                </c:pt>
                <c:pt idx="715">
                  <c:v>0.75724137025277283</c:v>
                </c:pt>
                <c:pt idx="716">
                  <c:v>0.75877715982008864</c:v>
                </c:pt>
                <c:pt idx="717">
                  <c:v>0.7604544999954066</c:v>
                </c:pt>
                <c:pt idx="718">
                  <c:v>0.77085805366374327</c:v>
                </c:pt>
                <c:pt idx="719">
                  <c:v>0.75422841281791675</c:v>
                </c:pt>
                <c:pt idx="720">
                  <c:v>0.76748817576380923</c:v>
                </c:pt>
                <c:pt idx="721">
                  <c:v>0.78303531522755787</c:v>
                </c:pt>
                <c:pt idx="722">
                  <c:v>0.78574181143773769</c:v>
                </c:pt>
                <c:pt idx="723">
                  <c:v>0.79468159591572318</c:v>
                </c:pt>
                <c:pt idx="724">
                  <c:v>0.79527354597092281</c:v>
                </c:pt>
                <c:pt idx="725">
                  <c:v>0.81223920238674285</c:v>
                </c:pt>
                <c:pt idx="726">
                  <c:v>0.81108476815300301</c:v>
                </c:pt>
                <c:pt idx="727">
                  <c:v>0.81236453372631601</c:v>
                </c:pt>
                <c:pt idx="728">
                  <c:v>0.81019992328169832</c:v>
                </c:pt>
                <c:pt idx="729">
                  <c:v>0.80514963438846787</c:v>
                </c:pt>
                <c:pt idx="730">
                  <c:v>0.80311346046328391</c:v>
                </c:pt>
                <c:pt idx="731">
                  <c:v>0.80023402661490306</c:v>
                </c:pt>
                <c:pt idx="732">
                  <c:v>0.80884556688559128</c:v>
                </c:pt>
                <c:pt idx="733">
                  <c:v>0.80899896337727839</c:v>
                </c:pt>
                <c:pt idx="734">
                  <c:v>0.80894054629185874</c:v>
                </c:pt>
                <c:pt idx="735">
                  <c:v>0.80935807614709743</c:v>
                </c:pt>
                <c:pt idx="736">
                  <c:v>0.81878669553816696</c:v>
                </c:pt>
                <c:pt idx="737">
                  <c:v>0.81304489340928254</c:v>
                </c:pt>
                <c:pt idx="738">
                  <c:v>0.81547928845837625</c:v>
                </c:pt>
                <c:pt idx="739">
                  <c:v>0.82648193712409423</c:v>
                </c:pt>
                <c:pt idx="740">
                  <c:v>0.82896834788819851</c:v>
                </c:pt>
                <c:pt idx="741">
                  <c:v>0.8313777220935239</c:v>
                </c:pt>
                <c:pt idx="742">
                  <c:v>0.83169243300604034</c:v>
                </c:pt>
                <c:pt idx="743">
                  <c:v>0.83484710849164379</c:v>
                </c:pt>
                <c:pt idx="744">
                  <c:v>0.83785315013084649</c:v>
                </c:pt>
                <c:pt idx="745">
                  <c:v>0.84104309313464698</c:v>
                </c:pt>
                <c:pt idx="746">
                  <c:v>0.838795313951885</c:v>
                </c:pt>
                <c:pt idx="747">
                  <c:v>0.83757907075677196</c:v>
                </c:pt>
                <c:pt idx="748">
                  <c:v>0.8394999082630219</c:v>
                </c:pt>
                <c:pt idx="749">
                  <c:v>0.84137790590775208</c:v>
                </c:pt>
                <c:pt idx="750">
                  <c:v>0.84285291980573429</c:v>
                </c:pt>
                <c:pt idx="751">
                  <c:v>0.84227664030761418</c:v>
                </c:pt>
                <c:pt idx="752">
                  <c:v>0.84209363180553121</c:v>
                </c:pt>
                <c:pt idx="753">
                  <c:v>0.84247953458775282</c:v>
                </c:pt>
                <c:pt idx="754">
                  <c:v>0.84340455752582844</c:v>
                </c:pt>
                <c:pt idx="755">
                  <c:v>0.84309664154808894</c:v>
                </c:pt>
                <c:pt idx="756">
                  <c:v>0.84040140834791122</c:v>
                </c:pt>
                <c:pt idx="757">
                  <c:v>0.8470244864894001</c:v>
                </c:pt>
                <c:pt idx="758">
                  <c:v>0.85052083403594303</c:v>
                </c:pt>
                <c:pt idx="759">
                  <c:v>0.85164719298209612</c:v>
                </c:pt>
                <c:pt idx="760">
                  <c:v>0.85334048147775188</c:v>
                </c:pt>
                <c:pt idx="761">
                  <c:v>0.83497413531119724</c:v>
                </c:pt>
                <c:pt idx="762">
                  <c:v>0.8309828882160577</c:v>
                </c:pt>
                <c:pt idx="763">
                  <c:v>0.79956703267286433</c:v>
                </c:pt>
                <c:pt idx="764">
                  <c:v>0.74534255695278318</c:v>
                </c:pt>
                <c:pt idx="765">
                  <c:v>0.79082489006173928</c:v>
                </c:pt>
                <c:pt idx="766">
                  <c:v>0.79544410045660852</c:v>
                </c:pt>
                <c:pt idx="767">
                  <c:v>0.78603949116339933</c:v>
                </c:pt>
                <c:pt idx="768">
                  <c:v>0.77407365390738048</c:v>
                </c:pt>
                <c:pt idx="769">
                  <c:v>0.76520905213085877</c:v>
                </c:pt>
                <c:pt idx="770">
                  <c:v>0.75288597972451088</c:v>
                </c:pt>
                <c:pt idx="771">
                  <c:v>0.77136773002573178</c:v>
                </c:pt>
                <c:pt idx="772">
                  <c:v>0.76829772982110534</c:v>
                </c:pt>
                <c:pt idx="773">
                  <c:v>0.76978931412624463</c:v>
                </c:pt>
                <c:pt idx="774">
                  <c:v>0.76919985131668345</c:v>
                </c:pt>
                <c:pt idx="775">
                  <c:v>0.75330615133463197</c:v>
                </c:pt>
                <c:pt idx="776">
                  <c:v>0.74809319171874311</c:v>
                </c:pt>
                <c:pt idx="777">
                  <c:v>0.75195900548028005</c:v>
                </c:pt>
                <c:pt idx="778">
                  <c:v>0.75349849856920448</c:v>
                </c:pt>
                <c:pt idx="779">
                  <c:v>0.75469194939891993</c:v>
                </c:pt>
                <c:pt idx="780">
                  <c:v>0.75753994006882353</c:v>
                </c:pt>
                <c:pt idx="781">
                  <c:v>0.76874601291126099</c:v>
                </c:pt>
                <c:pt idx="782">
                  <c:v>0.76887823671081346</c:v>
                </c:pt>
                <c:pt idx="783">
                  <c:v>0.77281142290750482</c:v>
                </c:pt>
                <c:pt idx="784">
                  <c:v>0.77193714714584849</c:v>
                </c:pt>
                <c:pt idx="785">
                  <c:v>0.76789893302848278</c:v>
                </c:pt>
                <c:pt idx="786">
                  <c:v>0.75165903946038914</c:v>
                </c:pt>
                <c:pt idx="787">
                  <c:v>0.74709117277748871</c:v>
                </c:pt>
                <c:pt idx="788">
                  <c:v>0.75143021135899812</c:v>
                </c:pt>
                <c:pt idx="789">
                  <c:v>0.76118122549455836</c:v>
                </c:pt>
                <c:pt idx="790">
                  <c:v>0.75444433550969525</c:v>
                </c:pt>
                <c:pt idx="791">
                  <c:v>0.73101388899304209</c:v>
                </c:pt>
                <c:pt idx="792">
                  <c:v>0.7305186108982078</c:v>
                </c:pt>
                <c:pt idx="793">
                  <c:v>0.72116970977238104</c:v>
                </c:pt>
                <c:pt idx="794">
                  <c:v>0.72968484651216725</c:v>
                </c:pt>
                <c:pt idx="795">
                  <c:v>0.71151749523283481</c:v>
                </c:pt>
                <c:pt idx="796">
                  <c:v>0.70700530981407772</c:v>
                </c:pt>
                <c:pt idx="797">
                  <c:v>0.69029415030296737</c:v>
                </c:pt>
                <c:pt idx="798">
                  <c:v>0.69567230373329714</c:v>
                </c:pt>
                <c:pt idx="799">
                  <c:v>0.7048581504565451</c:v>
                </c:pt>
                <c:pt idx="800">
                  <c:v>0.72542890801405324</c:v>
                </c:pt>
                <c:pt idx="801">
                  <c:v>0.72245391877745468</c:v>
                </c:pt>
                <c:pt idx="802">
                  <c:v>0.72422934522586035</c:v>
                </c:pt>
                <c:pt idx="803">
                  <c:v>0.72512076535456049</c:v>
                </c:pt>
                <c:pt idx="804">
                  <c:v>0.72491240034102944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AB-42BA-9B30-730134D677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315904"/>
        <c:axId val="1577022752"/>
      </c:lineChart>
      <c:dateAx>
        <c:axId val="89315904"/>
        <c:scaling>
          <c:orientation val="minMax"/>
        </c:scaling>
        <c:delete val="0"/>
        <c:axPos val="b"/>
        <c:numFmt formatCode="dd\-mm\-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022752"/>
        <c:crosses val="autoZero"/>
        <c:auto val="1"/>
        <c:lblOffset val="100"/>
        <c:baseTimeUnit val="days"/>
      </c:dateAx>
      <c:valAx>
        <c:axId val="1577022752"/>
        <c:scaling>
          <c:orientation val="minMax"/>
        </c:scaling>
        <c:delete val="0"/>
        <c:axPos val="l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315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Global Equity Sectoral Performance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Global!$B$19</c:f>
              <c:strCache>
                <c:ptCount val="1"/>
                <c:pt idx="0">
                  <c:v>Consumer Discretionary</c:v>
                </c:pt>
              </c:strCache>
            </c:strRef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Global!$A$20:$A$201</c:f>
              <c:numCache>
                <c:formatCode>d\-mmm\-yy</c:formatCode>
                <c:ptCount val="182"/>
                <c:pt idx="0">
                  <c:v>43847</c:v>
                </c:pt>
                <c:pt idx="1">
                  <c:v>43854</c:v>
                </c:pt>
                <c:pt idx="2">
                  <c:v>43861</c:v>
                </c:pt>
                <c:pt idx="3">
                  <c:v>43868</c:v>
                </c:pt>
                <c:pt idx="4">
                  <c:v>43875</c:v>
                </c:pt>
                <c:pt idx="5">
                  <c:v>43882</c:v>
                </c:pt>
                <c:pt idx="6">
                  <c:v>43889</c:v>
                </c:pt>
                <c:pt idx="7">
                  <c:v>43896</c:v>
                </c:pt>
                <c:pt idx="8">
                  <c:v>43903</c:v>
                </c:pt>
                <c:pt idx="9">
                  <c:v>43910</c:v>
                </c:pt>
                <c:pt idx="10">
                  <c:v>43917</c:v>
                </c:pt>
                <c:pt idx="11">
                  <c:v>43924</c:v>
                </c:pt>
                <c:pt idx="12">
                  <c:v>43931</c:v>
                </c:pt>
                <c:pt idx="13">
                  <c:v>43938</c:v>
                </c:pt>
                <c:pt idx="14">
                  <c:v>43945</c:v>
                </c:pt>
                <c:pt idx="15">
                  <c:v>43952</c:v>
                </c:pt>
                <c:pt idx="16">
                  <c:v>43959</c:v>
                </c:pt>
                <c:pt idx="17">
                  <c:v>43966</c:v>
                </c:pt>
                <c:pt idx="18">
                  <c:v>43973</c:v>
                </c:pt>
                <c:pt idx="19">
                  <c:v>43980</c:v>
                </c:pt>
                <c:pt idx="20">
                  <c:v>43987</c:v>
                </c:pt>
                <c:pt idx="21">
                  <c:v>43994</c:v>
                </c:pt>
                <c:pt idx="22">
                  <c:v>44001</c:v>
                </c:pt>
                <c:pt idx="23">
                  <c:v>44008</c:v>
                </c:pt>
                <c:pt idx="24">
                  <c:v>44015</c:v>
                </c:pt>
                <c:pt idx="25">
                  <c:v>44022</c:v>
                </c:pt>
                <c:pt idx="26">
                  <c:v>44029</c:v>
                </c:pt>
                <c:pt idx="27">
                  <c:v>44036</c:v>
                </c:pt>
                <c:pt idx="28">
                  <c:v>44043</c:v>
                </c:pt>
                <c:pt idx="29">
                  <c:v>44050</c:v>
                </c:pt>
                <c:pt idx="30">
                  <c:v>44057</c:v>
                </c:pt>
                <c:pt idx="31">
                  <c:v>44064</c:v>
                </c:pt>
                <c:pt idx="32">
                  <c:v>44071</c:v>
                </c:pt>
                <c:pt idx="33">
                  <c:v>44078</c:v>
                </c:pt>
                <c:pt idx="34">
                  <c:v>44085</c:v>
                </c:pt>
                <c:pt idx="35">
                  <c:v>44092</c:v>
                </c:pt>
                <c:pt idx="36">
                  <c:v>44099</c:v>
                </c:pt>
                <c:pt idx="37">
                  <c:v>44106</c:v>
                </c:pt>
                <c:pt idx="38">
                  <c:v>44113</c:v>
                </c:pt>
                <c:pt idx="39">
                  <c:v>44120</c:v>
                </c:pt>
                <c:pt idx="40">
                  <c:v>44127</c:v>
                </c:pt>
                <c:pt idx="41">
                  <c:v>44134</c:v>
                </c:pt>
                <c:pt idx="42">
                  <c:v>44141</c:v>
                </c:pt>
                <c:pt idx="43">
                  <c:v>44148</c:v>
                </c:pt>
                <c:pt idx="44">
                  <c:v>44155</c:v>
                </c:pt>
                <c:pt idx="45">
                  <c:v>44162</c:v>
                </c:pt>
                <c:pt idx="46">
                  <c:v>44169</c:v>
                </c:pt>
                <c:pt idx="47">
                  <c:v>44176</c:v>
                </c:pt>
                <c:pt idx="48">
                  <c:v>44183</c:v>
                </c:pt>
                <c:pt idx="49">
                  <c:v>44190</c:v>
                </c:pt>
                <c:pt idx="50">
                  <c:v>44197</c:v>
                </c:pt>
                <c:pt idx="51">
                  <c:v>44204</c:v>
                </c:pt>
                <c:pt idx="52">
                  <c:v>44211</c:v>
                </c:pt>
                <c:pt idx="53">
                  <c:v>44218</c:v>
                </c:pt>
                <c:pt idx="54">
                  <c:v>44225</c:v>
                </c:pt>
                <c:pt idx="55">
                  <c:v>44232</c:v>
                </c:pt>
                <c:pt idx="56">
                  <c:v>44239</c:v>
                </c:pt>
                <c:pt idx="57">
                  <c:v>44246</c:v>
                </c:pt>
                <c:pt idx="58">
                  <c:v>44253</c:v>
                </c:pt>
                <c:pt idx="59">
                  <c:v>44260</c:v>
                </c:pt>
                <c:pt idx="60">
                  <c:v>44267</c:v>
                </c:pt>
                <c:pt idx="61">
                  <c:v>44274</c:v>
                </c:pt>
                <c:pt idx="62">
                  <c:v>44281</c:v>
                </c:pt>
                <c:pt idx="63">
                  <c:v>44288</c:v>
                </c:pt>
                <c:pt idx="64">
                  <c:v>44295</c:v>
                </c:pt>
                <c:pt idx="65">
                  <c:v>44302</c:v>
                </c:pt>
                <c:pt idx="66">
                  <c:v>44309</c:v>
                </c:pt>
                <c:pt idx="67">
                  <c:v>44316</c:v>
                </c:pt>
                <c:pt idx="68">
                  <c:v>44323</c:v>
                </c:pt>
                <c:pt idx="69">
                  <c:v>44330</c:v>
                </c:pt>
                <c:pt idx="70">
                  <c:v>44337</c:v>
                </c:pt>
                <c:pt idx="71">
                  <c:v>44344</c:v>
                </c:pt>
                <c:pt idx="72">
                  <c:v>44351</c:v>
                </c:pt>
                <c:pt idx="73">
                  <c:v>44358</c:v>
                </c:pt>
                <c:pt idx="74">
                  <c:v>44365</c:v>
                </c:pt>
                <c:pt idx="75">
                  <c:v>44372</c:v>
                </c:pt>
                <c:pt idx="76">
                  <c:v>44379</c:v>
                </c:pt>
                <c:pt idx="77">
                  <c:v>44386</c:v>
                </c:pt>
                <c:pt idx="78">
                  <c:v>44393</c:v>
                </c:pt>
                <c:pt idx="79">
                  <c:v>44400</c:v>
                </c:pt>
                <c:pt idx="80">
                  <c:v>44407</c:v>
                </c:pt>
                <c:pt idx="81">
                  <c:v>44414</c:v>
                </c:pt>
                <c:pt idx="82">
                  <c:v>44421</c:v>
                </c:pt>
                <c:pt idx="83">
                  <c:v>44428</c:v>
                </c:pt>
                <c:pt idx="84">
                  <c:v>44435</c:v>
                </c:pt>
                <c:pt idx="85">
                  <c:v>44442</c:v>
                </c:pt>
                <c:pt idx="86">
                  <c:v>44449</c:v>
                </c:pt>
                <c:pt idx="87">
                  <c:v>44456</c:v>
                </c:pt>
                <c:pt idx="88">
                  <c:v>44463</c:v>
                </c:pt>
                <c:pt idx="89">
                  <c:v>44470</c:v>
                </c:pt>
                <c:pt idx="90">
                  <c:v>44477</c:v>
                </c:pt>
                <c:pt idx="91">
                  <c:v>44484</c:v>
                </c:pt>
                <c:pt idx="92">
                  <c:v>44491</c:v>
                </c:pt>
                <c:pt idx="93">
                  <c:v>44498</c:v>
                </c:pt>
                <c:pt idx="94">
                  <c:v>44505</c:v>
                </c:pt>
                <c:pt idx="95">
                  <c:v>44512</c:v>
                </c:pt>
                <c:pt idx="96">
                  <c:v>44519</c:v>
                </c:pt>
                <c:pt idx="97">
                  <c:v>44526</c:v>
                </c:pt>
                <c:pt idx="98">
                  <c:v>44533</c:v>
                </c:pt>
                <c:pt idx="99">
                  <c:v>44540</c:v>
                </c:pt>
                <c:pt idx="100">
                  <c:v>44547</c:v>
                </c:pt>
                <c:pt idx="101">
                  <c:v>44554</c:v>
                </c:pt>
                <c:pt idx="102">
                  <c:v>44561</c:v>
                </c:pt>
                <c:pt idx="103">
                  <c:v>44568</c:v>
                </c:pt>
                <c:pt idx="104">
                  <c:v>44575</c:v>
                </c:pt>
                <c:pt idx="105">
                  <c:v>44582</c:v>
                </c:pt>
                <c:pt idx="106">
                  <c:v>44589</c:v>
                </c:pt>
                <c:pt idx="107">
                  <c:v>44596</c:v>
                </c:pt>
                <c:pt idx="108">
                  <c:v>44603</c:v>
                </c:pt>
                <c:pt idx="109">
                  <c:v>44610</c:v>
                </c:pt>
                <c:pt idx="110">
                  <c:v>44617</c:v>
                </c:pt>
                <c:pt idx="111">
                  <c:v>44624</c:v>
                </c:pt>
                <c:pt idx="112">
                  <c:v>44631</c:v>
                </c:pt>
                <c:pt idx="113">
                  <c:v>44638</c:v>
                </c:pt>
                <c:pt idx="114">
                  <c:v>44645</c:v>
                </c:pt>
                <c:pt idx="115">
                  <c:v>44652</c:v>
                </c:pt>
                <c:pt idx="116">
                  <c:v>44659</c:v>
                </c:pt>
                <c:pt idx="117">
                  <c:v>44666</c:v>
                </c:pt>
                <c:pt idx="118">
                  <c:v>44673</c:v>
                </c:pt>
                <c:pt idx="119">
                  <c:v>44680</c:v>
                </c:pt>
                <c:pt idx="120">
                  <c:v>44687</c:v>
                </c:pt>
                <c:pt idx="121">
                  <c:v>44694</c:v>
                </c:pt>
                <c:pt idx="122">
                  <c:v>44701</c:v>
                </c:pt>
                <c:pt idx="123">
                  <c:v>44708</c:v>
                </c:pt>
                <c:pt idx="124">
                  <c:v>44715</c:v>
                </c:pt>
                <c:pt idx="125">
                  <c:v>44722</c:v>
                </c:pt>
                <c:pt idx="126">
                  <c:v>44729</c:v>
                </c:pt>
                <c:pt idx="127" formatCode="m/d/yyyy">
                  <c:v>44736</c:v>
                </c:pt>
                <c:pt idx="128" formatCode="m/d/yyyy">
                  <c:v>44743</c:v>
                </c:pt>
                <c:pt idx="129" formatCode="m/d/yyyy">
                  <c:v>44750</c:v>
                </c:pt>
                <c:pt idx="130" formatCode="m/d/yyyy">
                  <c:v>44757</c:v>
                </c:pt>
                <c:pt idx="131" formatCode="m/d/yyyy">
                  <c:v>44764</c:v>
                </c:pt>
                <c:pt idx="132" formatCode="m/d/yyyy">
                  <c:v>44771</c:v>
                </c:pt>
                <c:pt idx="133" formatCode="m/d/yyyy">
                  <c:v>44778</c:v>
                </c:pt>
                <c:pt idx="134" formatCode="m/d/yyyy">
                  <c:v>44785</c:v>
                </c:pt>
                <c:pt idx="135" formatCode="m/d/yyyy">
                  <c:v>44792</c:v>
                </c:pt>
                <c:pt idx="136" formatCode="m/d/yyyy">
                  <c:v>44799</c:v>
                </c:pt>
                <c:pt idx="137" formatCode="m/d/yyyy">
                  <c:v>44806</c:v>
                </c:pt>
              </c:numCache>
            </c:numRef>
          </c:cat>
          <c:val>
            <c:numRef>
              <c:f>Global!$B$20:$B$201</c:f>
              <c:numCache>
                <c:formatCode>#,##0</c:formatCode>
                <c:ptCount val="182"/>
                <c:pt idx="0">
                  <c:v>100</c:v>
                </c:pt>
                <c:pt idx="1">
                  <c:v>97.873527156104018</c:v>
                </c:pt>
                <c:pt idx="2">
                  <c:v>96.374538102210124</c:v>
                </c:pt>
                <c:pt idx="3">
                  <c:v>98.678798019940032</c:v>
                </c:pt>
                <c:pt idx="4">
                  <c:v>100.44272467405702</c:v>
                </c:pt>
                <c:pt idx="5">
                  <c:v>99.295823746775412</c:v>
                </c:pt>
                <c:pt idx="6">
                  <c:v>89.24911106463081</c:v>
                </c:pt>
                <c:pt idx="7">
                  <c:v>88.625113295684301</c:v>
                </c:pt>
                <c:pt idx="8">
                  <c:v>77.135187896534887</c:v>
                </c:pt>
                <c:pt idx="9">
                  <c:v>69.044133026563472</c:v>
                </c:pt>
                <c:pt idx="10">
                  <c:v>76.549536359199593</c:v>
                </c:pt>
                <c:pt idx="11">
                  <c:v>72.14669176601825</c:v>
                </c:pt>
                <c:pt idx="12">
                  <c:v>81.339329289548886</c:v>
                </c:pt>
                <c:pt idx="13">
                  <c:v>86.136094262009323</c:v>
                </c:pt>
                <c:pt idx="14">
                  <c:v>84.755629924004722</c:v>
                </c:pt>
                <c:pt idx="15">
                  <c:v>85.243672871784128</c:v>
                </c:pt>
                <c:pt idx="16">
                  <c:v>88.46127030607262</c:v>
                </c:pt>
                <c:pt idx="17">
                  <c:v>86.927421041623063</c:v>
                </c:pt>
                <c:pt idx="18">
                  <c:v>89.970717423133195</c:v>
                </c:pt>
                <c:pt idx="19">
                  <c:v>93.331241720699964</c:v>
                </c:pt>
                <c:pt idx="20">
                  <c:v>99.065746357107969</c:v>
                </c:pt>
                <c:pt idx="21">
                  <c:v>96.092170396709164</c:v>
                </c:pt>
                <c:pt idx="22">
                  <c:v>98.009481977271108</c:v>
                </c:pt>
                <c:pt idx="23">
                  <c:v>96.426828418043613</c:v>
                </c:pt>
                <c:pt idx="24">
                  <c:v>100.84013107439165</c:v>
                </c:pt>
                <c:pt idx="25">
                  <c:v>106.04127448929788</c:v>
                </c:pt>
                <c:pt idx="26">
                  <c:v>105.06518859373907</c:v>
                </c:pt>
                <c:pt idx="27">
                  <c:v>105.57763368890745</c:v>
                </c:pt>
                <c:pt idx="28">
                  <c:v>106.16328522624273</c:v>
                </c:pt>
                <c:pt idx="29">
                  <c:v>108.80568918636264</c:v>
                </c:pt>
                <c:pt idx="30">
                  <c:v>111.42020497803803</c:v>
                </c:pt>
                <c:pt idx="31">
                  <c:v>114.31708847521435</c:v>
                </c:pt>
                <c:pt idx="32">
                  <c:v>118.6223244788398</c:v>
                </c:pt>
                <c:pt idx="33">
                  <c:v>115.96249041344205</c:v>
                </c:pt>
                <c:pt idx="34">
                  <c:v>113.83253154849052</c:v>
                </c:pt>
                <c:pt idx="35">
                  <c:v>114.01031862232445</c:v>
                </c:pt>
                <c:pt idx="36">
                  <c:v>112.63334030537543</c:v>
                </c:pt>
                <c:pt idx="37">
                  <c:v>115.62086034999649</c:v>
                </c:pt>
                <c:pt idx="38">
                  <c:v>120.09691138534474</c:v>
                </c:pt>
                <c:pt idx="39">
                  <c:v>120.29910060656763</c:v>
                </c:pt>
                <c:pt idx="40">
                  <c:v>119.93655441678865</c:v>
                </c:pt>
                <c:pt idx="41">
                  <c:v>114.20204978038066</c:v>
                </c:pt>
                <c:pt idx="42">
                  <c:v>123.2343303353552</c:v>
                </c:pt>
                <c:pt idx="43">
                  <c:v>122.17457993446278</c:v>
                </c:pt>
                <c:pt idx="44">
                  <c:v>124.64616886285989</c:v>
                </c:pt>
                <c:pt idx="45">
                  <c:v>128.66206511887327</c:v>
                </c:pt>
                <c:pt idx="46">
                  <c:v>128.42152966603913</c:v>
                </c:pt>
                <c:pt idx="47">
                  <c:v>127.66157707592548</c:v>
                </c:pt>
                <c:pt idx="48">
                  <c:v>131.32887122638218</c:v>
                </c:pt>
                <c:pt idx="49">
                  <c:v>129.20937042459732</c:v>
                </c:pt>
                <c:pt idx="50">
                  <c:v>132.17597434288501</c:v>
                </c:pt>
                <c:pt idx="51">
                  <c:v>136.65899742034441</c:v>
                </c:pt>
                <c:pt idx="52">
                  <c:v>134.25364289200306</c:v>
                </c:pt>
                <c:pt idx="53">
                  <c:v>139.21425085407515</c:v>
                </c:pt>
                <c:pt idx="54">
                  <c:v>133.33333333333331</c:v>
                </c:pt>
                <c:pt idx="55">
                  <c:v>141.58474517186079</c:v>
                </c:pt>
                <c:pt idx="56">
                  <c:v>142.32726765669659</c:v>
                </c:pt>
                <c:pt idx="57">
                  <c:v>141.48016454019378</c:v>
                </c:pt>
                <c:pt idx="58">
                  <c:v>133.2252666806107</c:v>
                </c:pt>
                <c:pt idx="59">
                  <c:v>130.45387994143479</c:v>
                </c:pt>
                <c:pt idx="60">
                  <c:v>135.78400613539699</c:v>
                </c:pt>
                <c:pt idx="61">
                  <c:v>136.24416091473185</c:v>
                </c:pt>
                <c:pt idx="62">
                  <c:v>133.76908596527917</c:v>
                </c:pt>
                <c:pt idx="63">
                  <c:v>136.68339956773332</c:v>
                </c:pt>
                <c:pt idx="64">
                  <c:v>139.73366799135459</c:v>
                </c:pt>
                <c:pt idx="65">
                  <c:v>142.76650630969806</c:v>
                </c:pt>
                <c:pt idx="66">
                  <c:v>141.3476957400822</c:v>
                </c:pt>
                <c:pt idx="67">
                  <c:v>140.84222268702496</c:v>
                </c:pt>
                <c:pt idx="68">
                  <c:v>140.03346580213338</c:v>
                </c:pt>
                <c:pt idx="69">
                  <c:v>134.96827720839428</c:v>
                </c:pt>
                <c:pt idx="70">
                  <c:v>135.62364916684092</c:v>
                </c:pt>
                <c:pt idx="71">
                  <c:v>138.82381649585159</c:v>
                </c:pt>
                <c:pt idx="72">
                  <c:v>139.52450672802058</c:v>
                </c:pt>
                <c:pt idx="73">
                  <c:v>140.44830230774588</c:v>
                </c:pt>
                <c:pt idx="74">
                  <c:v>139.2247089172418</c:v>
                </c:pt>
                <c:pt idx="75">
                  <c:v>142.68632782542002</c:v>
                </c:pt>
                <c:pt idx="76">
                  <c:v>143.42536428920027</c:v>
                </c:pt>
                <c:pt idx="77">
                  <c:v>142.78045039392035</c:v>
                </c:pt>
                <c:pt idx="78">
                  <c:v>140.76901624485811</c:v>
                </c:pt>
                <c:pt idx="79">
                  <c:v>142.62357944641982</c:v>
                </c:pt>
                <c:pt idx="80">
                  <c:v>139.43038415952032</c:v>
                </c:pt>
                <c:pt idx="81">
                  <c:v>140.28445931813428</c:v>
                </c:pt>
                <c:pt idx="82">
                  <c:v>140.70975388691346</c:v>
                </c:pt>
                <c:pt idx="83">
                  <c:v>133.85972251272398</c:v>
                </c:pt>
                <c:pt idx="84">
                  <c:v>137.69783169490344</c:v>
                </c:pt>
                <c:pt idx="85">
                  <c:v>140.55636896046852</c:v>
                </c:pt>
                <c:pt idx="86">
                  <c:v>140.80736247646936</c:v>
                </c:pt>
                <c:pt idx="87">
                  <c:v>139.5070766227428</c:v>
                </c:pt>
                <c:pt idx="88">
                  <c:v>139.02600571707453</c:v>
                </c:pt>
                <c:pt idx="89">
                  <c:v>135.35871156661787</c:v>
                </c:pt>
                <c:pt idx="90">
                  <c:v>136.34176950428781</c:v>
                </c:pt>
                <c:pt idx="91">
                  <c:v>141.42090218224916</c:v>
                </c:pt>
                <c:pt idx="92">
                  <c:v>143.34169978386669</c:v>
                </c:pt>
                <c:pt idx="93">
                  <c:v>145.85163494387507</c:v>
                </c:pt>
                <c:pt idx="94">
                  <c:v>151.10855469567039</c:v>
                </c:pt>
                <c:pt idx="95">
                  <c:v>148.65090985149553</c:v>
                </c:pt>
                <c:pt idx="96">
                  <c:v>151.12947082200375</c:v>
                </c:pt>
                <c:pt idx="97">
                  <c:v>144.64547165864883</c:v>
                </c:pt>
                <c:pt idx="98">
                  <c:v>140.5598549815241</c:v>
                </c:pt>
                <c:pt idx="99">
                  <c:v>143.82974273164609</c:v>
                </c:pt>
                <c:pt idx="100">
                  <c:v>138.38806386390573</c:v>
                </c:pt>
                <c:pt idx="101">
                  <c:v>142.15296660391826</c:v>
                </c:pt>
                <c:pt idx="102">
                  <c:v>143.11859443631039</c:v>
                </c:pt>
                <c:pt idx="103">
                  <c:v>140.50059262357945</c:v>
                </c:pt>
                <c:pt idx="104">
                  <c:v>139.70926584396568</c:v>
                </c:pt>
                <c:pt idx="105">
                  <c:v>131.59380882660531</c:v>
                </c:pt>
                <c:pt idx="106">
                  <c:v>127.33040507564664</c:v>
                </c:pt>
                <c:pt idx="107">
                  <c:v>132.04001952171788</c:v>
                </c:pt>
                <c:pt idx="108">
                  <c:v>130.67001324687999</c:v>
                </c:pt>
                <c:pt idx="109">
                  <c:v>128.97232099281879</c:v>
                </c:pt>
                <c:pt idx="110">
                  <c:v>124.75423551558251</c:v>
                </c:pt>
                <c:pt idx="111">
                  <c:v>118.06456110994911</c:v>
                </c:pt>
                <c:pt idx="112">
                  <c:v>114.38332287527017</c:v>
                </c:pt>
                <c:pt idx="113">
                  <c:v>124.42306351530365</c:v>
                </c:pt>
                <c:pt idx="114">
                  <c:v>124.91110646308304</c:v>
                </c:pt>
                <c:pt idx="115">
                  <c:v>126.53559227497735</c:v>
                </c:pt>
                <c:pt idx="116">
                  <c:v>122.06651328174024</c:v>
                </c:pt>
                <c:pt idx="117">
                  <c:v>120.9021822491808</c:v>
                </c:pt>
                <c:pt idx="118">
                  <c:v>118.17262776267171</c:v>
                </c:pt>
                <c:pt idx="119">
                  <c:v>112.6193962211532</c:v>
                </c:pt>
                <c:pt idx="120">
                  <c:v>107.7982291013038</c:v>
                </c:pt>
                <c:pt idx="121">
                  <c:v>104.78630690929376</c:v>
                </c:pt>
                <c:pt idx="122">
                  <c:v>100.63445583211326</c:v>
                </c:pt>
                <c:pt idx="123">
                  <c:v>107.41128076413585</c:v>
                </c:pt>
                <c:pt idx="124">
                  <c:v>108.36993655441684</c:v>
                </c:pt>
                <c:pt idx="125">
                  <c:v>104.36101234051459</c:v>
                </c:pt>
                <c:pt idx="126">
                  <c:v>98.727602314718013</c:v>
                </c:pt>
                <c:pt idx="127">
                  <c:v>105.34058425712895</c:v>
                </c:pt>
                <c:pt idx="128">
                  <c:v>101.56522345394971</c:v>
                </c:pt>
                <c:pt idx="129">
                  <c:v>105.16976922540617</c:v>
                </c:pt>
                <c:pt idx="130">
                  <c:v>102.99100606567669</c:v>
                </c:pt>
                <c:pt idx="131">
                  <c:v>109.09154291291924</c:v>
                </c:pt>
                <c:pt idx="132">
                  <c:v>112.50435752631952</c:v>
                </c:pt>
                <c:pt idx="133">
                  <c:v>113.88830788537969</c:v>
                </c:pt>
                <c:pt idx="134">
                  <c:v>116.98040856166779</c:v>
                </c:pt>
                <c:pt idx="135">
                  <c:v>114.3868088963258</c:v>
                </c:pt>
                <c:pt idx="136">
                  <c:v>110.64979432475779</c:v>
                </c:pt>
                <c:pt idx="137">
                  <c:v>107.68319040647012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B8-45F9-861D-79054199195D}"/>
            </c:ext>
          </c:extLst>
        </c:ser>
        <c:ser>
          <c:idx val="1"/>
          <c:order val="1"/>
          <c:tx>
            <c:strRef>
              <c:f>Global!$C$19</c:f>
              <c:strCache>
                <c:ptCount val="1"/>
                <c:pt idx="0">
                  <c:v>Consumer Staples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Global!$A$20:$A$201</c:f>
              <c:numCache>
                <c:formatCode>d\-mmm\-yy</c:formatCode>
                <c:ptCount val="182"/>
                <c:pt idx="0">
                  <c:v>43847</c:v>
                </c:pt>
                <c:pt idx="1">
                  <c:v>43854</c:v>
                </c:pt>
                <c:pt idx="2">
                  <c:v>43861</c:v>
                </c:pt>
                <c:pt idx="3">
                  <c:v>43868</c:v>
                </c:pt>
                <c:pt idx="4">
                  <c:v>43875</c:v>
                </c:pt>
                <c:pt idx="5">
                  <c:v>43882</c:v>
                </c:pt>
                <c:pt idx="6">
                  <c:v>43889</c:v>
                </c:pt>
                <c:pt idx="7">
                  <c:v>43896</c:v>
                </c:pt>
                <c:pt idx="8">
                  <c:v>43903</c:v>
                </c:pt>
                <c:pt idx="9">
                  <c:v>43910</c:v>
                </c:pt>
                <c:pt idx="10">
                  <c:v>43917</c:v>
                </c:pt>
                <c:pt idx="11">
                  <c:v>43924</c:v>
                </c:pt>
                <c:pt idx="12">
                  <c:v>43931</c:v>
                </c:pt>
                <c:pt idx="13">
                  <c:v>43938</c:v>
                </c:pt>
                <c:pt idx="14">
                  <c:v>43945</c:v>
                </c:pt>
                <c:pt idx="15">
                  <c:v>43952</c:v>
                </c:pt>
                <c:pt idx="16">
                  <c:v>43959</c:v>
                </c:pt>
                <c:pt idx="17">
                  <c:v>43966</c:v>
                </c:pt>
                <c:pt idx="18">
                  <c:v>43973</c:v>
                </c:pt>
                <c:pt idx="19">
                  <c:v>43980</c:v>
                </c:pt>
                <c:pt idx="20">
                  <c:v>43987</c:v>
                </c:pt>
                <c:pt idx="21">
                  <c:v>43994</c:v>
                </c:pt>
                <c:pt idx="22">
                  <c:v>44001</c:v>
                </c:pt>
                <c:pt idx="23">
                  <c:v>44008</c:v>
                </c:pt>
                <c:pt idx="24">
                  <c:v>44015</c:v>
                </c:pt>
                <c:pt idx="25">
                  <c:v>44022</c:v>
                </c:pt>
                <c:pt idx="26">
                  <c:v>44029</c:v>
                </c:pt>
                <c:pt idx="27">
                  <c:v>44036</c:v>
                </c:pt>
                <c:pt idx="28">
                  <c:v>44043</c:v>
                </c:pt>
                <c:pt idx="29">
                  <c:v>44050</c:v>
                </c:pt>
                <c:pt idx="30">
                  <c:v>44057</c:v>
                </c:pt>
                <c:pt idx="31">
                  <c:v>44064</c:v>
                </c:pt>
                <c:pt idx="32">
                  <c:v>44071</c:v>
                </c:pt>
                <c:pt idx="33">
                  <c:v>44078</c:v>
                </c:pt>
                <c:pt idx="34">
                  <c:v>44085</c:v>
                </c:pt>
                <c:pt idx="35">
                  <c:v>44092</c:v>
                </c:pt>
                <c:pt idx="36">
                  <c:v>44099</c:v>
                </c:pt>
                <c:pt idx="37">
                  <c:v>44106</c:v>
                </c:pt>
                <c:pt idx="38">
                  <c:v>44113</c:v>
                </c:pt>
                <c:pt idx="39">
                  <c:v>44120</c:v>
                </c:pt>
                <c:pt idx="40">
                  <c:v>44127</c:v>
                </c:pt>
                <c:pt idx="41">
                  <c:v>44134</c:v>
                </c:pt>
                <c:pt idx="42">
                  <c:v>44141</c:v>
                </c:pt>
                <c:pt idx="43">
                  <c:v>44148</c:v>
                </c:pt>
                <c:pt idx="44">
                  <c:v>44155</c:v>
                </c:pt>
                <c:pt idx="45">
                  <c:v>44162</c:v>
                </c:pt>
                <c:pt idx="46">
                  <c:v>44169</c:v>
                </c:pt>
                <c:pt idx="47">
                  <c:v>44176</c:v>
                </c:pt>
                <c:pt idx="48">
                  <c:v>44183</c:v>
                </c:pt>
                <c:pt idx="49">
                  <c:v>44190</c:v>
                </c:pt>
                <c:pt idx="50">
                  <c:v>44197</c:v>
                </c:pt>
                <c:pt idx="51">
                  <c:v>44204</c:v>
                </c:pt>
                <c:pt idx="52">
                  <c:v>44211</c:v>
                </c:pt>
                <c:pt idx="53">
                  <c:v>44218</c:v>
                </c:pt>
                <c:pt idx="54">
                  <c:v>44225</c:v>
                </c:pt>
                <c:pt idx="55">
                  <c:v>44232</c:v>
                </c:pt>
                <c:pt idx="56">
                  <c:v>44239</c:v>
                </c:pt>
                <c:pt idx="57">
                  <c:v>44246</c:v>
                </c:pt>
                <c:pt idx="58">
                  <c:v>44253</c:v>
                </c:pt>
                <c:pt idx="59">
                  <c:v>44260</c:v>
                </c:pt>
                <c:pt idx="60">
                  <c:v>44267</c:v>
                </c:pt>
                <c:pt idx="61">
                  <c:v>44274</c:v>
                </c:pt>
                <c:pt idx="62">
                  <c:v>44281</c:v>
                </c:pt>
                <c:pt idx="63">
                  <c:v>44288</c:v>
                </c:pt>
                <c:pt idx="64">
                  <c:v>44295</c:v>
                </c:pt>
                <c:pt idx="65">
                  <c:v>44302</c:v>
                </c:pt>
                <c:pt idx="66">
                  <c:v>44309</c:v>
                </c:pt>
                <c:pt idx="67">
                  <c:v>44316</c:v>
                </c:pt>
                <c:pt idx="68">
                  <c:v>44323</c:v>
                </c:pt>
                <c:pt idx="69">
                  <c:v>44330</c:v>
                </c:pt>
                <c:pt idx="70">
                  <c:v>44337</c:v>
                </c:pt>
                <c:pt idx="71">
                  <c:v>44344</c:v>
                </c:pt>
                <c:pt idx="72">
                  <c:v>44351</c:v>
                </c:pt>
                <c:pt idx="73">
                  <c:v>44358</c:v>
                </c:pt>
                <c:pt idx="74">
                  <c:v>44365</c:v>
                </c:pt>
                <c:pt idx="75">
                  <c:v>44372</c:v>
                </c:pt>
                <c:pt idx="76">
                  <c:v>44379</c:v>
                </c:pt>
                <c:pt idx="77">
                  <c:v>44386</c:v>
                </c:pt>
                <c:pt idx="78">
                  <c:v>44393</c:v>
                </c:pt>
                <c:pt idx="79">
                  <c:v>44400</c:v>
                </c:pt>
                <c:pt idx="80">
                  <c:v>44407</c:v>
                </c:pt>
                <c:pt idx="81">
                  <c:v>44414</c:v>
                </c:pt>
                <c:pt idx="82">
                  <c:v>44421</c:v>
                </c:pt>
                <c:pt idx="83">
                  <c:v>44428</c:v>
                </c:pt>
                <c:pt idx="84">
                  <c:v>44435</c:v>
                </c:pt>
                <c:pt idx="85">
                  <c:v>44442</c:v>
                </c:pt>
                <c:pt idx="86">
                  <c:v>44449</c:v>
                </c:pt>
                <c:pt idx="87">
                  <c:v>44456</c:v>
                </c:pt>
                <c:pt idx="88">
                  <c:v>44463</c:v>
                </c:pt>
                <c:pt idx="89">
                  <c:v>44470</c:v>
                </c:pt>
                <c:pt idx="90">
                  <c:v>44477</c:v>
                </c:pt>
                <c:pt idx="91">
                  <c:v>44484</c:v>
                </c:pt>
                <c:pt idx="92">
                  <c:v>44491</c:v>
                </c:pt>
                <c:pt idx="93">
                  <c:v>44498</c:v>
                </c:pt>
                <c:pt idx="94">
                  <c:v>44505</c:v>
                </c:pt>
                <c:pt idx="95">
                  <c:v>44512</c:v>
                </c:pt>
                <c:pt idx="96">
                  <c:v>44519</c:v>
                </c:pt>
                <c:pt idx="97">
                  <c:v>44526</c:v>
                </c:pt>
                <c:pt idx="98">
                  <c:v>44533</c:v>
                </c:pt>
                <c:pt idx="99">
                  <c:v>44540</c:v>
                </c:pt>
                <c:pt idx="100">
                  <c:v>44547</c:v>
                </c:pt>
                <c:pt idx="101">
                  <c:v>44554</c:v>
                </c:pt>
                <c:pt idx="102">
                  <c:v>44561</c:v>
                </c:pt>
                <c:pt idx="103">
                  <c:v>44568</c:v>
                </c:pt>
                <c:pt idx="104">
                  <c:v>44575</c:v>
                </c:pt>
                <c:pt idx="105">
                  <c:v>44582</c:v>
                </c:pt>
                <c:pt idx="106">
                  <c:v>44589</c:v>
                </c:pt>
                <c:pt idx="107">
                  <c:v>44596</c:v>
                </c:pt>
                <c:pt idx="108">
                  <c:v>44603</c:v>
                </c:pt>
                <c:pt idx="109">
                  <c:v>44610</c:v>
                </c:pt>
                <c:pt idx="110">
                  <c:v>44617</c:v>
                </c:pt>
                <c:pt idx="111">
                  <c:v>44624</c:v>
                </c:pt>
                <c:pt idx="112">
                  <c:v>44631</c:v>
                </c:pt>
                <c:pt idx="113">
                  <c:v>44638</c:v>
                </c:pt>
                <c:pt idx="114">
                  <c:v>44645</c:v>
                </c:pt>
                <c:pt idx="115">
                  <c:v>44652</c:v>
                </c:pt>
                <c:pt idx="116">
                  <c:v>44659</c:v>
                </c:pt>
                <c:pt idx="117">
                  <c:v>44666</c:v>
                </c:pt>
                <c:pt idx="118">
                  <c:v>44673</c:v>
                </c:pt>
                <c:pt idx="119">
                  <c:v>44680</c:v>
                </c:pt>
                <c:pt idx="120">
                  <c:v>44687</c:v>
                </c:pt>
                <c:pt idx="121">
                  <c:v>44694</c:v>
                </c:pt>
                <c:pt idx="122">
                  <c:v>44701</c:v>
                </c:pt>
                <c:pt idx="123">
                  <c:v>44708</c:v>
                </c:pt>
                <c:pt idx="124">
                  <c:v>44715</c:v>
                </c:pt>
                <c:pt idx="125">
                  <c:v>44722</c:v>
                </c:pt>
                <c:pt idx="126">
                  <c:v>44729</c:v>
                </c:pt>
                <c:pt idx="127" formatCode="m/d/yyyy">
                  <c:v>44736</c:v>
                </c:pt>
                <c:pt idx="128" formatCode="m/d/yyyy">
                  <c:v>44743</c:v>
                </c:pt>
                <c:pt idx="129" formatCode="m/d/yyyy">
                  <c:v>44750</c:v>
                </c:pt>
                <c:pt idx="130" formatCode="m/d/yyyy">
                  <c:v>44757</c:v>
                </c:pt>
                <c:pt idx="131" formatCode="m/d/yyyy">
                  <c:v>44764</c:v>
                </c:pt>
                <c:pt idx="132" formatCode="m/d/yyyy">
                  <c:v>44771</c:v>
                </c:pt>
                <c:pt idx="133" formatCode="m/d/yyyy">
                  <c:v>44778</c:v>
                </c:pt>
                <c:pt idx="134" formatCode="m/d/yyyy">
                  <c:v>44785</c:v>
                </c:pt>
                <c:pt idx="135" formatCode="m/d/yyyy">
                  <c:v>44792</c:v>
                </c:pt>
                <c:pt idx="136" formatCode="m/d/yyyy">
                  <c:v>44799</c:v>
                </c:pt>
                <c:pt idx="137" formatCode="m/d/yyyy">
                  <c:v>44806</c:v>
                </c:pt>
              </c:numCache>
            </c:numRef>
          </c:cat>
          <c:val>
            <c:numRef>
              <c:f>Global!$C$20:$C$201</c:f>
              <c:numCache>
                <c:formatCode>#,##0</c:formatCode>
                <c:ptCount val="182"/>
                <c:pt idx="0">
                  <c:v>100</c:v>
                </c:pt>
                <c:pt idx="1">
                  <c:v>99.491242378344793</c:v>
                </c:pt>
                <c:pt idx="2">
                  <c:v>97.980504097246481</c:v>
                </c:pt>
                <c:pt idx="3">
                  <c:v>99.355314769505611</c:v>
                </c:pt>
                <c:pt idx="4">
                  <c:v>99.506776962212129</c:v>
                </c:pt>
                <c:pt idx="5">
                  <c:v>98.982484756689587</c:v>
                </c:pt>
                <c:pt idx="6">
                  <c:v>89.393762864577269</c:v>
                </c:pt>
                <c:pt idx="7">
                  <c:v>93.914326769971652</c:v>
                </c:pt>
                <c:pt idx="8">
                  <c:v>83.630432249796115</c:v>
                </c:pt>
                <c:pt idx="9">
                  <c:v>78.309837275233988</c:v>
                </c:pt>
                <c:pt idx="10">
                  <c:v>82.737193677424372</c:v>
                </c:pt>
                <c:pt idx="11">
                  <c:v>84.139189871451336</c:v>
                </c:pt>
                <c:pt idx="12">
                  <c:v>88.17818167695836</c:v>
                </c:pt>
                <c:pt idx="13">
                  <c:v>90.768573536836413</c:v>
                </c:pt>
                <c:pt idx="14">
                  <c:v>88.620917317177401</c:v>
                </c:pt>
                <c:pt idx="15">
                  <c:v>88.294691055963384</c:v>
                </c:pt>
                <c:pt idx="16">
                  <c:v>88.667521068779422</c:v>
                </c:pt>
                <c:pt idx="17">
                  <c:v>87.164550079614784</c:v>
                </c:pt>
                <c:pt idx="18">
                  <c:v>87.653889471435818</c:v>
                </c:pt>
                <c:pt idx="19">
                  <c:v>90.76468989086959</c:v>
                </c:pt>
                <c:pt idx="20">
                  <c:v>93.219154141908461</c:v>
                </c:pt>
                <c:pt idx="21">
                  <c:v>90.321954250650535</c:v>
                </c:pt>
                <c:pt idx="22">
                  <c:v>92.590003495281394</c:v>
                </c:pt>
                <c:pt idx="23">
                  <c:v>90.306419666783199</c:v>
                </c:pt>
                <c:pt idx="24">
                  <c:v>92.019107538156845</c:v>
                </c:pt>
                <c:pt idx="25">
                  <c:v>93.502660297487296</c:v>
                </c:pt>
                <c:pt idx="26">
                  <c:v>95.001747640685096</c:v>
                </c:pt>
                <c:pt idx="27">
                  <c:v>96.096935803332187</c:v>
                </c:pt>
                <c:pt idx="28">
                  <c:v>96.547438735484889</c:v>
                </c:pt>
                <c:pt idx="29">
                  <c:v>96.691133636257732</c:v>
                </c:pt>
                <c:pt idx="30">
                  <c:v>97.964969513379174</c:v>
                </c:pt>
                <c:pt idx="31">
                  <c:v>97.739718047302816</c:v>
                </c:pt>
                <c:pt idx="32">
                  <c:v>99.335896539671452</c:v>
                </c:pt>
                <c:pt idx="33">
                  <c:v>98.205755563322853</c:v>
                </c:pt>
                <c:pt idx="34">
                  <c:v>98.322264942327863</c:v>
                </c:pt>
                <c:pt idx="35">
                  <c:v>97.514466581226458</c:v>
                </c:pt>
                <c:pt idx="36">
                  <c:v>96.050332051730166</c:v>
                </c:pt>
                <c:pt idx="37">
                  <c:v>97.52611751912697</c:v>
                </c:pt>
                <c:pt idx="38">
                  <c:v>99.56114800574781</c:v>
                </c:pt>
                <c:pt idx="39">
                  <c:v>99.351431123538788</c:v>
                </c:pt>
                <c:pt idx="40">
                  <c:v>98.469843489067543</c:v>
                </c:pt>
                <c:pt idx="41">
                  <c:v>93.704609887762643</c:v>
                </c:pt>
                <c:pt idx="42">
                  <c:v>98.730047768845409</c:v>
                </c:pt>
                <c:pt idx="43">
                  <c:v>101.95735756728418</c:v>
                </c:pt>
                <c:pt idx="44">
                  <c:v>101.26218493922096</c:v>
                </c:pt>
                <c:pt idx="45">
                  <c:v>101.67773505767217</c:v>
                </c:pt>
                <c:pt idx="46">
                  <c:v>102.19814361722787</c:v>
                </c:pt>
                <c:pt idx="47">
                  <c:v>102.51660258650826</c:v>
                </c:pt>
                <c:pt idx="48">
                  <c:v>103.44091032661466</c:v>
                </c:pt>
                <c:pt idx="49">
                  <c:v>102.60981008971224</c:v>
                </c:pt>
                <c:pt idx="50">
                  <c:v>104.06229368130803</c:v>
                </c:pt>
                <c:pt idx="51">
                  <c:v>104.05841003534121</c:v>
                </c:pt>
                <c:pt idx="52">
                  <c:v>101.97289215115154</c:v>
                </c:pt>
                <c:pt idx="53">
                  <c:v>101.53404015689934</c:v>
                </c:pt>
                <c:pt idx="54">
                  <c:v>99.89125791292868</c:v>
                </c:pt>
                <c:pt idx="55">
                  <c:v>101.46413452949632</c:v>
                </c:pt>
                <c:pt idx="56">
                  <c:v>102.17872538739373</c:v>
                </c:pt>
                <c:pt idx="57">
                  <c:v>100.96702784574163</c:v>
                </c:pt>
                <c:pt idx="58">
                  <c:v>97.141636568410462</c:v>
                </c:pt>
                <c:pt idx="59">
                  <c:v>98.741698706745936</c:v>
                </c:pt>
                <c:pt idx="60">
                  <c:v>100.58254689502509</c:v>
                </c:pt>
                <c:pt idx="61">
                  <c:v>101.30490504485616</c:v>
                </c:pt>
                <c:pt idx="62">
                  <c:v>103.02147656219663</c:v>
                </c:pt>
                <c:pt idx="63">
                  <c:v>102.76127228241879</c:v>
                </c:pt>
                <c:pt idx="64">
                  <c:v>104.59435317876427</c:v>
                </c:pt>
                <c:pt idx="65">
                  <c:v>105.92256009942139</c:v>
                </c:pt>
                <c:pt idx="66">
                  <c:v>105.80605072041638</c:v>
                </c:pt>
                <c:pt idx="67">
                  <c:v>105.32447862052901</c:v>
                </c:pt>
                <c:pt idx="68">
                  <c:v>107.38281098295084</c:v>
                </c:pt>
                <c:pt idx="69">
                  <c:v>107.82166297720305</c:v>
                </c:pt>
                <c:pt idx="70">
                  <c:v>108.58285758670243</c:v>
                </c:pt>
                <c:pt idx="71">
                  <c:v>108.59839217056977</c:v>
                </c:pt>
                <c:pt idx="72">
                  <c:v>109.66251116548219</c:v>
                </c:pt>
                <c:pt idx="73">
                  <c:v>109.3984232397375</c:v>
                </c:pt>
                <c:pt idx="74">
                  <c:v>106.88958794516296</c:v>
                </c:pt>
                <c:pt idx="75">
                  <c:v>108.2799332012894</c:v>
                </c:pt>
                <c:pt idx="76">
                  <c:v>107.93040506427438</c:v>
                </c:pt>
                <c:pt idx="77">
                  <c:v>107.7944774554352</c:v>
                </c:pt>
                <c:pt idx="78">
                  <c:v>108.80034176084511</c:v>
                </c:pt>
                <c:pt idx="79">
                  <c:v>108.4391626859296</c:v>
                </c:pt>
                <c:pt idx="80">
                  <c:v>108.19449299001907</c:v>
                </c:pt>
                <c:pt idx="81">
                  <c:v>107.86826672880505</c:v>
                </c:pt>
                <c:pt idx="82">
                  <c:v>109.55376907841087</c:v>
                </c:pt>
                <c:pt idx="83">
                  <c:v>108.94015301565115</c:v>
                </c:pt>
                <c:pt idx="84">
                  <c:v>108.69159967377381</c:v>
                </c:pt>
                <c:pt idx="85">
                  <c:v>110.10913045166809</c:v>
                </c:pt>
                <c:pt idx="86">
                  <c:v>109.09161520835767</c:v>
                </c:pt>
                <c:pt idx="87">
                  <c:v>107.74787370383322</c:v>
                </c:pt>
                <c:pt idx="88">
                  <c:v>107.41776379665235</c:v>
                </c:pt>
                <c:pt idx="89">
                  <c:v>104.86232475047581</c:v>
                </c:pt>
                <c:pt idx="90">
                  <c:v>105.72837780107972</c:v>
                </c:pt>
                <c:pt idx="91">
                  <c:v>107.145908578974</c:v>
                </c:pt>
                <c:pt idx="92">
                  <c:v>107.77505922560105</c:v>
                </c:pt>
                <c:pt idx="93">
                  <c:v>108.09351819488141</c:v>
                </c:pt>
                <c:pt idx="94">
                  <c:v>110.24117441454044</c:v>
                </c:pt>
                <c:pt idx="95">
                  <c:v>109.96155190492841</c:v>
                </c:pt>
                <c:pt idx="96">
                  <c:v>108.89743291001598</c:v>
                </c:pt>
                <c:pt idx="97">
                  <c:v>107.53427317565738</c:v>
                </c:pt>
                <c:pt idx="98">
                  <c:v>106.5089906404133</c:v>
                </c:pt>
                <c:pt idx="99">
                  <c:v>110.04699211619878</c:v>
                </c:pt>
                <c:pt idx="100">
                  <c:v>110.77711755796351</c:v>
                </c:pt>
                <c:pt idx="101">
                  <c:v>111.57326498116441</c:v>
                </c:pt>
                <c:pt idx="102">
                  <c:v>113.28983649850488</c:v>
                </c:pt>
                <c:pt idx="103">
                  <c:v>112.76554429298236</c:v>
                </c:pt>
                <c:pt idx="104">
                  <c:v>112.25678667132713</c:v>
                </c:pt>
                <c:pt idx="105">
                  <c:v>110.80818672569816</c:v>
                </c:pt>
                <c:pt idx="106">
                  <c:v>109.04501145675567</c:v>
                </c:pt>
                <c:pt idx="107">
                  <c:v>110.03534117829827</c:v>
                </c:pt>
                <c:pt idx="108">
                  <c:v>110.07806128393344</c:v>
                </c:pt>
                <c:pt idx="109">
                  <c:v>110.80430307973134</c:v>
                </c:pt>
                <c:pt idx="110">
                  <c:v>109.56542001631141</c:v>
                </c:pt>
                <c:pt idx="111">
                  <c:v>106.80414773389266</c:v>
                </c:pt>
                <c:pt idx="112">
                  <c:v>102.39232591556961</c:v>
                </c:pt>
                <c:pt idx="113">
                  <c:v>106.57501262184948</c:v>
                </c:pt>
                <c:pt idx="114">
                  <c:v>106.83521690162732</c:v>
                </c:pt>
                <c:pt idx="115">
                  <c:v>109.12268437609237</c:v>
                </c:pt>
                <c:pt idx="116">
                  <c:v>110.82760495553234</c:v>
                </c:pt>
                <c:pt idx="117">
                  <c:v>110.24117441454045</c:v>
                </c:pt>
                <c:pt idx="118">
                  <c:v>110.09359586780079</c:v>
                </c:pt>
                <c:pt idx="119">
                  <c:v>108.50906831333263</c:v>
                </c:pt>
                <c:pt idx="120">
                  <c:v>105.7477960309139</c:v>
                </c:pt>
                <c:pt idx="121">
                  <c:v>105.98469843489073</c:v>
                </c:pt>
                <c:pt idx="122">
                  <c:v>100.02330187580107</c:v>
                </c:pt>
                <c:pt idx="123">
                  <c:v>104.45454192395826</c:v>
                </c:pt>
                <c:pt idx="124">
                  <c:v>103.5923725193212</c:v>
                </c:pt>
                <c:pt idx="125">
                  <c:v>100.19806594430857</c:v>
                </c:pt>
                <c:pt idx="126">
                  <c:v>96.586275195153249</c:v>
                </c:pt>
                <c:pt idx="127">
                  <c:v>101.98842673501889</c:v>
                </c:pt>
                <c:pt idx="128">
                  <c:v>101.73210610120786</c:v>
                </c:pt>
                <c:pt idx="129">
                  <c:v>101.81754631247821</c:v>
                </c:pt>
                <c:pt idx="130">
                  <c:v>101.67385141170537</c:v>
                </c:pt>
                <c:pt idx="131">
                  <c:v>102.9127344751253</c:v>
                </c:pt>
                <c:pt idx="132">
                  <c:v>104.48561109169295</c:v>
                </c:pt>
                <c:pt idx="133">
                  <c:v>104.03899180550705</c:v>
                </c:pt>
                <c:pt idx="134">
                  <c:v>105.31671132859535</c:v>
                </c:pt>
                <c:pt idx="135">
                  <c:v>106.2332517767681</c:v>
                </c:pt>
                <c:pt idx="136">
                  <c:v>103.37100469921168</c:v>
                </c:pt>
                <c:pt idx="137">
                  <c:v>101.12237368441498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B8-45F9-861D-79054199195D}"/>
            </c:ext>
          </c:extLst>
        </c:ser>
        <c:ser>
          <c:idx val="2"/>
          <c:order val="2"/>
          <c:tx>
            <c:strRef>
              <c:f>Global!$D$19</c:f>
              <c:strCache>
                <c:ptCount val="1"/>
                <c:pt idx="0">
                  <c:v>Energy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Global!$A$20:$A$201</c:f>
              <c:numCache>
                <c:formatCode>d\-mmm\-yy</c:formatCode>
                <c:ptCount val="182"/>
                <c:pt idx="0">
                  <c:v>43847</c:v>
                </c:pt>
                <c:pt idx="1">
                  <c:v>43854</c:v>
                </c:pt>
                <c:pt idx="2">
                  <c:v>43861</c:v>
                </c:pt>
                <c:pt idx="3">
                  <c:v>43868</c:v>
                </c:pt>
                <c:pt idx="4">
                  <c:v>43875</c:v>
                </c:pt>
                <c:pt idx="5">
                  <c:v>43882</c:v>
                </c:pt>
                <c:pt idx="6">
                  <c:v>43889</c:v>
                </c:pt>
                <c:pt idx="7">
                  <c:v>43896</c:v>
                </c:pt>
                <c:pt idx="8">
                  <c:v>43903</c:v>
                </c:pt>
                <c:pt idx="9">
                  <c:v>43910</c:v>
                </c:pt>
                <c:pt idx="10">
                  <c:v>43917</c:v>
                </c:pt>
                <c:pt idx="11">
                  <c:v>43924</c:v>
                </c:pt>
                <c:pt idx="12">
                  <c:v>43931</c:v>
                </c:pt>
                <c:pt idx="13">
                  <c:v>43938</c:v>
                </c:pt>
                <c:pt idx="14">
                  <c:v>43945</c:v>
                </c:pt>
                <c:pt idx="15">
                  <c:v>43952</c:v>
                </c:pt>
                <c:pt idx="16">
                  <c:v>43959</c:v>
                </c:pt>
                <c:pt idx="17">
                  <c:v>43966</c:v>
                </c:pt>
                <c:pt idx="18">
                  <c:v>43973</c:v>
                </c:pt>
                <c:pt idx="19">
                  <c:v>43980</c:v>
                </c:pt>
                <c:pt idx="20">
                  <c:v>43987</c:v>
                </c:pt>
                <c:pt idx="21">
                  <c:v>43994</c:v>
                </c:pt>
                <c:pt idx="22">
                  <c:v>44001</c:v>
                </c:pt>
                <c:pt idx="23">
                  <c:v>44008</c:v>
                </c:pt>
                <c:pt idx="24">
                  <c:v>44015</c:v>
                </c:pt>
                <c:pt idx="25">
                  <c:v>44022</c:v>
                </c:pt>
                <c:pt idx="26">
                  <c:v>44029</c:v>
                </c:pt>
                <c:pt idx="27">
                  <c:v>44036</c:v>
                </c:pt>
                <c:pt idx="28">
                  <c:v>44043</c:v>
                </c:pt>
                <c:pt idx="29">
                  <c:v>44050</c:v>
                </c:pt>
                <c:pt idx="30">
                  <c:v>44057</c:v>
                </c:pt>
                <c:pt idx="31">
                  <c:v>44064</c:v>
                </c:pt>
                <c:pt idx="32">
                  <c:v>44071</c:v>
                </c:pt>
                <c:pt idx="33">
                  <c:v>44078</c:v>
                </c:pt>
                <c:pt idx="34">
                  <c:v>44085</c:v>
                </c:pt>
                <c:pt idx="35">
                  <c:v>44092</c:v>
                </c:pt>
                <c:pt idx="36">
                  <c:v>44099</c:v>
                </c:pt>
                <c:pt idx="37">
                  <c:v>44106</c:v>
                </c:pt>
                <c:pt idx="38">
                  <c:v>44113</c:v>
                </c:pt>
                <c:pt idx="39">
                  <c:v>44120</c:v>
                </c:pt>
                <c:pt idx="40">
                  <c:v>44127</c:v>
                </c:pt>
                <c:pt idx="41">
                  <c:v>44134</c:v>
                </c:pt>
                <c:pt idx="42">
                  <c:v>44141</c:v>
                </c:pt>
                <c:pt idx="43">
                  <c:v>44148</c:v>
                </c:pt>
                <c:pt idx="44">
                  <c:v>44155</c:v>
                </c:pt>
                <c:pt idx="45">
                  <c:v>44162</c:v>
                </c:pt>
                <c:pt idx="46">
                  <c:v>44169</c:v>
                </c:pt>
                <c:pt idx="47">
                  <c:v>44176</c:v>
                </c:pt>
                <c:pt idx="48">
                  <c:v>44183</c:v>
                </c:pt>
                <c:pt idx="49">
                  <c:v>44190</c:v>
                </c:pt>
                <c:pt idx="50">
                  <c:v>44197</c:v>
                </c:pt>
                <c:pt idx="51">
                  <c:v>44204</c:v>
                </c:pt>
                <c:pt idx="52">
                  <c:v>44211</c:v>
                </c:pt>
                <c:pt idx="53">
                  <c:v>44218</c:v>
                </c:pt>
                <c:pt idx="54">
                  <c:v>44225</c:v>
                </c:pt>
                <c:pt idx="55">
                  <c:v>44232</c:v>
                </c:pt>
                <c:pt idx="56">
                  <c:v>44239</c:v>
                </c:pt>
                <c:pt idx="57">
                  <c:v>44246</c:v>
                </c:pt>
                <c:pt idx="58">
                  <c:v>44253</c:v>
                </c:pt>
                <c:pt idx="59">
                  <c:v>44260</c:v>
                </c:pt>
                <c:pt idx="60">
                  <c:v>44267</c:v>
                </c:pt>
                <c:pt idx="61">
                  <c:v>44274</c:v>
                </c:pt>
                <c:pt idx="62">
                  <c:v>44281</c:v>
                </c:pt>
                <c:pt idx="63">
                  <c:v>44288</c:v>
                </c:pt>
                <c:pt idx="64">
                  <c:v>44295</c:v>
                </c:pt>
                <c:pt idx="65">
                  <c:v>44302</c:v>
                </c:pt>
                <c:pt idx="66">
                  <c:v>44309</c:v>
                </c:pt>
                <c:pt idx="67">
                  <c:v>44316</c:v>
                </c:pt>
                <c:pt idx="68">
                  <c:v>44323</c:v>
                </c:pt>
                <c:pt idx="69">
                  <c:v>44330</c:v>
                </c:pt>
                <c:pt idx="70">
                  <c:v>44337</c:v>
                </c:pt>
                <c:pt idx="71">
                  <c:v>44344</c:v>
                </c:pt>
                <c:pt idx="72">
                  <c:v>44351</c:v>
                </c:pt>
                <c:pt idx="73">
                  <c:v>44358</c:v>
                </c:pt>
                <c:pt idx="74">
                  <c:v>44365</c:v>
                </c:pt>
                <c:pt idx="75">
                  <c:v>44372</c:v>
                </c:pt>
                <c:pt idx="76">
                  <c:v>44379</c:v>
                </c:pt>
                <c:pt idx="77">
                  <c:v>44386</c:v>
                </c:pt>
                <c:pt idx="78">
                  <c:v>44393</c:v>
                </c:pt>
                <c:pt idx="79">
                  <c:v>44400</c:v>
                </c:pt>
                <c:pt idx="80">
                  <c:v>44407</c:v>
                </c:pt>
                <c:pt idx="81">
                  <c:v>44414</c:v>
                </c:pt>
                <c:pt idx="82">
                  <c:v>44421</c:v>
                </c:pt>
                <c:pt idx="83">
                  <c:v>44428</c:v>
                </c:pt>
                <c:pt idx="84">
                  <c:v>44435</c:v>
                </c:pt>
                <c:pt idx="85">
                  <c:v>44442</c:v>
                </c:pt>
                <c:pt idx="86">
                  <c:v>44449</c:v>
                </c:pt>
                <c:pt idx="87">
                  <c:v>44456</c:v>
                </c:pt>
                <c:pt idx="88">
                  <c:v>44463</c:v>
                </c:pt>
                <c:pt idx="89">
                  <c:v>44470</c:v>
                </c:pt>
                <c:pt idx="90">
                  <c:v>44477</c:v>
                </c:pt>
                <c:pt idx="91">
                  <c:v>44484</c:v>
                </c:pt>
                <c:pt idx="92">
                  <c:v>44491</c:v>
                </c:pt>
                <c:pt idx="93">
                  <c:v>44498</c:v>
                </c:pt>
                <c:pt idx="94">
                  <c:v>44505</c:v>
                </c:pt>
                <c:pt idx="95">
                  <c:v>44512</c:v>
                </c:pt>
                <c:pt idx="96">
                  <c:v>44519</c:v>
                </c:pt>
                <c:pt idx="97">
                  <c:v>44526</c:v>
                </c:pt>
                <c:pt idx="98">
                  <c:v>44533</c:v>
                </c:pt>
                <c:pt idx="99">
                  <c:v>44540</c:v>
                </c:pt>
                <c:pt idx="100">
                  <c:v>44547</c:v>
                </c:pt>
                <c:pt idx="101">
                  <c:v>44554</c:v>
                </c:pt>
                <c:pt idx="102">
                  <c:v>44561</c:v>
                </c:pt>
                <c:pt idx="103">
                  <c:v>44568</c:v>
                </c:pt>
                <c:pt idx="104">
                  <c:v>44575</c:v>
                </c:pt>
                <c:pt idx="105">
                  <c:v>44582</c:v>
                </c:pt>
                <c:pt idx="106">
                  <c:v>44589</c:v>
                </c:pt>
                <c:pt idx="107">
                  <c:v>44596</c:v>
                </c:pt>
                <c:pt idx="108">
                  <c:v>44603</c:v>
                </c:pt>
                <c:pt idx="109">
                  <c:v>44610</c:v>
                </c:pt>
                <c:pt idx="110">
                  <c:v>44617</c:v>
                </c:pt>
                <c:pt idx="111">
                  <c:v>44624</c:v>
                </c:pt>
                <c:pt idx="112">
                  <c:v>44631</c:v>
                </c:pt>
                <c:pt idx="113">
                  <c:v>44638</c:v>
                </c:pt>
                <c:pt idx="114">
                  <c:v>44645</c:v>
                </c:pt>
                <c:pt idx="115">
                  <c:v>44652</c:v>
                </c:pt>
                <c:pt idx="116">
                  <c:v>44659</c:v>
                </c:pt>
                <c:pt idx="117">
                  <c:v>44666</c:v>
                </c:pt>
                <c:pt idx="118">
                  <c:v>44673</c:v>
                </c:pt>
                <c:pt idx="119">
                  <c:v>44680</c:v>
                </c:pt>
                <c:pt idx="120">
                  <c:v>44687</c:v>
                </c:pt>
                <c:pt idx="121">
                  <c:v>44694</c:v>
                </c:pt>
                <c:pt idx="122">
                  <c:v>44701</c:v>
                </c:pt>
                <c:pt idx="123">
                  <c:v>44708</c:v>
                </c:pt>
                <c:pt idx="124">
                  <c:v>44715</c:v>
                </c:pt>
                <c:pt idx="125">
                  <c:v>44722</c:v>
                </c:pt>
                <c:pt idx="126">
                  <c:v>44729</c:v>
                </c:pt>
                <c:pt idx="127" formatCode="m/d/yyyy">
                  <c:v>44736</c:v>
                </c:pt>
                <c:pt idx="128" formatCode="m/d/yyyy">
                  <c:v>44743</c:v>
                </c:pt>
                <c:pt idx="129" formatCode="m/d/yyyy">
                  <c:v>44750</c:v>
                </c:pt>
                <c:pt idx="130" formatCode="m/d/yyyy">
                  <c:v>44757</c:v>
                </c:pt>
                <c:pt idx="131" formatCode="m/d/yyyy">
                  <c:v>44764</c:v>
                </c:pt>
                <c:pt idx="132" formatCode="m/d/yyyy">
                  <c:v>44771</c:v>
                </c:pt>
                <c:pt idx="133" formatCode="m/d/yyyy">
                  <c:v>44778</c:v>
                </c:pt>
                <c:pt idx="134" formatCode="m/d/yyyy">
                  <c:v>44785</c:v>
                </c:pt>
                <c:pt idx="135" formatCode="m/d/yyyy">
                  <c:v>44792</c:v>
                </c:pt>
                <c:pt idx="136" formatCode="m/d/yyyy">
                  <c:v>44799</c:v>
                </c:pt>
                <c:pt idx="137" formatCode="m/d/yyyy">
                  <c:v>44806</c:v>
                </c:pt>
              </c:numCache>
            </c:numRef>
          </c:cat>
          <c:val>
            <c:numRef>
              <c:f>Global!$D$20:$D$201</c:f>
              <c:numCache>
                <c:formatCode>#,##0</c:formatCode>
                <c:ptCount val="182"/>
                <c:pt idx="0">
                  <c:v>100</c:v>
                </c:pt>
                <c:pt idx="1">
                  <c:v>96.583186807964637</c:v>
                </c:pt>
                <c:pt idx="2">
                  <c:v>91.232238749227761</c:v>
                </c:pt>
                <c:pt idx="3">
                  <c:v>91.574395285843266</c:v>
                </c:pt>
                <c:pt idx="4">
                  <c:v>91.522121370527032</c:v>
                </c:pt>
                <c:pt idx="5">
                  <c:v>90.557430024236112</c:v>
                </c:pt>
                <c:pt idx="6">
                  <c:v>78.192272964881454</c:v>
                </c:pt>
                <c:pt idx="7">
                  <c:v>74.466568455068213</c:v>
                </c:pt>
                <c:pt idx="8">
                  <c:v>54.925628475027345</c:v>
                </c:pt>
                <c:pt idx="9">
                  <c:v>46.404980278477424</c:v>
                </c:pt>
                <c:pt idx="10">
                  <c:v>52.544789241077815</c:v>
                </c:pt>
                <c:pt idx="11">
                  <c:v>56.508102456874049</c:v>
                </c:pt>
                <c:pt idx="12">
                  <c:v>61.322054840089372</c:v>
                </c:pt>
                <c:pt idx="13">
                  <c:v>59.421185192225479</c:v>
                </c:pt>
                <c:pt idx="14">
                  <c:v>60.010454783063281</c:v>
                </c:pt>
                <c:pt idx="15">
                  <c:v>61.711733117901474</c:v>
                </c:pt>
                <c:pt idx="16">
                  <c:v>64.658081072090511</c:v>
                </c:pt>
                <c:pt idx="17">
                  <c:v>60.808820035166114</c:v>
                </c:pt>
                <c:pt idx="18">
                  <c:v>63.96426365062019</c:v>
                </c:pt>
                <c:pt idx="19">
                  <c:v>65.157059354654791</c:v>
                </c:pt>
                <c:pt idx="20">
                  <c:v>73.829777123033836</c:v>
                </c:pt>
                <c:pt idx="21">
                  <c:v>67.034168131920396</c:v>
                </c:pt>
                <c:pt idx="22">
                  <c:v>67.148220310792226</c:v>
                </c:pt>
                <c:pt idx="23">
                  <c:v>63.983272347098818</c:v>
                </c:pt>
                <c:pt idx="24">
                  <c:v>65.228341966449676</c:v>
                </c:pt>
                <c:pt idx="25">
                  <c:v>63.441524497457621</c:v>
                </c:pt>
                <c:pt idx="26">
                  <c:v>64.98122891222738</c:v>
                </c:pt>
                <c:pt idx="27">
                  <c:v>65.983937651475571</c:v>
                </c:pt>
                <c:pt idx="28">
                  <c:v>63.360737537423404</c:v>
                </c:pt>
                <c:pt idx="29">
                  <c:v>65.475455020671987</c:v>
                </c:pt>
                <c:pt idx="30">
                  <c:v>66.90585943068956</c:v>
                </c:pt>
                <c:pt idx="31">
                  <c:v>63.940502780021887</c:v>
                </c:pt>
                <c:pt idx="32">
                  <c:v>64.648576723851178</c:v>
                </c:pt>
                <c:pt idx="33">
                  <c:v>62.419807061730758</c:v>
                </c:pt>
                <c:pt idx="34">
                  <c:v>60.518937413866858</c:v>
                </c:pt>
                <c:pt idx="35">
                  <c:v>60.751793945730192</c:v>
                </c:pt>
                <c:pt idx="36">
                  <c:v>56.33227201444663</c:v>
                </c:pt>
                <c:pt idx="37">
                  <c:v>54.840089340873469</c:v>
                </c:pt>
                <c:pt idx="38">
                  <c:v>57.539324240840202</c:v>
                </c:pt>
                <c:pt idx="39">
                  <c:v>55.880815473078954</c:v>
                </c:pt>
                <c:pt idx="40">
                  <c:v>56.032885044908063</c:v>
                </c:pt>
                <c:pt idx="41">
                  <c:v>52.592310982274412</c:v>
                </c:pt>
                <c:pt idx="42">
                  <c:v>54.540702371334909</c:v>
                </c:pt>
                <c:pt idx="43">
                  <c:v>61.464620063679163</c:v>
                </c:pt>
                <c:pt idx="44">
                  <c:v>64.216128878962152</c:v>
                </c:pt>
                <c:pt idx="45">
                  <c:v>69.015824739818498</c:v>
                </c:pt>
                <c:pt idx="46">
                  <c:v>71.15905526778505</c:v>
                </c:pt>
                <c:pt idx="47">
                  <c:v>71.73406833626386</c:v>
                </c:pt>
                <c:pt idx="48">
                  <c:v>70.22287696621207</c:v>
                </c:pt>
                <c:pt idx="49">
                  <c:v>68.801976904433801</c:v>
                </c:pt>
                <c:pt idx="50">
                  <c:v>68.716437770279924</c:v>
                </c:pt>
                <c:pt idx="51">
                  <c:v>74.271729316162165</c:v>
                </c:pt>
                <c:pt idx="52">
                  <c:v>75.307703274247984</c:v>
                </c:pt>
                <c:pt idx="53">
                  <c:v>73.939077127785978</c:v>
                </c:pt>
                <c:pt idx="54">
                  <c:v>69.795181295442688</c:v>
                </c:pt>
                <c:pt idx="55">
                  <c:v>73.126455353324161</c:v>
                </c:pt>
                <c:pt idx="56">
                  <c:v>75.402746756641179</c:v>
                </c:pt>
                <c:pt idx="57">
                  <c:v>77.40816423513759</c:v>
                </c:pt>
                <c:pt idx="58">
                  <c:v>78.667490376847425</c:v>
                </c:pt>
                <c:pt idx="59">
                  <c:v>84.103977569738177</c:v>
                </c:pt>
                <c:pt idx="60">
                  <c:v>85.928812431687518</c:v>
                </c:pt>
                <c:pt idx="61">
                  <c:v>81.190894834386754</c:v>
                </c:pt>
                <c:pt idx="62">
                  <c:v>81.571068763959545</c:v>
                </c:pt>
                <c:pt idx="63">
                  <c:v>81.086347003754241</c:v>
                </c:pt>
                <c:pt idx="64">
                  <c:v>79.014399087582603</c:v>
                </c:pt>
                <c:pt idx="65">
                  <c:v>79.998099130352173</c:v>
                </c:pt>
                <c:pt idx="66">
                  <c:v>78.453642541462756</c:v>
                </c:pt>
                <c:pt idx="67">
                  <c:v>80.254716532813802</c:v>
                </c:pt>
                <c:pt idx="68">
                  <c:v>85.672195029225918</c:v>
                </c:pt>
                <c:pt idx="69">
                  <c:v>85.505868935037824</c:v>
                </c:pt>
                <c:pt idx="70">
                  <c:v>84.222781922729681</c:v>
                </c:pt>
                <c:pt idx="71">
                  <c:v>84.374851494558797</c:v>
                </c:pt>
                <c:pt idx="72">
                  <c:v>88.989212564748399</c:v>
                </c:pt>
                <c:pt idx="73">
                  <c:v>89.150786484816834</c:v>
                </c:pt>
                <c:pt idx="74">
                  <c:v>85.45834719384122</c:v>
                </c:pt>
                <c:pt idx="75">
                  <c:v>89.217316922492074</c:v>
                </c:pt>
                <c:pt idx="76">
                  <c:v>87.796416860713805</c:v>
                </c:pt>
                <c:pt idx="77">
                  <c:v>85.477355890319856</c:v>
                </c:pt>
                <c:pt idx="78">
                  <c:v>81.053081784916628</c:v>
                </c:pt>
                <c:pt idx="79">
                  <c:v>80.321246970489028</c:v>
                </c:pt>
                <c:pt idx="80">
                  <c:v>81.499786152164646</c:v>
                </c:pt>
                <c:pt idx="81">
                  <c:v>82.179347051275997</c:v>
                </c:pt>
                <c:pt idx="82">
                  <c:v>82.179347051275997</c:v>
                </c:pt>
                <c:pt idx="83">
                  <c:v>77.13253813619734</c:v>
                </c:pt>
                <c:pt idx="84">
                  <c:v>81.827686166421159</c:v>
                </c:pt>
                <c:pt idx="85">
                  <c:v>82.30765575250679</c:v>
                </c:pt>
                <c:pt idx="86">
                  <c:v>81.347716580335529</c:v>
                </c:pt>
                <c:pt idx="87">
                  <c:v>82.963455781019846</c:v>
                </c:pt>
                <c:pt idx="88">
                  <c:v>85.962077650525131</c:v>
                </c:pt>
                <c:pt idx="89">
                  <c:v>89.597490852064837</c:v>
                </c:pt>
                <c:pt idx="90">
                  <c:v>93.408734496031968</c:v>
                </c:pt>
                <c:pt idx="91">
                  <c:v>95.532956327519869</c:v>
                </c:pt>
                <c:pt idx="92">
                  <c:v>95.195551965024023</c:v>
                </c:pt>
                <c:pt idx="93">
                  <c:v>93.741386684408127</c:v>
                </c:pt>
                <c:pt idx="94">
                  <c:v>94.069286698664655</c:v>
                </c:pt>
                <c:pt idx="95">
                  <c:v>92.358504015587144</c:v>
                </c:pt>
                <c:pt idx="96">
                  <c:v>88.594782112816631</c:v>
                </c:pt>
                <c:pt idx="97">
                  <c:v>87.7108777265599</c:v>
                </c:pt>
                <c:pt idx="98">
                  <c:v>88.243121227961794</c:v>
                </c:pt>
                <c:pt idx="99">
                  <c:v>90.37209523356934</c:v>
                </c:pt>
                <c:pt idx="100">
                  <c:v>87.216651618115264</c:v>
                </c:pt>
                <c:pt idx="101">
                  <c:v>89.193556051893708</c:v>
                </c:pt>
                <c:pt idx="102">
                  <c:v>89.825595209808469</c:v>
                </c:pt>
                <c:pt idx="103">
                  <c:v>96.288552012545708</c:v>
                </c:pt>
                <c:pt idx="104">
                  <c:v>101.00746091336784</c:v>
                </c:pt>
                <c:pt idx="105">
                  <c:v>98.493560804067826</c:v>
                </c:pt>
                <c:pt idx="106">
                  <c:v>100.95043482393193</c:v>
                </c:pt>
                <c:pt idx="107">
                  <c:v>105.16561326807013</c:v>
                </c:pt>
                <c:pt idx="108">
                  <c:v>107.14251770184859</c:v>
                </c:pt>
                <c:pt idx="109">
                  <c:v>103.53561754502685</c:v>
                </c:pt>
                <c:pt idx="110">
                  <c:v>102.45687401986409</c:v>
                </c:pt>
                <c:pt idx="111">
                  <c:v>105.49351328232667</c:v>
                </c:pt>
                <c:pt idx="112">
                  <c:v>105.08957848215559</c:v>
                </c:pt>
                <c:pt idx="113">
                  <c:v>103.02713491422327</c:v>
                </c:pt>
                <c:pt idx="114">
                  <c:v>110.08411348191798</c:v>
                </c:pt>
                <c:pt idx="115">
                  <c:v>108.75825690253292</c:v>
                </c:pt>
                <c:pt idx="116">
                  <c:v>110.92049612697809</c:v>
                </c:pt>
                <c:pt idx="117">
                  <c:v>111.40997006130306</c:v>
                </c:pt>
                <c:pt idx="118">
                  <c:v>107.78881338212233</c:v>
                </c:pt>
                <c:pt idx="119">
                  <c:v>106.33464810150645</c:v>
                </c:pt>
                <c:pt idx="120">
                  <c:v>113.3060875350473</c:v>
                </c:pt>
                <c:pt idx="121">
                  <c:v>110.05084826308038</c:v>
                </c:pt>
                <c:pt idx="122">
                  <c:v>112.40792662643162</c:v>
                </c:pt>
                <c:pt idx="123">
                  <c:v>118.97067908568172</c:v>
                </c:pt>
                <c:pt idx="124">
                  <c:v>120.3440574062634</c:v>
                </c:pt>
                <c:pt idx="125">
                  <c:v>118.73307037969875</c:v>
                </c:pt>
                <c:pt idx="126">
                  <c:v>101.54445658888945</c:v>
                </c:pt>
                <c:pt idx="127">
                  <c:v>100.26612175070098</c:v>
                </c:pt>
                <c:pt idx="128">
                  <c:v>100.88390438625673</c:v>
                </c:pt>
                <c:pt idx="129">
                  <c:v>98.674143420614953</c:v>
                </c:pt>
                <c:pt idx="130">
                  <c:v>95.428408496887357</c:v>
                </c:pt>
                <c:pt idx="131">
                  <c:v>99.211139096136534</c:v>
                </c:pt>
                <c:pt idx="132">
                  <c:v>107.42764814902823</c:v>
                </c:pt>
                <c:pt idx="133">
                  <c:v>101.98640878201782</c:v>
                </c:pt>
                <c:pt idx="134">
                  <c:v>108.03592643634468</c:v>
                </c:pt>
                <c:pt idx="135">
                  <c:v>108.25927861996868</c:v>
                </c:pt>
                <c:pt idx="136">
                  <c:v>112.45544836762824</c:v>
                </c:pt>
                <c:pt idx="137">
                  <c:v>106.60076985220743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1B8-45F9-861D-79054199195D}"/>
            </c:ext>
          </c:extLst>
        </c:ser>
        <c:ser>
          <c:idx val="3"/>
          <c:order val="3"/>
          <c:tx>
            <c:strRef>
              <c:f>Global!$E$19</c:f>
              <c:strCache>
                <c:ptCount val="1"/>
                <c:pt idx="0">
                  <c:v>Financials</c:v>
                </c:pt>
              </c:strCache>
            </c:strRef>
          </c:tx>
          <c:spPr>
            <a:ln w="127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Global!$A$20:$A$201</c:f>
              <c:numCache>
                <c:formatCode>d\-mmm\-yy</c:formatCode>
                <c:ptCount val="182"/>
                <c:pt idx="0">
                  <c:v>43847</c:v>
                </c:pt>
                <c:pt idx="1">
                  <c:v>43854</c:v>
                </c:pt>
                <c:pt idx="2">
                  <c:v>43861</c:v>
                </c:pt>
                <c:pt idx="3">
                  <c:v>43868</c:v>
                </c:pt>
                <c:pt idx="4">
                  <c:v>43875</c:v>
                </c:pt>
                <c:pt idx="5">
                  <c:v>43882</c:v>
                </c:pt>
                <c:pt idx="6">
                  <c:v>43889</c:v>
                </c:pt>
                <c:pt idx="7">
                  <c:v>43896</c:v>
                </c:pt>
                <c:pt idx="8">
                  <c:v>43903</c:v>
                </c:pt>
                <c:pt idx="9">
                  <c:v>43910</c:v>
                </c:pt>
                <c:pt idx="10">
                  <c:v>43917</c:v>
                </c:pt>
                <c:pt idx="11">
                  <c:v>43924</c:v>
                </c:pt>
                <c:pt idx="12">
                  <c:v>43931</c:v>
                </c:pt>
                <c:pt idx="13">
                  <c:v>43938</c:v>
                </c:pt>
                <c:pt idx="14">
                  <c:v>43945</c:v>
                </c:pt>
                <c:pt idx="15">
                  <c:v>43952</c:v>
                </c:pt>
                <c:pt idx="16">
                  <c:v>43959</c:v>
                </c:pt>
                <c:pt idx="17">
                  <c:v>43966</c:v>
                </c:pt>
                <c:pt idx="18">
                  <c:v>43973</c:v>
                </c:pt>
                <c:pt idx="19">
                  <c:v>43980</c:v>
                </c:pt>
                <c:pt idx="20">
                  <c:v>43987</c:v>
                </c:pt>
                <c:pt idx="21">
                  <c:v>43994</c:v>
                </c:pt>
                <c:pt idx="22">
                  <c:v>44001</c:v>
                </c:pt>
                <c:pt idx="23">
                  <c:v>44008</c:v>
                </c:pt>
                <c:pt idx="24">
                  <c:v>44015</c:v>
                </c:pt>
                <c:pt idx="25">
                  <c:v>44022</c:v>
                </c:pt>
                <c:pt idx="26">
                  <c:v>44029</c:v>
                </c:pt>
                <c:pt idx="27">
                  <c:v>44036</c:v>
                </c:pt>
                <c:pt idx="28">
                  <c:v>44043</c:v>
                </c:pt>
                <c:pt idx="29">
                  <c:v>44050</c:v>
                </c:pt>
                <c:pt idx="30">
                  <c:v>44057</c:v>
                </c:pt>
                <c:pt idx="31">
                  <c:v>44064</c:v>
                </c:pt>
                <c:pt idx="32">
                  <c:v>44071</c:v>
                </c:pt>
                <c:pt idx="33">
                  <c:v>44078</c:v>
                </c:pt>
                <c:pt idx="34">
                  <c:v>44085</c:v>
                </c:pt>
                <c:pt idx="35">
                  <c:v>44092</c:v>
                </c:pt>
                <c:pt idx="36">
                  <c:v>44099</c:v>
                </c:pt>
                <c:pt idx="37">
                  <c:v>44106</c:v>
                </c:pt>
                <c:pt idx="38">
                  <c:v>44113</c:v>
                </c:pt>
                <c:pt idx="39">
                  <c:v>44120</c:v>
                </c:pt>
                <c:pt idx="40">
                  <c:v>44127</c:v>
                </c:pt>
                <c:pt idx="41">
                  <c:v>44134</c:v>
                </c:pt>
                <c:pt idx="42">
                  <c:v>44141</c:v>
                </c:pt>
                <c:pt idx="43">
                  <c:v>44148</c:v>
                </c:pt>
                <c:pt idx="44">
                  <c:v>44155</c:v>
                </c:pt>
                <c:pt idx="45">
                  <c:v>44162</c:v>
                </c:pt>
                <c:pt idx="46">
                  <c:v>44169</c:v>
                </c:pt>
                <c:pt idx="47">
                  <c:v>44176</c:v>
                </c:pt>
                <c:pt idx="48">
                  <c:v>44183</c:v>
                </c:pt>
                <c:pt idx="49">
                  <c:v>44190</c:v>
                </c:pt>
                <c:pt idx="50">
                  <c:v>44197</c:v>
                </c:pt>
                <c:pt idx="51">
                  <c:v>44204</c:v>
                </c:pt>
                <c:pt idx="52">
                  <c:v>44211</c:v>
                </c:pt>
                <c:pt idx="53">
                  <c:v>44218</c:v>
                </c:pt>
                <c:pt idx="54">
                  <c:v>44225</c:v>
                </c:pt>
                <c:pt idx="55">
                  <c:v>44232</c:v>
                </c:pt>
                <c:pt idx="56">
                  <c:v>44239</c:v>
                </c:pt>
                <c:pt idx="57">
                  <c:v>44246</c:v>
                </c:pt>
                <c:pt idx="58">
                  <c:v>44253</c:v>
                </c:pt>
                <c:pt idx="59">
                  <c:v>44260</c:v>
                </c:pt>
                <c:pt idx="60">
                  <c:v>44267</c:v>
                </c:pt>
                <c:pt idx="61">
                  <c:v>44274</c:v>
                </c:pt>
                <c:pt idx="62">
                  <c:v>44281</c:v>
                </c:pt>
                <c:pt idx="63">
                  <c:v>44288</c:v>
                </c:pt>
                <c:pt idx="64">
                  <c:v>44295</c:v>
                </c:pt>
                <c:pt idx="65">
                  <c:v>44302</c:v>
                </c:pt>
                <c:pt idx="66">
                  <c:v>44309</c:v>
                </c:pt>
                <c:pt idx="67">
                  <c:v>44316</c:v>
                </c:pt>
                <c:pt idx="68">
                  <c:v>44323</c:v>
                </c:pt>
                <c:pt idx="69">
                  <c:v>44330</c:v>
                </c:pt>
                <c:pt idx="70">
                  <c:v>44337</c:v>
                </c:pt>
                <c:pt idx="71">
                  <c:v>44344</c:v>
                </c:pt>
                <c:pt idx="72">
                  <c:v>44351</c:v>
                </c:pt>
                <c:pt idx="73">
                  <c:v>44358</c:v>
                </c:pt>
                <c:pt idx="74">
                  <c:v>44365</c:v>
                </c:pt>
                <c:pt idx="75">
                  <c:v>44372</c:v>
                </c:pt>
                <c:pt idx="76">
                  <c:v>44379</c:v>
                </c:pt>
                <c:pt idx="77">
                  <c:v>44386</c:v>
                </c:pt>
                <c:pt idx="78">
                  <c:v>44393</c:v>
                </c:pt>
                <c:pt idx="79">
                  <c:v>44400</c:v>
                </c:pt>
                <c:pt idx="80">
                  <c:v>44407</c:v>
                </c:pt>
                <c:pt idx="81">
                  <c:v>44414</c:v>
                </c:pt>
                <c:pt idx="82">
                  <c:v>44421</c:v>
                </c:pt>
                <c:pt idx="83">
                  <c:v>44428</c:v>
                </c:pt>
                <c:pt idx="84">
                  <c:v>44435</c:v>
                </c:pt>
                <c:pt idx="85">
                  <c:v>44442</c:v>
                </c:pt>
                <c:pt idx="86">
                  <c:v>44449</c:v>
                </c:pt>
                <c:pt idx="87">
                  <c:v>44456</c:v>
                </c:pt>
                <c:pt idx="88">
                  <c:v>44463</c:v>
                </c:pt>
                <c:pt idx="89">
                  <c:v>44470</c:v>
                </c:pt>
                <c:pt idx="90">
                  <c:v>44477</c:v>
                </c:pt>
                <c:pt idx="91">
                  <c:v>44484</c:v>
                </c:pt>
                <c:pt idx="92">
                  <c:v>44491</c:v>
                </c:pt>
                <c:pt idx="93">
                  <c:v>44498</c:v>
                </c:pt>
                <c:pt idx="94">
                  <c:v>44505</c:v>
                </c:pt>
                <c:pt idx="95">
                  <c:v>44512</c:v>
                </c:pt>
                <c:pt idx="96">
                  <c:v>44519</c:v>
                </c:pt>
                <c:pt idx="97">
                  <c:v>44526</c:v>
                </c:pt>
                <c:pt idx="98">
                  <c:v>44533</c:v>
                </c:pt>
                <c:pt idx="99">
                  <c:v>44540</c:v>
                </c:pt>
                <c:pt idx="100">
                  <c:v>44547</c:v>
                </c:pt>
                <c:pt idx="101">
                  <c:v>44554</c:v>
                </c:pt>
                <c:pt idx="102">
                  <c:v>44561</c:v>
                </c:pt>
                <c:pt idx="103">
                  <c:v>44568</c:v>
                </c:pt>
                <c:pt idx="104">
                  <c:v>44575</c:v>
                </c:pt>
                <c:pt idx="105">
                  <c:v>44582</c:v>
                </c:pt>
                <c:pt idx="106">
                  <c:v>44589</c:v>
                </c:pt>
                <c:pt idx="107">
                  <c:v>44596</c:v>
                </c:pt>
                <c:pt idx="108">
                  <c:v>44603</c:v>
                </c:pt>
                <c:pt idx="109">
                  <c:v>44610</c:v>
                </c:pt>
                <c:pt idx="110">
                  <c:v>44617</c:v>
                </c:pt>
                <c:pt idx="111">
                  <c:v>44624</c:v>
                </c:pt>
                <c:pt idx="112">
                  <c:v>44631</c:v>
                </c:pt>
                <c:pt idx="113">
                  <c:v>44638</c:v>
                </c:pt>
                <c:pt idx="114">
                  <c:v>44645</c:v>
                </c:pt>
                <c:pt idx="115">
                  <c:v>44652</c:v>
                </c:pt>
                <c:pt idx="116">
                  <c:v>44659</c:v>
                </c:pt>
                <c:pt idx="117">
                  <c:v>44666</c:v>
                </c:pt>
                <c:pt idx="118">
                  <c:v>44673</c:v>
                </c:pt>
                <c:pt idx="119">
                  <c:v>44680</c:v>
                </c:pt>
                <c:pt idx="120">
                  <c:v>44687</c:v>
                </c:pt>
                <c:pt idx="121">
                  <c:v>44694</c:v>
                </c:pt>
                <c:pt idx="122">
                  <c:v>44701</c:v>
                </c:pt>
                <c:pt idx="123">
                  <c:v>44708</c:v>
                </c:pt>
                <c:pt idx="124">
                  <c:v>44715</c:v>
                </c:pt>
                <c:pt idx="125">
                  <c:v>44722</c:v>
                </c:pt>
                <c:pt idx="126">
                  <c:v>44729</c:v>
                </c:pt>
                <c:pt idx="127" formatCode="m/d/yyyy">
                  <c:v>44736</c:v>
                </c:pt>
                <c:pt idx="128" formatCode="m/d/yyyy">
                  <c:v>44743</c:v>
                </c:pt>
                <c:pt idx="129" formatCode="m/d/yyyy">
                  <c:v>44750</c:v>
                </c:pt>
                <c:pt idx="130" formatCode="m/d/yyyy">
                  <c:v>44757</c:v>
                </c:pt>
                <c:pt idx="131" formatCode="m/d/yyyy">
                  <c:v>44764</c:v>
                </c:pt>
                <c:pt idx="132" formatCode="m/d/yyyy">
                  <c:v>44771</c:v>
                </c:pt>
                <c:pt idx="133" formatCode="m/d/yyyy">
                  <c:v>44778</c:v>
                </c:pt>
                <c:pt idx="134" formatCode="m/d/yyyy">
                  <c:v>44785</c:v>
                </c:pt>
                <c:pt idx="135" formatCode="m/d/yyyy">
                  <c:v>44792</c:v>
                </c:pt>
                <c:pt idx="136" formatCode="m/d/yyyy">
                  <c:v>44799</c:v>
                </c:pt>
                <c:pt idx="137" formatCode="m/d/yyyy">
                  <c:v>44806</c:v>
                </c:pt>
              </c:numCache>
            </c:numRef>
          </c:cat>
          <c:val>
            <c:numRef>
              <c:f>Global!$E$20:$E$201</c:f>
              <c:numCache>
                <c:formatCode>#,##0</c:formatCode>
                <c:ptCount val="182"/>
                <c:pt idx="0">
                  <c:v>100</c:v>
                </c:pt>
                <c:pt idx="1">
                  <c:v>98.400241472985201</c:v>
                </c:pt>
                <c:pt idx="2">
                  <c:v>96.19680048294596</c:v>
                </c:pt>
                <c:pt idx="3">
                  <c:v>98.868095381829164</c:v>
                </c:pt>
                <c:pt idx="4">
                  <c:v>99.630244491397534</c:v>
                </c:pt>
                <c:pt idx="5">
                  <c:v>98.204044672502263</c:v>
                </c:pt>
                <c:pt idx="6">
                  <c:v>87.126471476003616</c:v>
                </c:pt>
                <c:pt idx="7">
                  <c:v>84.10051313009356</c:v>
                </c:pt>
                <c:pt idx="8">
                  <c:v>72.268336854814351</c:v>
                </c:pt>
                <c:pt idx="9">
                  <c:v>61.711439782674304</c:v>
                </c:pt>
                <c:pt idx="10">
                  <c:v>68.027467552067606</c:v>
                </c:pt>
                <c:pt idx="11">
                  <c:v>63.696045879867178</c:v>
                </c:pt>
                <c:pt idx="12">
                  <c:v>72.456987624509495</c:v>
                </c:pt>
                <c:pt idx="13">
                  <c:v>70.147902203440978</c:v>
                </c:pt>
                <c:pt idx="14">
                  <c:v>67.710534258979777</c:v>
                </c:pt>
                <c:pt idx="15">
                  <c:v>70.487473588892229</c:v>
                </c:pt>
                <c:pt idx="16">
                  <c:v>70.291276788409291</c:v>
                </c:pt>
                <c:pt idx="17">
                  <c:v>66.64654391789918</c:v>
                </c:pt>
                <c:pt idx="18">
                  <c:v>68.593419861153038</c:v>
                </c:pt>
                <c:pt idx="19">
                  <c:v>72.955025656504688</c:v>
                </c:pt>
                <c:pt idx="20">
                  <c:v>81.889526109266527</c:v>
                </c:pt>
                <c:pt idx="21">
                  <c:v>76.192272864473296</c:v>
                </c:pt>
                <c:pt idx="22">
                  <c:v>76.622396619378222</c:v>
                </c:pt>
                <c:pt idx="23">
                  <c:v>74.086930274675538</c:v>
                </c:pt>
                <c:pt idx="24">
                  <c:v>75.830063386658637</c:v>
                </c:pt>
                <c:pt idx="25">
                  <c:v>76.871415635375826</c:v>
                </c:pt>
                <c:pt idx="26">
                  <c:v>77.912767884093</c:v>
                </c:pt>
                <c:pt idx="27">
                  <c:v>78.267431331119866</c:v>
                </c:pt>
                <c:pt idx="28">
                  <c:v>76.818593419861187</c:v>
                </c:pt>
                <c:pt idx="29">
                  <c:v>78.448536070027203</c:v>
                </c:pt>
                <c:pt idx="30">
                  <c:v>80.199215212798123</c:v>
                </c:pt>
                <c:pt idx="31">
                  <c:v>78.342891638997926</c:v>
                </c:pt>
                <c:pt idx="32">
                  <c:v>81.051916691820139</c:v>
                </c:pt>
                <c:pt idx="33">
                  <c:v>79.467250226380955</c:v>
                </c:pt>
                <c:pt idx="34">
                  <c:v>78.569272562632094</c:v>
                </c:pt>
                <c:pt idx="35">
                  <c:v>78.176878961666191</c:v>
                </c:pt>
                <c:pt idx="36">
                  <c:v>74.328403259885334</c:v>
                </c:pt>
                <c:pt idx="37">
                  <c:v>76.22245698762454</c:v>
                </c:pt>
                <c:pt idx="38">
                  <c:v>78.984304255961391</c:v>
                </c:pt>
                <c:pt idx="39">
                  <c:v>78.214609115605214</c:v>
                </c:pt>
                <c:pt idx="40">
                  <c:v>79.6709930576517</c:v>
                </c:pt>
                <c:pt idx="41">
                  <c:v>75.000000000000028</c:v>
                </c:pt>
                <c:pt idx="42">
                  <c:v>79.769091457893168</c:v>
                </c:pt>
                <c:pt idx="43">
                  <c:v>85.685179595532787</c:v>
                </c:pt>
                <c:pt idx="44">
                  <c:v>87.609417446423222</c:v>
                </c:pt>
                <c:pt idx="45">
                  <c:v>90.635375792333278</c:v>
                </c:pt>
                <c:pt idx="46">
                  <c:v>92.333232719589546</c:v>
                </c:pt>
                <c:pt idx="47">
                  <c:v>90.922124962269905</c:v>
                </c:pt>
                <c:pt idx="48">
                  <c:v>91.563537579233383</c:v>
                </c:pt>
                <c:pt idx="49">
                  <c:v>92.189858134621247</c:v>
                </c:pt>
                <c:pt idx="50">
                  <c:v>93.450045276184781</c:v>
                </c:pt>
                <c:pt idx="51">
                  <c:v>97.170238454572967</c:v>
                </c:pt>
                <c:pt idx="52">
                  <c:v>97.011771808029053</c:v>
                </c:pt>
                <c:pt idx="53">
                  <c:v>95.593118019921604</c:v>
                </c:pt>
                <c:pt idx="54">
                  <c:v>91.706912164201697</c:v>
                </c:pt>
                <c:pt idx="55">
                  <c:v>96.747660730455848</c:v>
                </c:pt>
                <c:pt idx="56">
                  <c:v>98.702082704497514</c:v>
                </c:pt>
                <c:pt idx="57">
                  <c:v>100.61122849381233</c:v>
                </c:pt>
                <c:pt idx="58">
                  <c:v>99.667974645336628</c:v>
                </c:pt>
                <c:pt idx="59">
                  <c:v>102.4675520676125</c:v>
                </c:pt>
                <c:pt idx="60">
                  <c:v>105.17657712043471</c:v>
                </c:pt>
                <c:pt idx="61">
                  <c:v>104.54271053425904</c:v>
                </c:pt>
                <c:pt idx="62">
                  <c:v>104.467250226381</c:v>
                </c:pt>
                <c:pt idx="63">
                  <c:v>104.42197404165415</c:v>
                </c:pt>
                <c:pt idx="64">
                  <c:v>105.63688499849087</c:v>
                </c:pt>
                <c:pt idx="65">
                  <c:v>106.67069121642025</c:v>
                </c:pt>
                <c:pt idx="66">
                  <c:v>106.2179293691519</c:v>
                </c:pt>
                <c:pt idx="67">
                  <c:v>108.08179897373989</c:v>
                </c:pt>
                <c:pt idx="68">
                  <c:v>111.39450648958658</c:v>
                </c:pt>
                <c:pt idx="69">
                  <c:v>111.5605191669183</c:v>
                </c:pt>
                <c:pt idx="70">
                  <c:v>111.62088741322073</c:v>
                </c:pt>
                <c:pt idx="71">
                  <c:v>113.24328403259894</c:v>
                </c:pt>
                <c:pt idx="72">
                  <c:v>114.07334741925756</c:v>
                </c:pt>
                <c:pt idx="73">
                  <c:v>112.17929369151834</c:v>
                </c:pt>
                <c:pt idx="74">
                  <c:v>107.50075460307886</c:v>
                </c:pt>
                <c:pt idx="75">
                  <c:v>110.81346211892551</c:v>
                </c:pt>
                <c:pt idx="76">
                  <c:v>109.50045276184736</c:v>
                </c:pt>
                <c:pt idx="77">
                  <c:v>108.42891638997895</c:v>
                </c:pt>
                <c:pt idx="78">
                  <c:v>107.53093872623008</c:v>
                </c:pt>
                <c:pt idx="79">
                  <c:v>107.6969514035618</c:v>
                </c:pt>
                <c:pt idx="80">
                  <c:v>108.28554180501064</c:v>
                </c:pt>
                <c:pt idx="81">
                  <c:v>111.27376999698167</c:v>
                </c:pt>
                <c:pt idx="82">
                  <c:v>113.19800784787209</c:v>
                </c:pt>
                <c:pt idx="83">
                  <c:v>110.20223362511327</c:v>
                </c:pt>
                <c:pt idx="84">
                  <c:v>113.26592212496234</c:v>
                </c:pt>
                <c:pt idx="85">
                  <c:v>112.69996981587693</c:v>
                </c:pt>
                <c:pt idx="86">
                  <c:v>111.74162390582562</c:v>
                </c:pt>
                <c:pt idx="87">
                  <c:v>111.01720495019627</c:v>
                </c:pt>
                <c:pt idx="88">
                  <c:v>111.63597947479633</c:v>
                </c:pt>
                <c:pt idx="89">
                  <c:v>111.19076365831579</c:v>
                </c:pt>
                <c:pt idx="90">
                  <c:v>113.70359191065508</c:v>
                </c:pt>
                <c:pt idx="91">
                  <c:v>115.31089646845768</c:v>
                </c:pt>
                <c:pt idx="92">
                  <c:v>117.67280410504084</c:v>
                </c:pt>
                <c:pt idx="93">
                  <c:v>116.67672804105051</c:v>
                </c:pt>
                <c:pt idx="94">
                  <c:v>116.78237247207977</c:v>
                </c:pt>
                <c:pt idx="95">
                  <c:v>116.75973437971635</c:v>
                </c:pt>
                <c:pt idx="96">
                  <c:v>113.96015695744047</c:v>
                </c:pt>
                <c:pt idx="97">
                  <c:v>111.25867793540606</c:v>
                </c:pt>
                <c:pt idx="98">
                  <c:v>110.32297011771816</c:v>
                </c:pt>
                <c:pt idx="99">
                  <c:v>112.50377301539399</c:v>
                </c:pt>
                <c:pt idx="100">
                  <c:v>111.31150015092071</c:v>
                </c:pt>
                <c:pt idx="101">
                  <c:v>112.78297615454282</c:v>
                </c:pt>
                <c:pt idx="102">
                  <c:v>113.56021732568679</c:v>
                </c:pt>
                <c:pt idx="103">
                  <c:v>118.04255961364333</c:v>
                </c:pt>
                <c:pt idx="104">
                  <c:v>119.38575309387274</c:v>
                </c:pt>
                <c:pt idx="105">
                  <c:v>114.54874735888933</c:v>
                </c:pt>
                <c:pt idx="106">
                  <c:v>114.01297917295513</c:v>
                </c:pt>
                <c:pt idx="107">
                  <c:v>117.45396921219449</c:v>
                </c:pt>
                <c:pt idx="108">
                  <c:v>119.02354361605805</c:v>
                </c:pt>
                <c:pt idx="109">
                  <c:v>116.22396619378218</c:v>
                </c:pt>
                <c:pt idx="110">
                  <c:v>113.21309990944772</c:v>
                </c:pt>
                <c:pt idx="111">
                  <c:v>106.79897373981295</c:v>
                </c:pt>
                <c:pt idx="112">
                  <c:v>105.97645638394214</c:v>
                </c:pt>
                <c:pt idx="113">
                  <c:v>112.4962269846062</c:v>
                </c:pt>
                <c:pt idx="114">
                  <c:v>113.4696649562331</c:v>
                </c:pt>
                <c:pt idx="115">
                  <c:v>112.4962269846062</c:v>
                </c:pt>
                <c:pt idx="116">
                  <c:v>110.70027165710843</c:v>
                </c:pt>
                <c:pt idx="117">
                  <c:v>108.81376396015702</c:v>
                </c:pt>
                <c:pt idx="118">
                  <c:v>106.85934198611538</c:v>
                </c:pt>
                <c:pt idx="119">
                  <c:v>102.76939329912472</c:v>
                </c:pt>
                <c:pt idx="120">
                  <c:v>101.4111077573197</c:v>
                </c:pt>
                <c:pt idx="121">
                  <c:v>98.551162088741378</c:v>
                </c:pt>
                <c:pt idx="122">
                  <c:v>98.649260488982847</c:v>
                </c:pt>
                <c:pt idx="123">
                  <c:v>104.32387564141267</c:v>
                </c:pt>
                <c:pt idx="124">
                  <c:v>103.10141865378816</c:v>
                </c:pt>
                <c:pt idx="125">
                  <c:v>97.072140054331456</c:v>
                </c:pt>
                <c:pt idx="126">
                  <c:v>92.816178690009096</c:v>
                </c:pt>
                <c:pt idx="127">
                  <c:v>95.72140054331426</c:v>
                </c:pt>
                <c:pt idx="128">
                  <c:v>94.121642016299475</c:v>
                </c:pt>
                <c:pt idx="129">
                  <c:v>94.287654693631197</c:v>
                </c:pt>
                <c:pt idx="130">
                  <c:v>91.737096287352884</c:v>
                </c:pt>
                <c:pt idx="131">
                  <c:v>95.230908542106889</c:v>
                </c:pt>
                <c:pt idx="132">
                  <c:v>97.721098702082728</c:v>
                </c:pt>
                <c:pt idx="133">
                  <c:v>97.887111379414449</c:v>
                </c:pt>
                <c:pt idx="134">
                  <c:v>102.02988228191974</c:v>
                </c:pt>
                <c:pt idx="135">
                  <c:v>99.645336552973177</c:v>
                </c:pt>
                <c:pt idx="136">
                  <c:v>97.207968608511948</c:v>
                </c:pt>
                <c:pt idx="137">
                  <c:v>94.702686386960494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1B8-45F9-861D-79054199195D}"/>
            </c:ext>
          </c:extLst>
        </c:ser>
        <c:ser>
          <c:idx val="4"/>
          <c:order val="4"/>
          <c:tx>
            <c:strRef>
              <c:f>Global!$F$19</c:f>
              <c:strCache>
                <c:ptCount val="1"/>
                <c:pt idx="0">
                  <c:v>Health Care</c:v>
                </c:pt>
              </c:strCache>
            </c:strRef>
          </c:tx>
          <c:spPr>
            <a:ln w="1270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Global!$A$20:$A$201</c:f>
              <c:numCache>
                <c:formatCode>d\-mmm\-yy</c:formatCode>
                <c:ptCount val="182"/>
                <c:pt idx="0">
                  <c:v>43847</c:v>
                </c:pt>
                <c:pt idx="1">
                  <c:v>43854</c:v>
                </c:pt>
                <c:pt idx="2">
                  <c:v>43861</c:v>
                </c:pt>
                <c:pt idx="3">
                  <c:v>43868</c:v>
                </c:pt>
                <c:pt idx="4">
                  <c:v>43875</c:v>
                </c:pt>
                <c:pt idx="5">
                  <c:v>43882</c:v>
                </c:pt>
                <c:pt idx="6">
                  <c:v>43889</c:v>
                </c:pt>
                <c:pt idx="7">
                  <c:v>43896</c:v>
                </c:pt>
                <c:pt idx="8">
                  <c:v>43903</c:v>
                </c:pt>
                <c:pt idx="9">
                  <c:v>43910</c:v>
                </c:pt>
                <c:pt idx="10">
                  <c:v>43917</c:v>
                </c:pt>
                <c:pt idx="11">
                  <c:v>43924</c:v>
                </c:pt>
                <c:pt idx="12">
                  <c:v>43931</c:v>
                </c:pt>
                <c:pt idx="13">
                  <c:v>43938</c:v>
                </c:pt>
                <c:pt idx="14">
                  <c:v>43945</c:v>
                </c:pt>
                <c:pt idx="15">
                  <c:v>43952</c:v>
                </c:pt>
                <c:pt idx="16">
                  <c:v>43959</c:v>
                </c:pt>
                <c:pt idx="17">
                  <c:v>43966</c:v>
                </c:pt>
                <c:pt idx="18">
                  <c:v>43973</c:v>
                </c:pt>
                <c:pt idx="19">
                  <c:v>43980</c:v>
                </c:pt>
                <c:pt idx="20">
                  <c:v>43987</c:v>
                </c:pt>
                <c:pt idx="21">
                  <c:v>43994</c:v>
                </c:pt>
                <c:pt idx="22">
                  <c:v>44001</c:v>
                </c:pt>
                <c:pt idx="23">
                  <c:v>44008</c:v>
                </c:pt>
                <c:pt idx="24">
                  <c:v>44015</c:v>
                </c:pt>
                <c:pt idx="25">
                  <c:v>44022</c:v>
                </c:pt>
                <c:pt idx="26">
                  <c:v>44029</c:v>
                </c:pt>
                <c:pt idx="27">
                  <c:v>44036</c:v>
                </c:pt>
                <c:pt idx="28">
                  <c:v>44043</c:v>
                </c:pt>
                <c:pt idx="29">
                  <c:v>44050</c:v>
                </c:pt>
                <c:pt idx="30">
                  <c:v>44057</c:v>
                </c:pt>
                <c:pt idx="31">
                  <c:v>44064</c:v>
                </c:pt>
                <c:pt idx="32">
                  <c:v>44071</c:v>
                </c:pt>
                <c:pt idx="33">
                  <c:v>44078</c:v>
                </c:pt>
                <c:pt idx="34">
                  <c:v>44085</c:v>
                </c:pt>
                <c:pt idx="35">
                  <c:v>44092</c:v>
                </c:pt>
                <c:pt idx="36">
                  <c:v>44099</c:v>
                </c:pt>
                <c:pt idx="37">
                  <c:v>44106</c:v>
                </c:pt>
                <c:pt idx="38">
                  <c:v>44113</c:v>
                </c:pt>
                <c:pt idx="39">
                  <c:v>44120</c:v>
                </c:pt>
                <c:pt idx="40">
                  <c:v>44127</c:v>
                </c:pt>
                <c:pt idx="41">
                  <c:v>44134</c:v>
                </c:pt>
                <c:pt idx="42">
                  <c:v>44141</c:v>
                </c:pt>
                <c:pt idx="43">
                  <c:v>44148</c:v>
                </c:pt>
                <c:pt idx="44">
                  <c:v>44155</c:v>
                </c:pt>
                <c:pt idx="45">
                  <c:v>44162</c:v>
                </c:pt>
                <c:pt idx="46">
                  <c:v>44169</c:v>
                </c:pt>
                <c:pt idx="47">
                  <c:v>44176</c:v>
                </c:pt>
                <c:pt idx="48">
                  <c:v>44183</c:v>
                </c:pt>
                <c:pt idx="49">
                  <c:v>44190</c:v>
                </c:pt>
                <c:pt idx="50">
                  <c:v>44197</c:v>
                </c:pt>
                <c:pt idx="51">
                  <c:v>44204</c:v>
                </c:pt>
                <c:pt idx="52">
                  <c:v>44211</c:v>
                </c:pt>
                <c:pt idx="53">
                  <c:v>44218</c:v>
                </c:pt>
                <c:pt idx="54">
                  <c:v>44225</c:v>
                </c:pt>
                <c:pt idx="55">
                  <c:v>44232</c:v>
                </c:pt>
                <c:pt idx="56">
                  <c:v>44239</c:v>
                </c:pt>
                <c:pt idx="57">
                  <c:v>44246</c:v>
                </c:pt>
                <c:pt idx="58">
                  <c:v>44253</c:v>
                </c:pt>
                <c:pt idx="59">
                  <c:v>44260</c:v>
                </c:pt>
                <c:pt idx="60">
                  <c:v>44267</c:v>
                </c:pt>
                <c:pt idx="61">
                  <c:v>44274</c:v>
                </c:pt>
                <c:pt idx="62">
                  <c:v>44281</c:v>
                </c:pt>
                <c:pt idx="63">
                  <c:v>44288</c:v>
                </c:pt>
                <c:pt idx="64">
                  <c:v>44295</c:v>
                </c:pt>
                <c:pt idx="65">
                  <c:v>44302</c:v>
                </c:pt>
                <c:pt idx="66">
                  <c:v>44309</c:v>
                </c:pt>
                <c:pt idx="67">
                  <c:v>44316</c:v>
                </c:pt>
                <c:pt idx="68">
                  <c:v>44323</c:v>
                </c:pt>
                <c:pt idx="69">
                  <c:v>44330</c:v>
                </c:pt>
                <c:pt idx="70">
                  <c:v>44337</c:v>
                </c:pt>
                <c:pt idx="71">
                  <c:v>44344</c:v>
                </c:pt>
                <c:pt idx="72">
                  <c:v>44351</c:v>
                </c:pt>
                <c:pt idx="73">
                  <c:v>44358</c:v>
                </c:pt>
                <c:pt idx="74">
                  <c:v>44365</c:v>
                </c:pt>
                <c:pt idx="75">
                  <c:v>44372</c:v>
                </c:pt>
                <c:pt idx="76">
                  <c:v>44379</c:v>
                </c:pt>
                <c:pt idx="77">
                  <c:v>44386</c:v>
                </c:pt>
                <c:pt idx="78">
                  <c:v>44393</c:v>
                </c:pt>
                <c:pt idx="79">
                  <c:v>44400</c:v>
                </c:pt>
                <c:pt idx="80">
                  <c:v>44407</c:v>
                </c:pt>
                <c:pt idx="81">
                  <c:v>44414</c:v>
                </c:pt>
                <c:pt idx="82">
                  <c:v>44421</c:v>
                </c:pt>
                <c:pt idx="83">
                  <c:v>44428</c:v>
                </c:pt>
                <c:pt idx="84">
                  <c:v>44435</c:v>
                </c:pt>
                <c:pt idx="85">
                  <c:v>44442</c:v>
                </c:pt>
                <c:pt idx="86">
                  <c:v>44449</c:v>
                </c:pt>
                <c:pt idx="87">
                  <c:v>44456</c:v>
                </c:pt>
                <c:pt idx="88">
                  <c:v>44463</c:v>
                </c:pt>
                <c:pt idx="89">
                  <c:v>44470</c:v>
                </c:pt>
                <c:pt idx="90">
                  <c:v>44477</c:v>
                </c:pt>
                <c:pt idx="91">
                  <c:v>44484</c:v>
                </c:pt>
                <c:pt idx="92">
                  <c:v>44491</c:v>
                </c:pt>
                <c:pt idx="93">
                  <c:v>44498</c:v>
                </c:pt>
                <c:pt idx="94">
                  <c:v>44505</c:v>
                </c:pt>
                <c:pt idx="95">
                  <c:v>44512</c:v>
                </c:pt>
                <c:pt idx="96">
                  <c:v>44519</c:v>
                </c:pt>
                <c:pt idx="97">
                  <c:v>44526</c:v>
                </c:pt>
                <c:pt idx="98">
                  <c:v>44533</c:v>
                </c:pt>
                <c:pt idx="99">
                  <c:v>44540</c:v>
                </c:pt>
                <c:pt idx="100">
                  <c:v>44547</c:v>
                </c:pt>
                <c:pt idx="101">
                  <c:v>44554</c:v>
                </c:pt>
                <c:pt idx="102">
                  <c:v>44561</c:v>
                </c:pt>
                <c:pt idx="103">
                  <c:v>44568</c:v>
                </c:pt>
                <c:pt idx="104">
                  <c:v>44575</c:v>
                </c:pt>
                <c:pt idx="105">
                  <c:v>44582</c:v>
                </c:pt>
                <c:pt idx="106">
                  <c:v>44589</c:v>
                </c:pt>
                <c:pt idx="107">
                  <c:v>44596</c:v>
                </c:pt>
                <c:pt idx="108">
                  <c:v>44603</c:v>
                </c:pt>
                <c:pt idx="109">
                  <c:v>44610</c:v>
                </c:pt>
                <c:pt idx="110">
                  <c:v>44617</c:v>
                </c:pt>
                <c:pt idx="111">
                  <c:v>44624</c:v>
                </c:pt>
                <c:pt idx="112">
                  <c:v>44631</c:v>
                </c:pt>
                <c:pt idx="113">
                  <c:v>44638</c:v>
                </c:pt>
                <c:pt idx="114">
                  <c:v>44645</c:v>
                </c:pt>
                <c:pt idx="115">
                  <c:v>44652</c:v>
                </c:pt>
                <c:pt idx="116">
                  <c:v>44659</c:v>
                </c:pt>
                <c:pt idx="117">
                  <c:v>44666</c:v>
                </c:pt>
                <c:pt idx="118">
                  <c:v>44673</c:v>
                </c:pt>
                <c:pt idx="119">
                  <c:v>44680</c:v>
                </c:pt>
                <c:pt idx="120">
                  <c:v>44687</c:v>
                </c:pt>
                <c:pt idx="121">
                  <c:v>44694</c:v>
                </c:pt>
                <c:pt idx="122">
                  <c:v>44701</c:v>
                </c:pt>
                <c:pt idx="123">
                  <c:v>44708</c:v>
                </c:pt>
                <c:pt idx="124">
                  <c:v>44715</c:v>
                </c:pt>
                <c:pt idx="125">
                  <c:v>44722</c:v>
                </c:pt>
                <c:pt idx="126">
                  <c:v>44729</c:v>
                </c:pt>
                <c:pt idx="127" formatCode="m/d/yyyy">
                  <c:v>44736</c:v>
                </c:pt>
                <c:pt idx="128" formatCode="m/d/yyyy">
                  <c:v>44743</c:v>
                </c:pt>
                <c:pt idx="129" formatCode="m/d/yyyy">
                  <c:v>44750</c:v>
                </c:pt>
                <c:pt idx="130" formatCode="m/d/yyyy">
                  <c:v>44757</c:v>
                </c:pt>
                <c:pt idx="131" formatCode="m/d/yyyy">
                  <c:v>44764</c:v>
                </c:pt>
                <c:pt idx="132" formatCode="m/d/yyyy">
                  <c:v>44771</c:v>
                </c:pt>
                <c:pt idx="133" formatCode="m/d/yyyy">
                  <c:v>44778</c:v>
                </c:pt>
                <c:pt idx="134" formatCode="m/d/yyyy">
                  <c:v>44785</c:v>
                </c:pt>
                <c:pt idx="135" formatCode="m/d/yyyy">
                  <c:v>44792</c:v>
                </c:pt>
                <c:pt idx="136" formatCode="m/d/yyyy">
                  <c:v>44799</c:v>
                </c:pt>
                <c:pt idx="137" formatCode="m/d/yyyy">
                  <c:v>44806</c:v>
                </c:pt>
              </c:numCache>
            </c:numRef>
          </c:cat>
          <c:val>
            <c:numRef>
              <c:f>Global!$F$20:$F$201</c:f>
              <c:numCache>
                <c:formatCode>#,##0</c:formatCode>
                <c:ptCount val="182"/>
                <c:pt idx="0">
                  <c:v>100</c:v>
                </c:pt>
                <c:pt idx="1">
                  <c:v>98.560277536860383</c:v>
                </c:pt>
                <c:pt idx="2">
                  <c:v>96.034692107545538</c:v>
                </c:pt>
                <c:pt idx="3">
                  <c:v>99.406764960971387</c:v>
                </c:pt>
                <c:pt idx="4">
                  <c:v>99.906331309627078</c:v>
                </c:pt>
                <c:pt idx="5">
                  <c:v>99.55941023417175</c:v>
                </c:pt>
                <c:pt idx="6">
                  <c:v>89.516045099739813</c:v>
                </c:pt>
                <c:pt idx="7">
                  <c:v>93.328707718993925</c:v>
                </c:pt>
                <c:pt idx="8">
                  <c:v>84.499566348655677</c:v>
                </c:pt>
                <c:pt idx="9">
                  <c:v>76.235906331309621</c:v>
                </c:pt>
                <c:pt idx="10">
                  <c:v>82.692107545533389</c:v>
                </c:pt>
                <c:pt idx="11">
                  <c:v>84.28100607111881</c:v>
                </c:pt>
                <c:pt idx="12">
                  <c:v>90.820468343451864</c:v>
                </c:pt>
                <c:pt idx="13">
                  <c:v>95.888985255854266</c:v>
                </c:pt>
                <c:pt idx="14">
                  <c:v>96.083261058109258</c:v>
                </c:pt>
                <c:pt idx="15">
                  <c:v>94.289679098005195</c:v>
                </c:pt>
                <c:pt idx="16">
                  <c:v>95.961838681699902</c:v>
                </c:pt>
                <c:pt idx="17">
                  <c:v>96.478751084128362</c:v>
                </c:pt>
                <c:pt idx="18">
                  <c:v>96.586296617519508</c:v>
                </c:pt>
                <c:pt idx="19">
                  <c:v>99.580225498699036</c:v>
                </c:pt>
                <c:pt idx="20">
                  <c:v>99.99653078924544</c:v>
                </c:pt>
                <c:pt idx="21">
                  <c:v>96.034692107545524</c:v>
                </c:pt>
                <c:pt idx="22">
                  <c:v>99.517779705117078</c:v>
                </c:pt>
                <c:pt idx="23">
                  <c:v>97.477883781439715</c:v>
                </c:pt>
                <c:pt idx="24">
                  <c:v>100.03469210754552</c:v>
                </c:pt>
                <c:pt idx="25">
                  <c:v>99.618386816999106</c:v>
                </c:pt>
                <c:pt idx="26">
                  <c:v>103.6565481352992</c:v>
                </c:pt>
                <c:pt idx="27">
                  <c:v>102.60537727666953</c:v>
                </c:pt>
                <c:pt idx="28">
                  <c:v>102.8898525585429</c:v>
                </c:pt>
                <c:pt idx="29">
                  <c:v>103.50043365134428</c:v>
                </c:pt>
                <c:pt idx="30">
                  <c:v>103.83347788378141</c:v>
                </c:pt>
                <c:pt idx="31">
                  <c:v>103.85429314830874</c:v>
                </c:pt>
                <c:pt idx="32">
                  <c:v>104.49262792714656</c:v>
                </c:pt>
                <c:pt idx="33">
                  <c:v>102.09193408499564</c:v>
                </c:pt>
                <c:pt idx="34">
                  <c:v>102.11968777103209</c:v>
                </c:pt>
                <c:pt idx="35">
                  <c:v>103.9618386816999</c:v>
                </c:pt>
                <c:pt idx="36">
                  <c:v>101.31830008673026</c:v>
                </c:pt>
                <c:pt idx="37">
                  <c:v>101.91500433651342</c:v>
                </c:pt>
                <c:pt idx="38">
                  <c:v>105.52992194275799</c:v>
                </c:pt>
                <c:pt idx="39">
                  <c:v>104.52038161318296</c:v>
                </c:pt>
                <c:pt idx="40">
                  <c:v>103.67736339982652</c:v>
                </c:pt>
                <c:pt idx="41">
                  <c:v>98.199479618386789</c:v>
                </c:pt>
                <c:pt idx="42">
                  <c:v>106.65047701647873</c:v>
                </c:pt>
                <c:pt idx="43">
                  <c:v>107.86816999132695</c:v>
                </c:pt>
                <c:pt idx="44">
                  <c:v>105.68256721595836</c:v>
                </c:pt>
                <c:pt idx="45">
                  <c:v>106.57762359063311</c:v>
                </c:pt>
                <c:pt idx="46">
                  <c:v>108.8985255854293</c:v>
                </c:pt>
                <c:pt idx="47">
                  <c:v>108.32610581092801</c:v>
                </c:pt>
                <c:pt idx="48">
                  <c:v>109.71379011274934</c:v>
                </c:pt>
                <c:pt idx="49">
                  <c:v>108.47181266261924</c:v>
                </c:pt>
                <c:pt idx="50">
                  <c:v>110.44579358196009</c:v>
                </c:pt>
                <c:pt idx="51">
                  <c:v>113.32870771899391</c:v>
                </c:pt>
                <c:pt idx="52">
                  <c:v>113.33911535125756</c:v>
                </c:pt>
                <c:pt idx="53">
                  <c:v>114.63660017346051</c:v>
                </c:pt>
                <c:pt idx="54">
                  <c:v>111.52818733738071</c:v>
                </c:pt>
                <c:pt idx="55">
                  <c:v>112.77363399826535</c:v>
                </c:pt>
                <c:pt idx="56">
                  <c:v>114.54986990459666</c:v>
                </c:pt>
                <c:pt idx="57">
                  <c:v>111.96530789245442</c:v>
                </c:pt>
                <c:pt idx="58">
                  <c:v>108.28100607111878</c:v>
                </c:pt>
                <c:pt idx="59">
                  <c:v>107.02515177797048</c:v>
                </c:pt>
                <c:pt idx="60">
                  <c:v>108.87424111014741</c:v>
                </c:pt>
                <c:pt idx="61">
                  <c:v>109.66869037294013</c:v>
                </c:pt>
                <c:pt idx="62">
                  <c:v>110.71292281006068</c:v>
                </c:pt>
                <c:pt idx="63">
                  <c:v>110.49783174327837</c:v>
                </c:pt>
                <c:pt idx="64">
                  <c:v>111.93408499566345</c:v>
                </c:pt>
                <c:pt idx="65">
                  <c:v>114.83434518647006</c:v>
                </c:pt>
                <c:pt idx="66">
                  <c:v>116.67649609713789</c:v>
                </c:pt>
                <c:pt idx="67">
                  <c:v>114.74761491760623</c:v>
                </c:pt>
                <c:pt idx="68">
                  <c:v>116.1699913269731</c:v>
                </c:pt>
                <c:pt idx="69">
                  <c:v>115.77797051170857</c:v>
                </c:pt>
                <c:pt idx="70">
                  <c:v>117.28013876843016</c:v>
                </c:pt>
                <c:pt idx="71">
                  <c:v>117.04770164787509</c:v>
                </c:pt>
                <c:pt idx="72">
                  <c:v>116.38855160450997</c:v>
                </c:pt>
                <c:pt idx="73">
                  <c:v>119.50390286209888</c:v>
                </c:pt>
                <c:pt idx="74">
                  <c:v>118.35212489158715</c:v>
                </c:pt>
                <c:pt idx="75">
                  <c:v>120.37120555073722</c:v>
                </c:pt>
                <c:pt idx="76">
                  <c:v>121.66175195143104</c:v>
                </c:pt>
                <c:pt idx="77">
                  <c:v>121.73113616652211</c:v>
                </c:pt>
                <c:pt idx="78">
                  <c:v>121.74501300954032</c:v>
                </c:pt>
                <c:pt idx="79">
                  <c:v>123.71899392888118</c:v>
                </c:pt>
                <c:pt idx="80">
                  <c:v>123.86470078057242</c:v>
                </c:pt>
                <c:pt idx="81">
                  <c:v>124.60364267129228</c:v>
                </c:pt>
                <c:pt idx="82">
                  <c:v>125.62012142237641</c:v>
                </c:pt>
                <c:pt idx="83">
                  <c:v>126.94189071986123</c:v>
                </c:pt>
                <c:pt idx="84">
                  <c:v>126.28967909800518</c:v>
                </c:pt>
                <c:pt idx="85">
                  <c:v>128.45793581960103</c:v>
                </c:pt>
                <c:pt idx="86">
                  <c:v>125.06157849089334</c:v>
                </c:pt>
                <c:pt idx="87">
                  <c:v>124.6105810928014</c:v>
                </c:pt>
                <c:pt idx="88">
                  <c:v>124.3434518647008</c:v>
                </c:pt>
                <c:pt idx="89">
                  <c:v>120.0659150043365</c:v>
                </c:pt>
                <c:pt idx="90">
                  <c:v>119.63920208152645</c:v>
                </c:pt>
                <c:pt idx="91">
                  <c:v>120.83261058109281</c:v>
                </c:pt>
                <c:pt idx="92">
                  <c:v>123.5628794449263</c:v>
                </c:pt>
                <c:pt idx="93">
                  <c:v>124.67302688638337</c:v>
                </c:pt>
                <c:pt idx="94">
                  <c:v>124.66955767562881</c:v>
                </c:pt>
                <c:pt idx="95">
                  <c:v>124.81526452732004</c:v>
                </c:pt>
                <c:pt idx="96">
                  <c:v>123.98612315698179</c:v>
                </c:pt>
                <c:pt idx="97">
                  <c:v>122.09193408499569</c:v>
                </c:pt>
                <c:pt idx="98">
                  <c:v>119.88551604509975</c:v>
                </c:pt>
                <c:pt idx="99">
                  <c:v>123.2645273200347</c:v>
                </c:pt>
                <c:pt idx="100">
                  <c:v>125.30442324371207</c:v>
                </c:pt>
                <c:pt idx="101">
                  <c:v>126.8482220294883</c:v>
                </c:pt>
                <c:pt idx="102">
                  <c:v>128.17346053772769</c:v>
                </c:pt>
                <c:pt idx="103">
                  <c:v>122.21335646140504</c:v>
                </c:pt>
                <c:pt idx="104">
                  <c:v>121.59583694709455</c:v>
                </c:pt>
                <c:pt idx="105">
                  <c:v>118.07111882046834</c:v>
                </c:pt>
                <c:pt idx="106">
                  <c:v>117.30442324371207</c:v>
                </c:pt>
                <c:pt idx="107">
                  <c:v>118.95576756287946</c:v>
                </c:pt>
                <c:pt idx="108">
                  <c:v>117.7033824804857</c:v>
                </c:pt>
                <c:pt idx="109">
                  <c:v>115.73633998265397</c:v>
                </c:pt>
                <c:pt idx="110">
                  <c:v>117.99826539462273</c:v>
                </c:pt>
                <c:pt idx="111">
                  <c:v>117.48829141370341</c:v>
                </c:pt>
                <c:pt idx="112">
                  <c:v>115.13963573287079</c:v>
                </c:pt>
                <c:pt idx="113">
                  <c:v>121.98091934084999</c:v>
                </c:pt>
                <c:pt idx="114">
                  <c:v>121.80745880312233</c:v>
                </c:pt>
                <c:pt idx="115">
                  <c:v>123.47614917606248</c:v>
                </c:pt>
                <c:pt idx="116">
                  <c:v>127.5559410234172</c:v>
                </c:pt>
                <c:pt idx="117">
                  <c:v>124.16999132697315</c:v>
                </c:pt>
                <c:pt idx="118">
                  <c:v>119.61144839549006</c:v>
                </c:pt>
                <c:pt idx="119">
                  <c:v>116.86036426712927</c:v>
                </c:pt>
                <c:pt idx="120">
                  <c:v>114.94535993061582</c:v>
                </c:pt>
                <c:pt idx="121">
                  <c:v>113.3183000867303</c:v>
                </c:pt>
                <c:pt idx="122">
                  <c:v>115.00086730268869</c:v>
                </c:pt>
                <c:pt idx="123">
                  <c:v>118.18560277536866</c:v>
                </c:pt>
                <c:pt idx="124">
                  <c:v>115.25758889852564</c:v>
                </c:pt>
                <c:pt idx="125">
                  <c:v>111.42758022549874</c:v>
                </c:pt>
                <c:pt idx="126">
                  <c:v>106.45620121422382</c:v>
                </c:pt>
                <c:pt idx="127">
                  <c:v>114.49089332176935</c:v>
                </c:pt>
                <c:pt idx="128">
                  <c:v>114.37987857762363</c:v>
                </c:pt>
                <c:pt idx="129">
                  <c:v>115.72940156114488</c:v>
                </c:pt>
                <c:pt idx="130">
                  <c:v>115.28187337380751</c:v>
                </c:pt>
                <c:pt idx="131">
                  <c:v>115.53859496964446</c:v>
                </c:pt>
                <c:pt idx="132">
                  <c:v>117.02688638334783</c:v>
                </c:pt>
                <c:pt idx="133">
                  <c:v>116.03122289679102</c:v>
                </c:pt>
                <c:pt idx="134">
                  <c:v>117.34258456201221</c:v>
                </c:pt>
                <c:pt idx="135">
                  <c:v>116.13876843018218</c:v>
                </c:pt>
                <c:pt idx="136">
                  <c:v>112.42671292281011</c:v>
                </c:pt>
                <c:pt idx="137">
                  <c:v>110.5464006938422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1B8-45F9-861D-79054199195D}"/>
            </c:ext>
          </c:extLst>
        </c:ser>
        <c:ser>
          <c:idx val="5"/>
          <c:order val="5"/>
          <c:tx>
            <c:strRef>
              <c:f>Global!$G$19</c:f>
              <c:strCache>
                <c:ptCount val="1"/>
                <c:pt idx="0">
                  <c:v>Industrials</c:v>
                </c:pt>
              </c:strCache>
            </c:strRef>
          </c:tx>
          <c:spPr>
            <a:ln w="127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Global!$A$20:$A$201</c:f>
              <c:numCache>
                <c:formatCode>d\-mmm\-yy</c:formatCode>
                <c:ptCount val="182"/>
                <c:pt idx="0">
                  <c:v>43847</c:v>
                </c:pt>
                <c:pt idx="1">
                  <c:v>43854</c:v>
                </c:pt>
                <c:pt idx="2">
                  <c:v>43861</c:v>
                </c:pt>
                <c:pt idx="3">
                  <c:v>43868</c:v>
                </c:pt>
                <c:pt idx="4">
                  <c:v>43875</c:v>
                </c:pt>
                <c:pt idx="5">
                  <c:v>43882</c:v>
                </c:pt>
                <c:pt idx="6">
                  <c:v>43889</c:v>
                </c:pt>
                <c:pt idx="7">
                  <c:v>43896</c:v>
                </c:pt>
                <c:pt idx="8">
                  <c:v>43903</c:v>
                </c:pt>
                <c:pt idx="9">
                  <c:v>43910</c:v>
                </c:pt>
                <c:pt idx="10">
                  <c:v>43917</c:v>
                </c:pt>
                <c:pt idx="11">
                  <c:v>43924</c:v>
                </c:pt>
                <c:pt idx="12">
                  <c:v>43931</c:v>
                </c:pt>
                <c:pt idx="13">
                  <c:v>43938</c:v>
                </c:pt>
                <c:pt idx="14">
                  <c:v>43945</c:v>
                </c:pt>
                <c:pt idx="15">
                  <c:v>43952</c:v>
                </c:pt>
                <c:pt idx="16">
                  <c:v>43959</c:v>
                </c:pt>
                <c:pt idx="17">
                  <c:v>43966</c:v>
                </c:pt>
                <c:pt idx="18">
                  <c:v>43973</c:v>
                </c:pt>
                <c:pt idx="19">
                  <c:v>43980</c:v>
                </c:pt>
                <c:pt idx="20">
                  <c:v>43987</c:v>
                </c:pt>
                <c:pt idx="21">
                  <c:v>43994</c:v>
                </c:pt>
                <c:pt idx="22">
                  <c:v>44001</c:v>
                </c:pt>
                <c:pt idx="23">
                  <c:v>44008</c:v>
                </c:pt>
                <c:pt idx="24">
                  <c:v>44015</c:v>
                </c:pt>
                <c:pt idx="25">
                  <c:v>44022</c:v>
                </c:pt>
                <c:pt idx="26">
                  <c:v>44029</c:v>
                </c:pt>
                <c:pt idx="27">
                  <c:v>44036</c:v>
                </c:pt>
                <c:pt idx="28">
                  <c:v>44043</c:v>
                </c:pt>
                <c:pt idx="29">
                  <c:v>44050</c:v>
                </c:pt>
                <c:pt idx="30">
                  <c:v>44057</c:v>
                </c:pt>
                <c:pt idx="31">
                  <c:v>44064</c:v>
                </c:pt>
                <c:pt idx="32">
                  <c:v>44071</c:v>
                </c:pt>
                <c:pt idx="33">
                  <c:v>44078</c:v>
                </c:pt>
                <c:pt idx="34">
                  <c:v>44085</c:v>
                </c:pt>
                <c:pt idx="35">
                  <c:v>44092</c:v>
                </c:pt>
                <c:pt idx="36">
                  <c:v>44099</c:v>
                </c:pt>
                <c:pt idx="37">
                  <c:v>44106</c:v>
                </c:pt>
                <c:pt idx="38">
                  <c:v>44113</c:v>
                </c:pt>
                <c:pt idx="39">
                  <c:v>44120</c:v>
                </c:pt>
                <c:pt idx="40">
                  <c:v>44127</c:v>
                </c:pt>
                <c:pt idx="41">
                  <c:v>44134</c:v>
                </c:pt>
                <c:pt idx="42">
                  <c:v>44141</c:v>
                </c:pt>
                <c:pt idx="43">
                  <c:v>44148</c:v>
                </c:pt>
                <c:pt idx="44">
                  <c:v>44155</c:v>
                </c:pt>
                <c:pt idx="45">
                  <c:v>44162</c:v>
                </c:pt>
                <c:pt idx="46">
                  <c:v>44169</c:v>
                </c:pt>
                <c:pt idx="47">
                  <c:v>44176</c:v>
                </c:pt>
                <c:pt idx="48">
                  <c:v>44183</c:v>
                </c:pt>
                <c:pt idx="49">
                  <c:v>44190</c:v>
                </c:pt>
                <c:pt idx="50">
                  <c:v>44197</c:v>
                </c:pt>
                <c:pt idx="51">
                  <c:v>44204</c:v>
                </c:pt>
                <c:pt idx="52">
                  <c:v>44211</c:v>
                </c:pt>
                <c:pt idx="53">
                  <c:v>44218</c:v>
                </c:pt>
                <c:pt idx="54">
                  <c:v>44225</c:v>
                </c:pt>
                <c:pt idx="55">
                  <c:v>44232</c:v>
                </c:pt>
                <c:pt idx="56">
                  <c:v>44239</c:v>
                </c:pt>
                <c:pt idx="57">
                  <c:v>44246</c:v>
                </c:pt>
                <c:pt idx="58">
                  <c:v>44253</c:v>
                </c:pt>
                <c:pt idx="59">
                  <c:v>44260</c:v>
                </c:pt>
                <c:pt idx="60">
                  <c:v>44267</c:v>
                </c:pt>
                <c:pt idx="61">
                  <c:v>44274</c:v>
                </c:pt>
                <c:pt idx="62">
                  <c:v>44281</c:v>
                </c:pt>
                <c:pt idx="63">
                  <c:v>44288</c:v>
                </c:pt>
                <c:pt idx="64">
                  <c:v>44295</c:v>
                </c:pt>
                <c:pt idx="65">
                  <c:v>44302</c:v>
                </c:pt>
                <c:pt idx="66">
                  <c:v>44309</c:v>
                </c:pt>
                <c:pt idx="67">
                  <c:v>44316</c:v>
                </c:pt>
                <c:pt idx="68">
                  <c:v>44323</c:v>
                </c:pt>
                <c:pt idx="69">
                  <c:v>44330</c:v>
                </c:pt>
                <c:pt idx="70">
                  <c:v>44337</c:v>
                </c:pt>
                <c:pt idx="71">
                  <c:v>44344</c:v>
                </c:pt>
                <c:pt idx="72">
                  <c:v>44351</c:v>
                </c:pt>
                <c:pt idx="73">
                  <c:v>44358</c:v>
                </c:pt>
                <c:pt idx="74">
                  <c:v>44365</c:v>
                </c:pt>
                <c:pt idx="75">
                  <c:v>44372</c:v>
                </c:pt>
                <c:pt idx="76">
                  <c:v>44379</c:v>
                </c:pt>
                <c:pt idx="77">
                  <c:v>44386</c:v>
                </c:pt>
                <c:pt idx="78">
                  <c:v>44393</c:v>
                </c:pt>
                <c:pt idx="79">
                  <c:v>44400</c:v>
                </c:pt>
                <c:pt idx="80">
                  <c:v>44407</c:v>
                </c:pt>
                <c:pt idx="81">
                  <c:v>44414</c:v>
                </c:pt>
                <c:pt idx="82">
                  <c:v>44421</c:v>
                </c:pt>
                <c:pt idx="83">
                  <c:v>44428</c:v>
                </c:pt>
                <c:pt idx="84">
                  <c:v>44435</c:v>
                </c:pt>
                <c:pt idx="85">
                  <c:v>44442</c:v>
                </c:pt>
                <c:pt idx="86">
                  <c:v>44449</c:v>
                </c:pt>
                <c:pt idx="87">
                  <c:v>44456</c:v>
                </c:pt>
                <c:pt idx="88">
                  <c:v>44463</c:v>
                </c:pt>
                <c:pt idx="89">
                  <c:v>44470</c:v>
                </c:pt>
                <c:pt idx="90">
                  <c:v>44477</c:v>
                </c:pt>
                <c:pt idx="91">
                  <c:v>44484</c:v>
                </c:pt>
                <c:pt idx="92">
                  <c:v>44491</c:v>
                </c:pt>
                <c:pt idx="93">
                  <c:v>44498</c:v>
                </c:pt>
                <c:pt idx="94">
                  <c:v>44505</c:v>
                </c:pt>
                <c:pt idx="95">
                  <c:v>44512</c:v>
                </c:pt>
                <c:pt idx="96">
                  <c:v>44519</c:v>
                </c:pt>
                <c:pt idx="97">
                  <c:v>44526</c:v>
                </c:pt>
                <c:pt idx="98">
                  <c:v>44533</c:v>
                </c:pt>
                <c:pt idx="99">
                  <c:v>44540</c:v>
                </c:pt>
                <c:pt idx="100">
                  <c:v>44547</c:v>
                </c:pt>
                <c:pt idx="101">
                  <c:v>44554</c:v>
                </c:pt>
                <c:pt idx="102">
                  <c:v>44561</c:v>
                </c:pt>
                <c:pt idx="103">
                  <c:v>44568</c:v>
                </c:pt>
                <c:pt idx="104">
                  <c:v>44575</c:v>
                </c:pt>
                <c:pt idx="105">
                  <c:v>44582</c:v>
                </c:pt>
                <c:pt idx="106">
                  <c:v>44589</c:v>
                </c:pt>
                <c:pt idx="107">
                  <c:v>44596</c:v>
                </c:pt>
                <c:pt idx="108">
                  <c:v>44603</c:v>
                </c:pt>
                <c:pt idx="109">
                  <c:v>44610</c:v>
                </c:pt>
                <c:pt idx="110">
                  <c:v>44617</c:v>
                </c:pt>
                <c:pt idx="111">
                  <c:v>44624</c:v>
                </c:pt>
                <c:pt idx="112">
                  <c:v>44631</c:v>
                </c:pt>
                <c:pt idx="113">
                  <c:v>44638</c:v>
                </c:pt>
                <c:pt idx="114">
                  <c:v>44645</c:v>
                </c:pt>
                <c:pt idx="115">
                  <c:v>44652</c:v>
                </c:pt>
                <c:pt idx="116">
                  <c:v>44659</c:v>
                </c:pt>
                <c:pt idx="117">
                  <c:v>44666</c:v>
                </c:pt>
                <c:pt idx="118">
                  <c:v>44673</c:v>
                </c:pt>
                <c:pt idx="119">
                  <c:v>44680</c:v>
                </c:pt>
                <c:pt idx="120">
                  <c:v>44687</c:v>
                </c:pt>
                <c:pt idx="121">
                  <c:v>44694</c:v>
                </c:pt>
                <c:pt idx="122">
                  <c:v>44701</c:v>
                </c:pt>
                <c:pt idx="123">
                  <c:v>44708</c:v>
                </c:pt>
                <c:pt idx="124">
                  <c:v>44715</c:v>
                </c:pt>
                <c:pt idx="125">
                  <c:v>44722</c:v>
                </c:pt>
                <c:pt idx="126">
                  <c:v>44729</c:v>
                </c:pt>
                <c:pt idx="127" formatCode="m/d/yyyy">
                  <c:v>44736</c:v>
                </c:pt>
                <c:pt idx="128" formatCode="m/d/yyyy">
                  <c:v>44743</c:v>
                </c:pt>
                <c:pt idx="129" formatCode="m/d/yyyy">
                  <c:v>44750</c:v>
                </c:pt>
                <c:pt idx="130" formatCode="m/d/yyyy">
                  <c:v>44757</c:v>
                </c:pt>
                <c:pt idx="131" formatCode="m/d/yyyy">
                  <c:v>44764</c:v>
                </c:pt>
                <c:pt idx="132" formatCode="m/d/yyyy">
                  <c:v>44771</c:v>
                </c:pt>
                <c:pt idx="133" formatCode="m/d/yyyy">
                  <c:v>44778</c:v>
                </c:pt>
                <c:pt idx="134" formatCode="m/d/yyyy">
                  <c:v>44785</c:v>
                </c:pt>
                <c:pt idx="135" formatCode="m/d/yyyy">
                  <c:v>44792</c:v>
                </c:pt>
                <c:pt idx="136" formatCode="m/d/yyyy">
                  <c:v>44799</c:v>
                </c:pt>
                <c:pt idx="137" formatCode="m/d/yyyy">
                  <c:v>44806</c:v>
                </c:pt>
              </c:numCache>
            </c:numRef>
          </c:cat>
          <c:val>
            <c:numRef>
              <c:f>Global!$G$20:$G$201</c:f>
              <c:numCache>
                <c:formatCode>#,##0</c:formatCode>
                <c:ptCount val="182"/>
                <c:pt idx="0">
                  <c:v>100</c:v>
                </c:pt>
                <c:pt idx="1">
                  <c:v>99.426965876742202</c:v>
                </c:pt>
                <c:pt idx="2">
                  <c:v>96.572886243484049</c:v>
                </c:pt>
                <c:pt idx="3">
                  <c:v>98.857628747827988</c:v>
                </c:pt>
                <c:pt idx="4">
                  <c:v>99.101630374505518</c:v>
                </c:pt>
                <c:pt idx="5">
                  <c:v>97.670893563532843</c:v>
                </c:pt>
                <c:pt idx="6">
                  <c:v>87.441310214795365</c:v>
                </c:pt>
                <c:pt idx="7">
                  <c:v>86.4690007024289</c:v>
                </c:pt>
                <c:pt idx="8">
                  <c:v>73.04521424082219</c:v>
                </c:pt>
                <c:pt idx="9">
                  <c:v>63.36278605493731</c:v>
                </c:pt>
                <c:pt idx="10">
                  <c:v>71.943509926429797</c:v>
                </c:pt>
                <c:pt idx="11">
                  <c:v>67.780694295537714</c:v>
                </c:pt>
                <c:pt idx="12">
                  <c:v>75.359532699914951</c:v>
                </c:pt>
                <c:pt idx="13">
                  <c:v>75.610928315279665</c:v>
                </c:pt>
                <c:pt idx="14">
                  <c:v>73.58867240933121</c:v>
                </c:pt>
                <c:pt idx="15">
                  <c:v>75.751414100336419</c:v>
                </c:pt>
                <c:pt idx="16">
                  <c:v>76.864209397759609</c:v>
                </c:pt>
                <c:pt idx="17">
                  <c:v>73.522126511146439</c:v>
                </c:pt>
                <c:pt idx="18">
                  <c:v>77.477910458796998</c:v>
                </c:pt>
                <c:pt idx="19">
                  <c:v>81.906909682428193</c:v>
                </c:pt>
                <c:pt idx="20">
                  <c:v>89.086472697696777</c:v>
                </c:pt>
                <c:pt idx="21">
                  <c:v>83.367222448149661</c:v>
                </c:pt>
                <c:pt idx="22">
                  <c:v>84.387592886982887</c:v>
                </c:pt>
                <c:pt idx="23">
                  <c:v>82.084365410920924</c:v>
                </c:pt>
                <c:pt idx="24">
                  <c:v>84.354319937890494</c:v>
                </c:pt>
                <c:pt idx="25">
                  <c:v>84.110318311212993</c:v>
                </c:pt>
                <c:pt idx="26">
                  <c:v>87.574402011164935</c:v>
                </c:pt>
                <c:pt idx="27">
                  <c:v>87.711190801878089</c:v>
                </c:pt>
                <c:pt idx="28">
                  <c:v>86.62057747051648</c:v>
                </c:pt>
                <c:pt idx="29">
                  <c:v>90.280601870679135</c:v>
                </c:pt>
                <c:pt idx="30">
                  <c:v>92.972013752818953</c:v>
                </c:pt>
                <c:pt idx="31">
                  <c:v>92.010795223483299</c:v>
                </c:pt>
                <c:pt idx="32">
                  <c:v>94.236385818329694</c:v>
                </c:pt>
                <c:pt idx="33">
                  <c:v>92.997892713224147</c:v>
                </c:pt>
                <c:pt idx="34">
                  <c:v>93.622684757292319</c:v>
                </c:pt>
                <c:pt idx="35">
                  <c:v>94.853783873710654</c:v>
                </c:pt>
                <c:pt idx="36">
                  <c:v>91.766793596805783</c:v>
                </c:pt>
                <c:pt idx="37">
                  <c:v>93.079226588783314</c:v>
                </c:pt>
                <c:pt idx="38">
                  <c:v>96.262338718621749</c:v>
                </c:pt>
                <c:pt idx="39">
                  <c:v>96.206883803467775</c:v>
                </c:pt>
                <c:pt idx="40">
                  <c:v>96.095973973159801</c:v>
                </c:pt>
                <c:pt idx="41">
                  <c:v>90.365632740581901</c:v>
                </c:pt>
                <c:pt idx="42">
                  <c:v>97.822470331620394</c:v>
                </c:pt>
                <c:pt idx="43">
                  <c:v>102.07401382675884</c:v>
                </c:pt>
                <c:pt idx="44">
                  <c:v>103.71917630966024</c:v>
                </c:pt>
                <c:pt idx="45">
                  <c:v>105.4641576398388</c:v>
                </c:pt>
                <c:pt idx="46">
                  <c:v>106.01870679137859</c:v>
                </c:pt>
                <c:pt idx="47">
                  <c:v>105.50852157196198</c:v>
                </c:pt>
                <c:pt idx="48">
                  <c:v>106.40319420311286</c:v>
                </c:pt>
                <c:pt idx="49">
                  <c:v>106.0371917630966</c:v>
                </c:pt>
                <c:pt idx="50">
                  <c:v>107.08713815667863</c:v>
                </c:pt>
                <c:pt idx="51">
                  <c:v>110.1741284335835</c:v>
                </c:pt>
                <c:pt idx="52">
                  <c:v>108.52157196199491</c:v>
                </c:pt>
                <c:pt idx="53">
                  <c:v>108.90975636807275</c:v>
                </c:pt>
                <c:pt idx="54">
                  <c:v>104.37724130282081</c:v>
                </c:pt>
                <c:pt idx="55">
                  <c:v>108.59181485452328</c:v>
                </c:pt>
                <c:pt idx="56">
                  <c:v>110.7064956190617</c:v>
                </c:pt>
                <c:pt idx="57">
                  <c:v>110.82110244371326</c:v>
                </c:pt>
                <c:pt idx="58">
                  <c:v>108.68423971311326</c:v>
                </c:pt>
                <c:pt idx="59">
                  <c:v>109.87097489740842</c:v>
                </c:pt>
                <c:pt idx="60">
                  <c:v>113.99682058486451</c:v>
                </c:pt>
                <c:pt idx="61">
                  <c:v>113.7232430034382</c:v>
                </c:pt>
                <c:pt idx="62">
                  <c:v>114.5476727420607</c:v>
                </c:pt>
                <c:pt idx="63">
                  <c:v>115.54955820917596</c:v>
                </c:pt>
                <c:pt idx="64">
                  <c:v>117.40175237531886</c:v>
                </c:pt>
                <c:pt idx="65">
                  <c:v>118.62545750305001</c:v>
                </c:pt>
                <c:pt idx="66">
                  <c:v>118.43321379718289</c:v>
                </c:pt>
                <c:pt idx="67">
                  <c:v>117.82690672483268</c:v>
                </c:pt>
                <c:pt idx="68">
                  <c:v>121.39080927206182</c:v>
                </c:pt>
                <c:pt idx="69">
                  <c:v>119.69758586269361</c:v>
                </c:pt>
                <c:pt idx="70">
                  <c:v>118.9433990165995</c:v>
                </c:pt>
                <c:pt idx="71">
                  <c:v>121.32426337387703</c:v>
                </c:pt>
                <c:pt idx="72">
                  <c:v>121.9749343783504</c:v>
                </c:pt>
                <c:pt idx="73">
                  <c:v>120.76232023365002</c:v>
                </c:pt>
                <c:pt idx="74">
                  <c:v>117.39435838663167</c:v>
                </c:pt>
                <c:pt idx="75">
                  <c:v>120.36674183888496</c:v>
                </c:pt>
                <c:pt idx="76">
                  <c:v>120.37413582757216</c:v>
                </c:pt>
                <c:pt idx="77">
                  <c:v>120.63292543162406</c:v>
                </c:pt>
                <c:pt idx="78">
                  <c:v>119.43140226995449</c:v>
                </c:pt>
                <c:pt idx="79">
                  <c:v>120.52940959000328</c:v>
                </c:pt>
                <c:pt idx="80">
                  <c:v>120.34455987282335</c:v>
                </c:pt>
                <c:pt idx="81">
                  <c:v>121.15789862841507</c:v>
                </c:pt>
                <c:pt idx="82">
                  <c:v>122.6477873488853</c:v>
                </c:pt>
                <c:pt idx="83">
                  <c:v>119.3278864283337</c:v>
                </c:pt>
                <c:pt idx="84">
                  <c:v>122.18936005027905</c:v>
                </c:pt>
                <c:pt idx="85">
                  <c:v>123.53506599134894</c:v>
                </c:pt>
                <c:pt idx="86">
                  <c:v>122.05257125956589</c:v>
                </c:pt>
                <c:pt idx="87">
                  <c:v>120.6255314429368</c:v>
                </c:pt>
                <c:pt idx="88">
                  <c:v>120.51462161262886</c:v>
                </c:pt>
                <c:pt idx="89">
                  <c:v>116.81393027468663</c:v>
                </c:pt>
                <c:pt idx="90">
                  <c:v>117.427631335724</c:v>
                </c:pt>
                <c:pt idx="91">
                  <c:v>120.33716588413613</c:v>
                </c:pt>
                <c:pt idx="92">
                  <c:v>121.81596362157559</c:v>
                </c:pt>
                <c:pt idx="93">
                  <c:v>121.4758401419645</c:v>
                </c:pt>
                <c:pt idx="94">
                  <c:v>123.56464194609775</c:v>
                </c:pt>
                <c:pt idx="95">
                  <c:v>124.18573699582232</c:v>
                </c:pt>
                <c:pt idx="96">
                  <c:v>122.95463787940396</c:v>
                </c:pt>
                <c:pt idx="97">
                  <c:v>118.92491404488145</c:v>
                </c:pt>
                <c:pt idx="98">
                  <c:v>118.1744241931309</c:v>
                </c:pt>
                <c:pt idx="99">
                  <c:v>121.37971828903095</c:v>
                </c:pt>
                <c:pt idx="100">
                  <c:v>119.12085474509216</c:v>
                </c:pt>
                <c:pt idx="101">
                  <c:v>121.15789862841504</c:v>
                </c:pt>
                <c:pt idx="102">
                  <c:v>122.76978816222403</c:v>
                </c:pt>
                <c:pt idx="103">
                  <c:v>122.23002698805864</c:v>
                </c:pt>
                <c:pt idx="104">
                  <c:v>121.2540204813486</c:v>
                </c:pt>
                <c:pt idx="105">
                  <c:v>116.8878701615586</c:v>
                </c:pt>
                <c:pt idx="106">
                  <c:v>113.12802691411875</c:v>
                </c:pt>
                <c:pt idx="107">
                  <c:v>114.3332470701319</c:v>
                </c:pt>
                <c:pt idx="108">
                  <c:v>114.72882546489694</c:v>
                </c:pt>
                <c:pt idx="109">
                  <c:v>113.16499685755473</c:v>
                </c:pt>
                <c:pt idx="110">
                  <c:v>112.0706865318495</c:v>
                </c:pt>
                <c:pt idx="111">
                  <c:v>110.48467595844571</c:v>
                </c:pt>
                <c:pt idx="112">
                  <c:v>109.6195792820436</c:v>
                </c:pt>
                <c:pt idx="113">
                  <c:v>115.26858663906233</c:v>
                </c:pt>
                <c:pt idx="114">
                  <c:v>115.15767680875437</c:v>
                </c:pt>
                <c:pt idx="115">
                  <c:v>113.94875965839762</c:v>
                </c:pt>
                <c:pt idx="116">
                  <c:v>110.25176531479897</c:v>
                </c:pt>
                <c:pt idx="117">
                  <c:v>109.8672779030647</c:v>
                </c:pt>
                <c:pt idx="118">
                  <c:v>108.57702687714877</c:v>
                </c:pt>
                <c:pt idx="119">
                  <c:v>105.31997486043835</c:v>
                </c:pt>
                <c:pt idx="120">
                  <c:v>103.8374801286553</c:v>
                </c:pt>
                <c:pt idx="121">
                  <c:v>101.51576768087534</c:v>
                </c:pt>
                <c:pt idx="122">
                  <c:v>100.49909423638572</c:v>
                </c:pt>
                <c:pt idx="123">
                  <c:v>104.89851750526813</c:v>
                </c:pt>
                <c:pt idx="124">
                  <c:v>105.44197567377712</c:v>
                </c:pt>
                <c:pt idx="125">
                  <c:v>100.51388221376013</c:v>
                </c:pt>
                <c:pt idx="126">
                  <c:v>94.43232651854035</c:v>
                </c:pt>
                <c:pt idx="127">
                  <c:v>96.975858626936216</c:v>
                </c:pt>
                <c:pt idx="128">
                  <c:v>95.837184369107845</c:v>
                </c:pt>
                <c:pt idx="129">
                  <c:v>96.70228104550992</c:v>
                </c:pt>
                <c:pt idx="130">
                  <c:v>95.326999149691233</c:v>
                </c:pt>
                <c:pt idx="131">
                  <c:v>99.900181152722766</c:v>
                </c:pt>
                <c:pt idx="132">
                  <c:v>104.2219675403896</c:v>
                </c:pt>
                <c:pt idx="133">
                  <c:v>104.58796998040584</c:v>
                </c:pt>
                <c:pt idx="134">
                  <c:v>107.75999112721351</c:v>
                </c:pt>
                <c:pt idx="135">
                  <c:v>105.90409996672697</c:v>
                </c:pt>
                <c:pt idx="136">
                  <c:v>102.72098783688854</c:v>
                </c:pt>
                <c:pt idx="137">
                  <c:v>98.901992679951121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1B8-45F9-861D-79054199195D}"/>
            </c:ext>
          </c:extLst>
        </c:ser>
        <c:ser>
          <c:idx val="6"/>
          <c:order val="6"/>
          <c:tx>
            <c:strRef>
              <c:f>Global!$H$19</c:f>
              <c:strCache>
                <c:ptCount val="1"/>
                <c:pt idx="0">
                  <c:v>IT</c:v>
                </c:pt>
              </c:strCache>
            </c:strRef>
          </c:tx>
          <c:spPr>
            <a:ln w="1270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Global!$A$20:$A$201</c:f>
              <c:numCache>
                <c:formatCode>d\-mmm\-yy</c:formatCode>
                <c:ptCount val="182"/>
                <c:pt idx="0">
                  <c:v>43847</c:v>
                </c:pt>
                <c:pt idx="1">
                  <c:v>43854</c:v>
                </c:pt>
                <c:pt idx="2">
                  <c:v>43861</c:v>
                </c:pt>
                <c:pt idx="3">
                  <c:v>43868</c:v>
                </c:pt>
                <c:pt idx="4">
                  <c:v>43875</c:v>
                </c:pt>
                <c:pt idx="5">
                  <c:v>43882</c:v>
                </c:pt>
                <c:pt idx="6">
                  <c:v>43889</c:v>
                </c:pt>
                <c:pt idx="7">
                  <c:v>43896</c:v>
                </c:pt>
                <c:pt idx="8">
                  <c:v>43903</c:v>
                </c:pt>
                <c:pt idx="9">
                  <c:v>43910</c:v>
                </c:pt>
                <c:pt idx="10">
                  <c:v>43917</c:v>
                </c:pt>
                <c:pt idx="11">
                  <c:v>43924</c:v>
                </c:pt>
                <c:pt idx="12">
                  <c:v>43931</c:v>
                </c:pt>
                <c:pt idx="13">
                  <c:v>43938</c:v>
                </c:pt>
                <c:pt idx="14">
                  <c:v>43945</c:v>
                </c:pt>
                <c:pt idx="15">
                  <c:v>43952</c:v>
                </c:pt>
                <c:pt idx="16">
                  <c:v>43959</c:v>
                </c:pt>
                <c:pt idx="17">
                  <c:v>43966</c:v>
                </c:pt>
                <c:pt idx="18">
                  <c:v>43973</c:v>
                </c:pt>
                <c:pt idx="19">
                  <c:v>43980</c:v>
                </c:pt>
                <c:pt idx="20">
                  <c:v>43987</c:v>
                </c:pt>
                <c:pt idx="21">
                  <c:v>43994</c:v>
                </c:pt>
                <c:pt idx="22">
                  <c:v>44001</c:v>
                </c:pt>
                <c:pt idx="23">
                  <c:v>44008</c:v>
                </c:pt>
                <c:pt idx="24">
                  <c:v>44015</c:v>
                </c:pt>
                <c:pt idx="25">
                  <c:v>44022</c:v>
                </c:pt>
                <c:pt idx="26">
                  <c:v>44029</c:v>
                </c:pt>
                <c:pt idx="27">
                  <c:v>44036</c:v>
                </c:pt>
                <c:pt idx="28">
                  <c:v>44043</c:v>
                </c:pt>
                <c:pt idx="29">
                  <c:v>44050</c:v>
                </c:pt>
                <c:pt idx="30">
                  <c:v>44057</c:v>
                </c:pt>
                <c:pt idx="31">
                  <c:v>44064</c:v>
                </c:pt>
                <c:pt idx="32">
                  <c:v>44071</c:v>
                </c:pt>
                <c:pt idx="33">
                  <c:v>44078</c:v>
                </c:pt>
                <c:pt idx="34">
                  <c:v>44085</c:v>
                </c:pt>
                <c:pt idx="35">
                  <c:v>44092</c:v>
                </c:pt>
                <c:pt idx="36">
                  <c:v>44099</c:v>
                </c:pt>
                <c:pt idx="37">
                  <c:v>44106</c:v>
                </c:pt>
                <c:pt idx="38">
                  <c:v>44113</c:v>
                </c:pt>
                <c:pt idx="39">
                  <c:v>44120</c:v>
                </c:pt>
                <c:pt idx="40">
                  <c:v>44127</c:v>
                </c:pt>
                <c:pt idx="41">
                  <c:v>44134</c:v>
                </c:pt>
                <c:pt idx="42">
                  <c:v>44141</c:v>
                </c:pt>
                <c:pt idx="43">
                  <c:v>44148</c:v>
                </c:pt>
                <c:pt idx="44">
                  <c:v>44155</c:v>
                </c:pt>
                <c:pt idx="45">
                  <c:v>44162</c:v>
                </c:pt>
                <c:pt idx="46">
                  <c:v>44169</c:v>
                </c:pt>
                <c:pt idx="47">
                  <c:v>44176</c:v>
                </c:pt>
                <c:pt idx="48">
                  <c:v>44183</c:v>
                </c:pt>
                <c:pt idx="49">
                  <c:v>44190</c:v>
                </c:pt>
                <c:pt idx="50">
                  <c:v>44197</c:v>
                </c:pt>
                <c:pt idx="51">
                  <c:v>44204</c:v>
                </c:pt>
                <c:pt idx="52">
                  <c:v>44211</c:v>
                </c:pt>
                <c:pt idx="53">
                  <c:v>44218</c:v>
                </c:pt>
                <c:pt idx="54">
                  <c:v>44225</c:v>
                </c:pt>
                <c:pt idx="55">
                  <c:v>44232</c:v>
                </c:pt>
                <c:pt idx="56">
                  <c:v>44239</c:v>
                </c:pt>
                <c:pt idx="57">
                  <c:v>44246</c:v>
                </c:pt>
                <c:pt idx="58">
                  <c:v>44253</c:v>
                </c:pt>
                <c:pt idx="59">
                  <c:v>44260</c:v>
                </c:pt>
                <c:pt idx="60">
                  <c:v>44267</c:v>
                </c:pt>
                <c:pt idx="61">
                  <c:v>44274</c:v>
                </c:pt>
                <c:pt idx="62">
                  <c:v>44281</c:v>
                </c:pt>
                <c:pt idx="63">
                  <c:v>44288</c:v>
                </c:pt>
                <c:pt idx="64">
                  <c:v>44295</c:v>
                </c:pt>
                <c:pt idx="65">
                  <c:v>44302</c:v>
                </c:pt>
                <c:pt idx="66">
                  <c:v>44309</c:v>
                </c:pt>
                <c:pt idx="67">
                  <c:v>44316</c:v>
                </c:pt>
                <c:pt idx="68">
                  <c:v>44323</c:v>
                </c:pt>
                <c:pt idx="69">
                  <c:v>44330</c:v>
                </c:pt>
                <c:pt idx="70">
                  <c:v>44337</c:v>
                </c:pt>
                <c:pt idx="71">
                  <c:v>44344</c:v>
                </c:pt>
                <c:pt idx="72">
                  <c:v>44351</c:v>
                </c:pt>
                <c:pt idx="73">
                  <c:v>44358</c:v>
                </c:pt>
                <c:pt idx="74">
                  <c:v>44365</c:v>
                </c:pt>
                <c:pt idx="75">
                  <c:v>44372</c:v>
                </c:pt>
                <c:pt idx="76">
                  <c:v>44379</c:v>
                </c:pt>
                <c:pt idx="77">
                  <c:v>44386</c:v>
                </c:pt>
                <c:pt idx="78">
                  <c:v>44393</c:v>
                </c:pt>
                <c:pt idx="79">
                  <c:v>44400</c:v>
                </c:pt>
                <c:pt idx="80">
                  <c:v>44407</c:v>
                </c:pt>
                <c:pt idx="81">
                  <c:v>44414</c:v>
                </c:pt>
                <c:pt idx="82">
                  <c:v>44421</c:v>
                </c:pt>
                <c:pt idx="83">
                  <c:v>44428</c:v>
                </c:pt>
                <c:pt idx="84">
                  <c:v>44435</c:v>
                </c:pt>
                <c:pt idx="85">
                  <c:v>44442</c:v>
                </c:pt>
                <c:pt idx="86">
                  <c:v>44449</c:v>
                </c:pt>
                <c:pt idx="87">
                  <c:v>44456</c:v>
                </c:pt>
                <c:pt idx="88">
                  <c:v>44463</c:v>
                </c:pt>
                <c:pt idx="89">
                  <c:v>44470</c:v>
                </c:pt>
                <c:pt idx="90">
                  <c:v>44477</c:v>
                </c:pt>
                <c:pt idx="91">
                  <c:v>44484</c:v>
                </c:pt>
                <c:pt idx="92">
                  <c:v>44491</c:v>
                </c:pt>
                <c:pt idx="93">
                  <c:v>44498</c:v>
                </c:pt>
                <c:pt idx="94">
                  <c:v>44505</c:v>
                </c:pt>
                <c:pt idx="95">
                  <c:v>44512</c:v>
                </c:pt>
                <c:pt idx="96">
                  <c:v>44519</c:v>
                </c:pt>
                <c:pt idx="97">
                  <c:v>44526</c:v>
                </c:pt>
                <c:pt idx="98">
                  <c:v>44533</c:v>
                </c:pt>
                <c:pt idx="99">
                  <c:v>44540</c:v>
                </c:pt>
                <c:pt idx="100">
                  <c:v>44547</c:v>
                </c:pt>
                <c:pt idx="101">
                  <c:v>44554</c:v>
                </c:pt>
                <c:pt idx="102">
                  <c:v>44561</c:v>
                </c:pt>
                <c:pt idx="103">
                  <c:v>44568</c:v>
                </c:pt>
                <c:pt idx="104">
                  <c:v>44575</c:v>
                </c:pt>
                <c:pt idx="105">
                  <c:v>44582</c:v>
                </c:pt>
                <c:pt idx="106">
                  <c:v>44589</c:v>
                </c:pt>
                <c:pt idx="107">
                  <c:v>44596</c:v>
                </c:pt>
                <c:pt idx="108">
                  <c:v>44603</c:v>
                </c:pt>
                <c:pt idx="109">
                  <c:v>44610</c:v>
                </c:pt>
                <c:pt idx="110">
                  <c:v>44617</c:v>
                </c:pt>
                <c:pt idx="111">
                  <c:v>44624</c:v>
                </c:pt>
                <c:pt idx="112">
                  <c:v>44631</c:v>
                </c:pt>
                <c:pt idx="113">
                  <c:v>44638</c:v>
                </c:pt>
                <c:pt idx="114">
                  <c:v>44645</c:v>
                </c:pt>
                <c:pt idx="115">
                  <c:v>44652</c:v>
                </c:pt>
                <c:pt idx="116">
                  <c:v>44659</c:v>
                </c:pt>
                <c:pt idx="117">
                  <c:v>44666</c:v>
                </c:pt>
                <c:pt idx="118">
                  <c:v>44673</c:v>
                </c:pt>
                <c:pt idx="119">
                  <c:v>44680</c:v>
                </c:pt>
                <c:pt idx="120">
                  <c:v>44687</c:v>
                </c:pt>
                <c:pt idx="121">
                  <c:v>44694</c:v>
                </c:pt>
                <c:pt idx="122">
                  <c:v>44701</c:v>
                </c:pt>
                <c:pt idx="123">
                  <c:v>44708</c:v>
                </c:pt>
                <c:pt idx="124">
                  <c:v>44715</c:v>
                </c:pt>
                <c:pt idx="125">
                  <c:v>44722</c:v>
                </c:pt>
                <c:pt idx="126">
                  <c:v>44729</c:v>
                </c:pt>
                <c:pt idx="127" formatCode="m/d/yyyy">
                  <c:v>44736</c:v>
                </c:pt>
                <c:pt idx="128" formatCode="m/d/yyyy">
                  <c:v>44743</c:v>
                </c:pt>
                <c:pt idx="129" formatCode="m/d/yyyy">
                  <c:v>44750</c:v>
                </c:pt>
                <c:pt idx="130" formatCode="m/d/yyyy">
                  <c:v>44757</c:v>
                </c:pt>
                <c:pt idx="131" formatCode="m/d/yyyy">
                  <c:v>44764</c:v>
                </c:pt>
                <c:pt idx="132" formatCode="m/d/yyyy">
                  <c:v>44771</c:v>
                </c:pt>
                <c:pt idx="133" formatCode="m/d/yyyy">
                  <c:v>44778</c:v>
                </c:pt>
                <c:pt idx="134" formatCode="m/d/yyyy">
                  <c:v>44785</c:v>
                </c:pt>
                <c:pt idx="135" formatCode="m/d/yyyy">
                  <c:v>44792</c:v>
                </c:pt>
                <c:pt idx="136" formatCode="m/d/yyyy">
                  <c:v>44799</c:v>
                </c:pt>
                <c:pt idx="137" formatCode="m/d/yyyy">
                  <c:v>44806</c:v>
                </c:pt>
              </c:numCache>
            </c:numRef>
          </c:cat>
          <c:val>
            <c:numRef>
              <c:f>Global!$H$20:$H$201</c:f>
              <c:numCache>
                <c:formatCode>#,##0</c:formatCode>
                <c:ptCount val="182"/>
                <c:pt idx="0">
                  <c:v>100</c:v>
                </c:pt>
                <c:pt idx="1">
                  <c:v>100.31899846519606</c:v>
                </c:pt>
                <c:pt idx="2">
                  <c:v>97.318607240663255</c:v>
                </c:pt>
                <c:pt idx="3">
                  <c:v>101.44151193234823</c:v>
                </c:pt>
                <c:pt idx="4">
                  <c:v>103.69255770561857</c:v>
                </c:pt>
                <c:pt idx="5">
                  <c:v>100.94796713713923</c:v>
                </c:pt>
                <c:pt idx="6">
                  <c:v>90.472177916879815</c:v>
                </c:pt>
                <c:pt idx="7">
                  <c:v>91.040958199163356</c:v>
                </c:pt>
                <c:pt idx="8">
                  <c:v>83.962803575190321</c:v>
                </c:pt>
                <c:pt idx="9">
                  <c:v>72.605254446417263</c:v>
                </c:pt>
                <c:pt idx="10">
                  <c:v>80.270245869571738</c:v>
                </c:pt>
                <c:pt idx="11">
                  <c:v>78.052303710614211</c:v>
                </c:pt>
                <c:pt idx="12">
                  <c:v>86.138613861386133</c:v>
                </c:pt>
                <c:pt idx="13">
                  <c:v>90.261518553071113</c:v>
                </c:pt>
                <c:pt idx="14">
                  <c:v>89.157061602816825</c:v>
                </c:pt>
                <c:pt idx="15">
                  <c:v>90.117066417887997</c:v>
                </c:pt>
                <c:pt idx="16">
                  <c:v>95.193957085678178</c:v>
                </c:pt>
                <c:pt idx="17">
                  <c:v>93.746426314363973</c:v>
                </c:pt>
                <c:pt idx="18">
                  <c:v>96.716723344066935</c:v>
                </c:pt>
                <c:pt idx="19">
                  <c:v>98.46218664419635</c:v>
                </c:pt>
                <c:pt idx="20">
                  <c:v>102.64828914502394</c:v>
                </c:pt>
                <c:pt idx="21">
                  <c:v>100.50558247314096</c:v>
                </c:pt>
                <c:pt idx="22">
                  <c:v>103.60829396009511</c:v>
                </c:pt>
                <c:pt idx="23">
                  <c:v>103.55111498991846</c:v>
                </c:pt>
                <c:pt idx="24">
                  <c:v>107.12028649673481</c:v>
                </c:pt>
                <c:pt idx="25">
                  <c:v>110.19892262782511</c:v>
                </c:pt>
                <c:pt idx="26">
                  <c:v>109.17572000361132</c:v>
                </c:pt>
                <c:pt idx="27">
                  <c:v>108.27891299768277</c:v>
                </c:pt>
                <c:pt idx="28">
                  <c:v>113.23241746667068</c:v>
                </c:pt>
                <c:pt idx="29">
                  <c:v>115.90177254807547</c:v>
                </c:pt>
                <c:pt idx="30">
                  <c:v>115.94089500135422</c:v>
                </c:pt>
                <c:pt idx="31">
                  <c:v>118.75169279845916</c:v>
                </c:pt>
                <c:pt idx="32">
                  <c:v>123.30193505672754</c:v>
                </c:pt>
                <c:pt idx="33">
                  <c:v>118.79984351018688</c:v>
                </c:pt>
                <c:pt idx="34">
                  <c:v>115.11932348250021</c:v>
                </c:pt>
                <c:pt idx="35">
                  <c:v>115.02603147852778</c:v>
                </c:pt>
                <c:pt idx="36">
                  <c:v>116.23280869120345</c:v>
                </c:pt>
                <c:pt idx="37">
                  <c:v>117.79469740287095</c:v>
                </c:pt>
                <c:pt idx="38">
                  <c:v>123.24776550603386</c:v>
                </c:pt>
                <c:pt idx="39">
                  <c:v>123.87673417797703</c:v>
                </c:pt>
                <c:pt idx="40">
                  <c:v>121.54744349814916</c:v>
                </c:pt>
                <c:pt idx="41">
                  <c:v>113.71693400343069</c:v>
                </c:pt>
                <c:pt idx="42">
                  <c:v>124.41842968491373</c:v>
                </c:pt>
                <c:pt idx="43">
                  <c:v>124.0091486352282</c:v>
                </c:pt>
                <c:pt idx="44">
                  <c:v>124.47259923560739</c:v>
                </c:pt>
                <c:pt idx="45">
                  <c:v>127.52114117186788</c:v>
                </c:pt>
                <c:pt idx="46">
                  <c:v>130.97595473833093</c:v>
                </c:pt>
                <c:pt idx="47">
                  <c:v>130.00090282584483</c:v>
                </c:pt>
                <c:pt idx="48">
                  <c:v>134.16292997080856</c:v>
                </c:pt>
                <c:pt idx="49">
                  <c:v>135.574347708327</c:v>
                </c:pt>
                <c:pt idx="50">
                  <c:v>136.77811550151969</c:v>
                </c:pt>
                <c:pt idx="51">
                  <c:v>139.4655270998224</c:v>
                </c:pt>
                <c:pt idx="52">
                  <c:v>136.98877486532842</c:v>
                </c:pt>
                <c:pt idx="53">
                  <c:v>142.40272051521256</c:v>
                </c:pt>
                <c:pt idx="54">
                  <c:v>136.92858647566879</c:v>
                </c:pt>
                <c:pt idx="55">
                  <c:v>143.5643564356435</c:v>
                </c:pt>
                <c:pt idx="56">
                  <c:v>147.22982936591524</c:v>
                </c:pt>
                <c:pt idx="57">
                  <c:v>145.49640374371776</c:v>
                </c:pt>
                <c:pt idx="58">
                  <c:v>138.49348460681927</c:v>
                </c:pt>
                <c:pt idx="59">
                  <c:v>135.38776370038212</c:v>
                </c:pt>
                <c:pt idx="60">
                  <c:v>138.15943904420828</c:v>
                </c:pt>
                <c:pt idx="61">
                  <c:v>136.50726774805133</c:v>
                </c:pt>
                <c:pt idx="62">
                  <c:v>138.68006861476414</c:v>
                </c:pt>
                <c:pt idx="63">
                  <c:v>142.0175148213909</c:v>
                </c:pt>
                <c:pt idx="64">
                  <c:v>147.59396912335606</c:v>
                </c:pt>
                <c:pt idx="65">
                  <c:v>149.09867886484693</c:v>
                </c:pt>
                <c:pt idx="66">
                  <c:v>148.67134129826351</c:v>
                </c:pt>
                <c:pt idx="67">
                  <c:v>146.15847602997377</c:v>
                </c:pt>
                <c:pt idx="68">
                  <c:v>144.74103945348935</c:v>
                </c:pt>
                <c:pt idx="69">
                  <c:v>140.41048481747865</c:v>
                </c:pt>
                <c:pt idx="70">
                  <c:v>141.67745041981394</c:v>
                </c:pt>
                <c:pt idx="71">
                  <c:v>144.43708808570821</c:v>
                </c:pt>
                <c:pt idx="72">
                  <c:v>145.79734569201597</c:v>
                </c:pt>
                <c:pt idx="73">
                  <c:v>148.0664479821842</c:v>
                </c:pt>
                <c:pt idx="74">
                  <c:v>148.5449456799783</c:v>
                </c:pt>
                <c:pt idx="75">
                  <c:v>151.53630864606214</c:v>
                </c:pt>
                <c:pt idx="76">
                  <c:v>154.51864335369706</c:v>
                </c:pt>
                <c:pt idx="77">
                  <c:v>155.65620391826414</c:v>
                </c:pt>
                <c:pt idx="78">
                  <c:v>154.690180264227</c:v>
                </c:pt>
                <c:pt idx="79">
                  <c:v>158.43389810105629</c:v>
                </c:pt>
                <c:pt idx="80">
                  <c:v>157.41069547684248</c:v>
                </c:pt>
                <c:pt idx="81">
                  <c:v>159.69183544494265</c:v>
                </c:pt>
                <c:pt idx="82">
                  <c:v>158.76192482470128</c:v>
                </c:pt>
                <c:pt idx="83">
                  <c:v>158.07276776309848</c:v>
                </c:pt>
                <c:pt idx="84">
                  <c:v>161.93987179873002</c:v>
                </c:pt>
                <c:pt idx="85">
                  <c:v>164.5309819735773</c:v>
                </c:pt>
                <c:pt idx="86">
                  <c:v>162.14150290408978</c:v>
                </c:pt>
                <c:pt idx="87">
                  <c:v>161.0009329200397</c:v>
                </c:pt>
                <c:pt idx="88">
                  <c:v>161.88871166751932</c:v>
                </c:pt>
                <c:pt idx="89">
                  <c:v>154.9188961449336</c:v>
                </c:pt>
                <c:pt idx="90">
                  <c:v>154.858707755274</c:v>
                </c:pt>
                <c:pt idx="91">
                  <c:v>159.38788407716149</c:v>
                </c:pt>
                <c:pt idx="92">
                  <c:v>161.84958921424055</c:v>
                </c:pt>
                <c:pt idx="93">
                  <c:v>163.97724878870866</c:v>
                </c:pt>
                <c:pt idx="94">
                  <c:v>168.87357428751994</c:v>
                </c:pt>
                <c:pt idx="95">
                  <c:v>169.44837340876944</c:v>
                </c:pt>
                <c:pt idx="96">
                  <c:v>172.65340515814501</c:v>
                </c:pt>
                <c:pt idx="97">
                  <c:v>166.26440759577477</c:v>
                </c:pt>
                <c:pt idx="98">
                  <c:v>164.85298985825631</c:v>
                </c:pt>
                <c:pt idx="99">
                  <c:v>172.70757470883862</c:v>
                </c:pt>
                <c:pt idx="100">
                  <c:v>167.14014866532241</c:v>
                </c:pt>
                <c:pt idx="101">
                  <c:v>172.2651900448403</c:v>
                </c:pt>
                <c:pt idx="102">
                  <c:v>172.89716813626646</c:v>
                </c:pt>
                <c:pt idx="103">
                  <c:v>164.79882030756264</c:v>
                </c:pt>
                <c:pt idx="104">
                  <c:v>164.50088777874743</c:v>
                </c:pt>
                <c:pt idx="105">
                  <c:v>153.96791958831136</c:v>
                </c:pt>
                <c:pt idx="106">
                  <c:v>154.41030425230969</c:v>
                </c:pt>
                <c:pt idx="107">
                  <c:v>156.73056667368857</c:v>
                </c:pt>
                <c:pt idx="108">
                  <c:v>153.85356164795806</c:v>
                </c:pt>
                <c:pt idx="109">
                  <c:v>150.46495531012064</c:v>
                </c:pt>
                <c:pt idx="110">
                  <c:v>151.35875289656622</c:v>
                </c:pt>
                <c:pt idx="111">
                  <c:v>146.08324054289926</c:v>
                </c:pt>
                <c:pt idx="112">
                  <c:v>140.69637966836194</c:v>
                </c:pt>
                <c:pt idx="113">
                  <c:v>151.49417677330041</c:v>
                </c:pt>
                <c:pt idx="114">
                  <c:v>154.32002166782024</c:v>
                </c:pt>
                <c:pt idx="115">
                  <c:v>154.37419121851394</c:v>
                </c:pt>
                <c:pt idx="116">
                  <c:v>147.72337416112433</c:v>
                </c:pt>
                <c:pt idx="117">
                  <c:v>142.84811459869394</c:v>
                </c:pt>
                <c:pt idx="118">
                  <c:v>138.95091636823261</c:v>
                </c:pt>
                <c:pt idx="119">
                  <c:v>136.66977640013246</c:v>
                </c:pt>
                <c:pt idx="120">
                  <c:v>134.53910740618139</c:v>
                </c:pt>
                <c:pt idx="121">
                  <c:v>130.44629690932621</c:v>
                </c:pt>
                <c:pt idx="122">
                  <c:v>126.92226669475461</c:v>
                </c:pt>
                <c:pt idx="123">
                  <c:v>135.29748111589277</c:v>
                </c:pt>
                <c:pt idx="124">
                  <c:v>134.34349513978756</c:v>
                </c:pt>
                <c:pt idx="125">
                  <c:v>126.34746757350509</c:v>
                </c:pt>
                <c:pt idx="126">
                  <c:v>119.36561437298747</c:v>
                </c:pt>
                <c:pt idx="127">
                  <c:v>126.853050046646</c:v>
                </c:pt>
                <c:pt idx="128">
                  <c:v>120.77402269102291</c:v>
                </c:pt>
                <c:pt idx="129">
                  <c:v>125.76664961328962</c:v>
                </c:pt>
                <c:pt idx="130">
                  <c:v>124.97818170874839</c:v>
                </c:pt>
                <c:pt idx="131">
                  <c:v>130.25369406241538</c:v>
                </c:pt>
                <c:pt idx="132">
                  <c:v>135.6014324836739</c:v>
                </c:pt>
                <c:pt idx="133">
                  <c:v>138.50853170423426</c:v>
                </c:pt>
                <c:pt idx="134">
                  <c:v>141.4818381534202</c:v>
                </c:pt>
                <c:pt idx="135">
                  <c:v>138.67104035631527</c:v>
                </c:pt>
                <c:pt idx="136">
                  <c:v>131.88479942219146</c:v>
                </c:pt>
                <c:pt idx="137">
                  <c:v>126.29028860332841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1B8-45F9-861D-79054199195D}"/>
            </c:ext>
          </c:extLst>
        </c:ser>
        <c:ser>
          <c:idx val="7"/>
          <c:order val="7"/>
          <c:tx>
            <c:strRef>
              <c:f>Global!$I$19</c:f>
              <c:strCache>
                <c:ptCount val="1"/>
                <c:pt idx="0">
                  <c:v>Materials</c:v>
                </c:pt>
              </c:strCache>
            </c:strRef>
          </c:tx>
          <c:spPr>
            <a:ln w="1270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Global!$A$20:$A$201</c:f>
              <c:numCache>
                <c:formatCode>d\-mmm\-yy</c:formatCode>
                <c:ptCount val="182"/>
                <c:pt idx="0">
                  <c:v>43847</c:v>
                </c:pt>
                <c:pt idx="1">
                  <c:v>43854</c:v>
                </c:pt>
                <c:pt idx="2">
                  <c:v>43861</c:v>
                </c:pt>
                <c:pt idx="3">
                  <c:v>43868</c:v>
                </c:pt>
                <c:pt idx="4">
                  <c:v>43875</c:v>
                </c:pt>
                <c:pt idx="5">
                  <c:v>43882</c:v>
                </c:pt>
                <c:pt idx="6">
                  <c:v>43889</c:v>
                </c:pt>
                <c:pt idx="7">
                  <c:v>43896</c:v>
                </c:pt>
                <c:pt idx="8">
                  <c:v>43903</c:v>
                </c:pt>
                <c:pt idx="9">
                  <c:v>43910</c:v>
                </c:pt>
                <c:pt idx="10">
                  <c:v>43917</c:v>
                </c:pt>
                <c:pt idx="11">
                  <c:v>43924</c:v>
                </c:pt>
                <c:pt idx="12">
                  <c:v>43931</c:v>
                </c:pt>
                <c:pt idx="13">
                  <c:v>43938</c:v>
                </c:pt>
                <c:pt idx="14">
                  <c:v>43945</c:v>
                </c:pt>
                <c:pt idx="15">
                  <c:v>43952</c:v>
                </c:pt>
                <c:pt idx="16">
                  <c:v>43959</c:v>
                </c:pt>
                <c:pt idx="17">
                  <c:v>43966</c:v>
                </c:pt>
                <c:pt idx="18">
                  <c:v>43973</c:v>
                </c:pt>
                <c:pt idx="19">
                  <c:v>43980</c:v>
                </c:pt>
                <c:pt idx="20">
                  <c:v>43987</c:v>
                </c:pt>
                <c:pt idx="21">
                  <c:v>43994</c:v>
                </c:pt>
                <c:pt idx="22">
                  <c:v>44001</c:v>
                </c:pt>
                <c:pt idx="23">
                  <c:v>44008</c:v>
                </c:pt>
                <c:pt idx="24">
                  <c:v>44015</c:v>
                </c:pt>
                <c:pt idx="25">
                  <c:v>44022</c:v>
                </c:pt>
                <c:pt idx="26">
                  <c:v>44029</c:v>
                </c:pt>
                <c:pt idx="27">
                  <c:v>44036</c:v>
                </c:pt>
                <c:pt idx="28">
                  <c:v>44043</c:v>
                </c:pt>
                <c:pt idx="29">
                  <c:v>44050</c:v>
                </c:pt>
                <c:pt idx="30">
                  <c:v>44057</c:v>
                </c:pt>
                <c:pt idx="31">
                  <c:v>44064</c:v>
                </c:pt>
                <c:pt idx="32">
                  <c:v>44071</c:v>
                </c:pt>
                <c:pt idx="33">
                  <c:v>44078</c:v>
                </c:pt>
                <c:pt idx="34">
                  <c:v>44085</c:v>
                </c:pt>
                <c:pt idx="35">
                  <c:v>44092</c:v>
                </c:pt>
                <c:pt idx="36">
                  <c:v>44099</c:v>
                </c:pt>
                <c:pt idx="37">
                  <c:v>44106</c:v>
                </c:pt>
                <c:pt idx="38">
                  <c:v>44113</c:v>
                </c:pt>
                <c:pt idx="39">
                  <c:v>44120</c:v>
                </c:pt>
                <c:pt idx="40">
                  <c:v>44127</c:v>
                </c:pt>
                <c:pt idx="41">
                  <c:v>44134</c:v>
                </c:pt>
                <c:pt idx="42">
                  <c:v>44141</c:v>
                </c:pt>
                <c:pt idx="43">
                  <c:v>44148</c:v>
                </c:pt>
                <c:pt idx="44">
                  <c:v>44155</c:v>
                </c:pt>
                <c:pt idx="45">
                  <c:v>44162</c:v>
                </c:pt>
                <c:pt idx="46">
                  <c:v>44169</c:v>
                </c:pt>
                <c:pt idx="47">
                  <c:v>44176</c:v>
                </c:pt>
                <c:pt idx="48">
                  <c:v>44183</c:v>
                </c:pt>
                <c:pt idx="49">
                  <c:v>44190</c:v>
                </c:pt>
                <c:pt idx="50">
                  <c:v>44197</c:v>
                </c:pt>
                <c:pt idx="51">
                  <c:v>44204</c:v>
                </c:pt>
                <c:pt idx="52">
                  <c:v>44211</c:v>
                </c:pt>
                <c:pt idx="53">
                  <c:v>44218</c:v>
                </c:pt>
                <c:pt idx="54">
                  <c:v>44225</c:v>
                </c:pt>
                <c:pt idx="55">
                  <c:v>44232</c:v>
                </c:pt>
                <c:pt idx="56">
                  <c:v>44239</c:v>
                </c:pt>
                <c:pt idx="57">
                  <c:v>44246</c:v>
                </c:pt>
                <c:pt idx="58">
                  <c:v>44253</c:v>
                </c:pt>
                <c:pt idx="59">
                  <c:v>44260</c:v>
                </c:pt>
                <c:pt idx="60">
                  <c:v>44267</c:v>
                </c:pt>
                <c:pt idx="61">
                  <c:v>44274</c:v>
                </c:pt>
                <c:pt idx="62">
                  <c:v>44281</c:v>
                </c:pt>
                <c:pt idx="63">
                  <c:v>44288</c:v>
                </c:pt>
                <c:pt idx="64">
                  <c:v>44295</c:v>
                </c:pt>
                <c:pt idx="65">
                  <c:v>44302</c:v>
                </c:pt>
                <c:pt idx="66">
                  <c:v>44309</c:v>
                </c:pt>
                <c:pt idx="67">
                  <c:v>44316</c:v>
                </c:pt>
                <c:pt idx="68">
                  <c:v>44323</c:v>
                </c:pt>
                <c:pt idx="69">
                  <c:v>44330</c:v>
                </c:pt>
                <c:pt idx="70">
                  <c:v>44337</c:v>
                </c:pt>
                <c:pt idx="71">
                  <c:v>44344</c:v>
                </c:pt>
                <c:pt idx="72">
                  <c:v>44351</c:v>
                </c:pt>
                <c:pt idx="73">
                  <c:v>44358</c:v>
                </c:pt>
                <c:pt idx="74">
                  <c:v>44365</c:v>
                </c:pt>
                <c:pt idx="75">
                  <c:v>44372</c:v>
                </c:pt>
                <c:pt idx="76">
                  <c:v>44379</c:v>
                </c:pt>
                <c:pt idx="77">
                  <c:v>44386</c:v>
                </c:pt>
                <c:pt idx="78">
                  <c:v>44393</c:v>
                </c:pt>
                <c:pt idx="79">
                  <c:v>44400</c:v>
                </c:pt>
                <c:pt idx="80">
                  <c:v>44407</c:v>
                </c:pt>
                <c:pt idx="81">
                  <c:v>44414</c:v>
                </c:pt>
                <c:pt idx="82">
                  <c:v>44421</c:v>
                </c:pt>
                <c:pt idx="83">
                  <c:v>44428</c:v>
                </c:pt>
                <c:pt idx="84">
                  <c:v>44435</c:v>
                </c:pt>
                <c:pt idx="85">
                  <c:v>44442</c:v>
                </c:pt>
                <c:pt idx="86">
                  <c:v>44449</c:v>
                </c:pt>
                <c:pt idx="87">
                  <c:v>44456</c:v>
                </c:pt>
                <c:pt idx="88">
                  <c:v>44463</c:v>
                </c:pt>
                <c:pt idx="89">
                  <c:v>44470</c:v>
                </c:pt>
                <c:pt idx="90">
                  <c:v>44477</c:v>
                </c:pt>
                <c:pt idx="91">
                  <c:v>44484</c:v>
                </c:pt>
                <c:pt idx="92">
                  <c:v>44491</c:v>
                </c:pt>
                <c:pt idx="93">
                  <c:v>44498</c:v>
                </c:pt>
                <c:pt idx="94">
                  <c:v>44505</c:v>
                </c:pt>
                <c:pt idx="95">
                  <c:v>44512</c:v>
                </c:pt>
                <c:pt idx="96">
                  <c:v>44519</c:v>
                </c:pt>
                <c:pt idx="97">
                  <c:v>44526</c:v>
                </c:pt>
                <c:pt idx="98">
                  <c:v>44533</c:v>
                </c:pt>
                <c:pt idx="99">
                  <c:v>44540</c:v>
                </c:pt>
                <c:pt idx="100">
                  <c:v>44547</c:v>
                </c:pt>
                <c:pt idx="101">
                  <c:v>44554</c:v>
                </c:pt>
                <c:pt idx="102">
                  <c:v>44561</c:v>
                </c:pt>
                <c:pt idx="103">
                  <c:v>44568</c:v>
                </c:pt>
                <c:pt idx="104">
                  <c:v>44575</c:v>
                </c:pt>
                <c:pt idx="105">
                  <c:v>44582</c:v>
                </c:pt>
                <c:pt idx="106">
                  <c:v>44589</c:v>
                </c:pt>
                <c:pt idx="107">
                  <c:v>44596</c:v>
                </c:pt>
                <c:pt idx="108">
                  <c:v>44603</c:v>
                </c:pt>
                <c:pt idx="109">
                  <c:v>44610</c:v>
                </c:pt>
                <c:pt idx="110">
                  <c:v>44617</c:v>
                </c:pt>
                <c:pt idx="111">
                  <c:v>44624</c:v>
                </c:pt>
                <c:pt idx="112">
                  <c:v>44631</c:v>
                </c:pt>
                <c:pt idx="113">
                  <c:v>44638</c:v>
                </c:pt>
                <c:pt idx="114">
                  <c:v>44645</c:v>
                </c:pt>
                <c:pt idx="115">
                  <c:v>44652</c:v>
                </c:pt>
                <c:pt idx="116">
                  <c:v>44659</c:v>
                </c:pt>
                <c:pt idx="117">
                  <c:v>44666</c:v>
                </c:pt>
                <c:pt idx="118">
                  <c:v>44673</c:v>
                </c:pt>
                <c:pt idx="119">
                  <c:v>44680</c:v>
                </c:pt>
                <c:pt idx="120">
                  <c:v>44687</c:v>
                </c:pt>
                <c:pt idx="121">
                  <c:v>44694</c:v>
                </c:pt>
                <c:pt idx="122">
                  <c:v>44701</c:v>
                </c:pt>
                <c:pt idx="123">
                  <c:v>44708</c:v>
                </c:pt>
                <c:pt idx="124">
                  <c:v>44715</c:v>
                </c:pt>
                <c:pt idx="125">
                  <c:v>44722</c:v>
                </c:pt>
                <c:pt idx="126">
                  <c:v>44729</c:v>
                </c:pt>
                <c:pt idx="127" formatCode="m/d/yyyy">
                  <c:v>44736</c:v>
                </c:pt>
                <c:pt idx="128" formatCode="m/d/yyyy">
                  <c:v>44743</c:v>
                </c:pt>
                <c:pt idx="129" formatCode="m/d/yyyy">
                  <c:v>44750</c:v>
                </c:pt>
                <c:pt idx="130" formatCode="m/d/yyyy">
                  <c:v>44757</c:v>
                </c:pt>
                <c:pt idx="131" formatCode="m/d/yyyy">
                  <c:v>44764</c:v>
                </c:pt>
                <c:pt idx="132" formatCode="m/d/yyyy">
                  <c:v>44771</c:v>
                </c:pt>
                <c:pt idx="133" formatCode="m/d/yyyy">
                  <c:v>44778</c:v>
                </c:pt>
                <c:pt idx="134" formatCode="m/d/yyyy">
                  <c:v>44785</c:v>
                </c:pt>
                <c:pt idx="135" formatCode="m/d/yyyy">
                  <c:v>44792</c:v>
                </c:pt>
                <c:pt idx="136" formatCode="m/d/yyyy">
                  <c:v>44799</c:v>
                </c:pt>
                <c:pt idx="137" formatCode="m/d/yyyy">
                  <c:v>44806</c:v>
                </c:pt>
              </c:numCache>
            </c:numRef>
          </c:cat>
          <c:val>
            <c:numRef>
              <c:f>Global!$I$20:$I$201</c:f>
              <c:numCache>
                <c:formatCode>#,##0</c:formatCode>
                <c:ptCount val="182"/>
                <c:pt idx="0">
                  <c:v>100</c:v>
                </c:pt>
                <c:pt idx="1">
                  <c:v>98.167247637186918</c:v>
                </c:pt>
                <c:pt idx="2">
                  <c:v>94.469400222805191</c:v>
                </c:pt>
                <c:pt idx="3">
                  <c:v>96.420742444388551</c:v>
                </c:pt>
                <c:pt idx="4">
                  <c:v>97.024472634491701</c:v>
                </c:pt>
                <c:pt idx="5">
                  <c:v>96.291371689366457</c:v>
                </c:pt>
                <c:pt idx="6">
                  <c:v>85.165486757465786</c:v>
                </c:pt>
                <c:pt idx="7">
                  <c:v>86.092643835124164</c:v>
                </c:pt>
                <c:pt idx="8">
                  <c:v>71.326409602184924</c:v>
                </c:pt>
                <c:pt idx="9">
                  <c:v>64.476946850181463</c:v>
                </c:pt>
                <c:pt idx="10">
                  <c:v>71.089229884644396</c:v>
                </c:pt>
                <c:pt idx="11">
                  <c:v>70.108168325726808</c:v>
                </c:pt>
                <c:pt idx="12">
                  <c:v>79.318647356883602</c:v>
                </c:pt>
                <c:pt idx="13">
                  <c:v>79.286304668128082</c:v>
                </c:pt>
                <c:pt idx="14">
                  <c:v>78.829913393466782</c:v>
                </c:pt>
                <c:pt idx="15">
                  <c:v>80.986092643835121</c:v>
                </c:pt>
                <c:pt idx="16">
                  <c:v>82.653537930786641</c:v>
                </c:pt>
                <c:pt idx="17">
                  <c:v>80.554856793761445</c:v>
                </c:pt>
                <c:pt idx="18">
                  <c:v>83.839436518489237</c:v>
                </c:pt>
                <c:pt idx="19">
                  <c:v>86.97308369569123</c:v>
                </c:pt>
                <c:pt idx="20">
                  <c:v>92.898983002120218</c:v>
                </c:pt>
                <c:pt idx="21">
                  <c:v>88.615373558055111</c:v>
                </c:pt>
                <c:pt idx="22">
                  <c:v>89.715024975742963</c:v>
                </c:pt>
                <c:pt idx="23">
                  <c:v>88.690839831817996</c:v>
                </c:pt>
                <c:pt idx="24">
                  <c:v>91.389657526862365</c:v>
                </c:pt>
                <c:pt idx="25">
                  <c:v>93.128975455492821</c:v>
                </c:pt>
                <c:pt idx="26">
                  <c:v>96.693858482768491</c:v>
                </c:pt>
                <c:pt idx="27">
                  <c:v>98.16006037301895</c:v>
                </c:pt>
                <c:pt idx="28">
                  <c:v>97.365867682466614</c:v>
                </c:pt>
                <c:pt idx="29">
                  <c:v>99.971250943328357</c:v>
                </c:pt>
                <c:pt idx="30">
                  <c:v>100.88762712473491</c:v>
                </c:pt>
                <c:pt idx="31">
                  <c:v>100.04312358500729</c:v>
                </c:pt>
                <c:pt idx="32">
                  <c:v>102.16696014662013</c:v>
                </c:pt>
                <c:pt idx="33">
                  <c:v>101.57041722068487</c:v>
                </c:pt>
                <c:pt idx="34">
                  <c:v>103.43191864016954</c:v>
                </c:pt>
                <c:pt idx="35">
                  <c:v>104.61781722787214</c:v>
                </c:pt>
                <c:pt idx="36">
                  <c:v>98.684730657275239</c:v>
                </c:pt>
                <c:pt idx="37">
                  <c:v>100.0215617925036</c:v>
                </c:pt>
                <c:pt idx="38">
                  <c:v>104.27642217989715</c:v>
                </c:pt>
                <c:pt idx="39">
                  <c:v>103.19473892262904</c:v>
                </c:pt>
                <c:pt idx="40">
                  <c:v>103.14802170553772</c:v>
                </c:pt>
                <c:pt idx="41">
                  <c:v>97.897725230890813</c:v>
                </c:pt>
                <c:pt idx="42">
                  <c:v>105.69950048514028</c:v>
                </c:pt>
                <c:pt idx="43">
                  <c:v>106.67696841197393</c:v>
                </c:pt>
                <c:pt idx="44">
                  <c:v>108.28691558558228</c:v>
                </c:pt>
                <c:pt idx="45">
                  <c:v>111.66852337657664</c:v>
                </c:pt>
                <c:pt idx="46">
                  <c:v>114.86685593128968</c:v>
                </c:pt>
                <c:pt idx="47">
                  <c:v>114.76623423293917</c:v>
                </c:pt>
                <c:pt idx="48">
                  <c:v>117.60879721134144</c:v>
                </c:pt>
                <c:pt idx="49">
                  <c:v>117.03740970999385</c:v>
                </c:pt>
                <c:pt idx="50">
                  <c:v>118.19815287310882</c:v>
                </c:pt>
                <c:pt idx="51">
                  <c:v>125.88852553275593</c:v>
                </c:pt>
                <c:pt idx="52">
                  <c:v>122.51769863801343</c:v>
                </c:pt>
                <c:pt idx="53">
                  <c:v>122.15474179753475</c:v>
                </c:pt>
                <c:pt idx="54">
                  <c:v>116.78585546411757</c:v>
                </c:pt>
                <c:pt idx="55">
                  <c:v>120.16746325511193</c:v>
                </c:pt>
                <c:pt idx="56">
                  <c:v>122.93815359183527</c:v>
                </c:pt>
                <c:pt idx="57">
                  <c:v>124.77449958673229</c:v>
                </c:pt>
                <c:pt idx="58">
                  <c:v>121.40726632407373</c:v>
                </c:pt>
                <c:pt idx="59">
                  <c:v>122.24817623171739</c:v>
                </c:pt>
                <c:pt idx="60">
                  <c:v>126.23710784489883</c:v>
                </c:pt>
                <c:pt idx="61">
                  <c:v>124.26420383081181</c:v>
                </c:pt>
                <c:pt idx="62">
                  <c:v>124.63794156754231</c:v>
                </c:pt>
                <c:pt idx="63">
                  <c:v>125.67290760771913</c:v>
                </c:pt>
                <c:pt idx="64">
                  <c:v>128.17766917023036</c:v>
                </c:pt>
                <c:pt idx="65">
                  <c:v>132.28159701009812</c:v>
                </c:pt>
                <c:pt idx="66">
                  <c:v>132.55830668056205</c:v>
                </c:pt>
                <c:pt idx="67">
                  <c:v>131.80364394293312</c:v>
                </c:pt>
                <c:pt idx="68">
                  <c:v>139.25683688503972</c:v>
                </c:pt>
                <c:pt idx="69">
                  <c:v>136.84910338879507</c:v>
                </c:pt>
                <c:pt idx="70">
                  <c:v>135.44399324397168</c:v>
                </c:pt>
                <c:pt idx="71">
                  <c:v>136.56880008624717</c:v>
                </c:pt>
                <c:pt idx="72">
                  <c:v>137.88047579688791</c:v>
                </c:pt>
                <c:pt idx="73">
                  <c:v>136.44302296330901</c:v>
                </c:pt>
                <c:pt idx="74">
                  <c:v>128.34297624609189</c:v>
                </c:pt>
                <c:pt idx="75">
                  <c:v>132.24566068925861</c:v>
                </c:pt>
                <c:pt idx="76">
                  <c:v>131.6958349804147</c:v>
                </c:pt>
                <c:pt idx="77">
                  <c:v>132.14144535882414</c:v>
                </c:pt>
                <c:pt idx="78">
                  <c:v>131.41553167786682</c:v>
                </c:pt>
                <c:pt idx="79">
                  <c:v>131.49459158371369</c:v>
                </c:pt>
                <c:pt idx="80">
                  <c:v>134.68933050634277</c:v>
                </c:pt>
                <c:pt idx="81">
                  <c:v>134.15028569375067</c:v>
                </c:pt>
                <c:pt idx="82">
                  <c:v>136.17350055701297</c:v>
                </c:pt>
                <c:pt idx="83">
                  <c:v>128.54421964279297</c:v>
                </c:pt>
                <c:pt idx="84">
                  <c:v>132.71642649225572</c:v>
                </c:pt>
                <c:pt idx="85">
                  <c:v>133.57889819240305</c:v>
                </c:pt>
                <c:pt idx="86">
                  <c:v>131.83239299960471</c:v>
                </c:pt>
                <c:pt idx="87">
                  <c:v>126.84083803500197</c:v>
                </c:pt>
                <c:pt idx="88">
                  <c:v>125.46088331476624</c:v>
                </c:pt>
                <c:pt idx="89">
                  <c:v>122.86987458224027</c:v>
                </c:pt>
                <c:pt idx="90">
                  <c:v>124.3037337837352</c:v>
                </c:pt>
                <c:pt idx="91">
                  <c:v>129.10841987997267</c:v>
                </c:pt>
                <c:pt idx="92">
                  <c:v>128.21001185898587</c:v>
                </c:pt>
                <c:pt idx="93">
                  <c:v>127.29004204549538</c:v>
                </c:pt>
                <c:pt idx="94">
                  <c:v>127.77877600891222</c:v>
                </c:pt>
                <c:pt idx="95">
                  <c:v>130.81898875193158</c:v>
                </c:pt>
                <c:pt idx="96">
                  <c:v>128.41125525568694</c:v>
                </c:pt>
                <c:pt idx="97">
                  <c:v>125.01167930427286</c:v>
                </c:pt>
                <c:pt idx="98">
                  <c:v>124.39357458583393</c:v>
                </c:pt>
                <c:pt idx="99">
                  <c:v>127.94408308477381</c:v>
                </c:pt>
                <c:pt idx="100">
                  <c:v>128.10579652855145</c:v>
                </c:pt>
                <c:pt idx="101">
                  <c:v>129.24138426707876</c:v>
                </c:pt>
                <c:pt idx="102">
                  <c:v>131.36162719660763</c:v>
                </c:pt>
                <c:pt idx="103">
                  <c:v>131.51974700830129</c:v>
                </c:pt>
                <c:pt idx="104">
                  <c:v>133.1800050310849</c:v>
                </c:pt>
                <c:pt idx="105">
                  <c:v>129.64746469256474</c:v>
                </c:pt>
                <c:pt idx="106">
                  <c:v>125.56509864520068</c:v>
                </c:pt>
                <c:pt idx="107">
                  <c:v>127.32597836633482</c:v>
                </c:pt>
                <c:pt idx="108">
                  <c:v>130.7255543177489</c:v>
                </c:pt>
                <c:pt idx="109">
                  <c:v>130.18291587307286</c:v>
                </c:pt>
                <c:pt idx="110">
                  <c:v>128.49031516153372</c:v>
                </c:pt>
                <c:pt idx="111">
                  <c:v>128.96108096453082</c:v>
                </c:pt>
                <c:pt idx="112">
                  <c:v>126.14367341071618</c:v>
                </c:pt>
                <c:pt idx="113">
                  <c:v>129.84511445718184</c:v>
                </c:pt>
                <c:pt idx="114">
                  <c:v>133.79092248535591</c:v>
                </c:pt>
                <c:pt idx="115">
                  <c:v>134.41980810004668</c:v>
                </c:pt>
                <c:pt idx="116">
                  <c:v>133.52140007905987</c:v>
                </c:pt>
                <c:pt idx="117">
                  <c:v>133.58608545657091</c:v>
                </c:pt>
                <c:pt idx="118">
                  <c:v>127.12832860171771</c:v>
                </c:pt>
                <c:pt idx="119">
                  <c:v>125.23807812556147</c:v>
                </c:pt>
                <c:pt idx="120">
                  <c:v>122.14755453336683</c:v>
                </c:pt>
                <c:pt idx="121">
                  <c:v>117.51536277715884</c:v>
                </c:pt>
                <c:pt idx="122">
                  <c:v>120.1890250476156</c:v>
                </c:pt>
                <c:pt idx="123">
                  <c:v>125.35307435224779</c:v>
                </c:pt>
                <c:pt idx="124">
                  <c:v>125.70165666439068</c:v>
                </c:pt>
                <c:pt idx="125">
                  <c:v>119.33374061163616</c:v>
                </c:pt>
                <c:pt idx="126">
                  <c:v>109.84295827793149</c:v>
                </c:pt>
                <c:pt idx="127">
                  <c:v>108.96970568153232</c:v>
                </c:pt>
                <c:pt idx="128">
                  <c:v>105.45513350343191</c:v>
                </c:pt>
                <c:pt idx="129">
                  <c:v>104.86937147374852</c:v>
                </c:pt>
                <c:pt idx="130">
                  <c:v>100.61091745427105</c:v>
                </c:pt>
                <c:pt idx="131">
                  <c:v>105.07061487044956</c:v>
                </c:pt>
                <c:pt idx="132">
                  <c:v>109.60218492830704</c:v>
                </c:pt>
                <c:pt idx="133">
                  <c:v>108.73611959607574</c:v>
                </c:pt>
                <c:pt idx="134">
                  <c:v>113.53002479606137</c:v>
                </c:pt>
                <c:pt idx="135">
                  <c:v>110.63715096848384</c:v>
                </c:pt>
                <c:pt idx="136">
                  <c:v>110.33169224134832</c:v>
                </c:pt>
                <c:pt idx="137">
                  <c:v>103.34926510223882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1B8-45F9-861D-79054199195D}"/>
            </c:ext>
          </c:extLst>
        </c:ser>
        <c:ser>
          <c:idx val="8"/>
          <c:order val="8"/>
          <c:tx>
            <c:strRef>
              <c:f>Global!$J$19</c:f>
              <c:strCache>
                <c:ptCount val="1"/>
                <c:pt idx="0">
                  <c:v>Utilities</c:v>
                </c:pt>
              </c:strCache>
            </c:strRef>
          </c:tx>
          <c:spPr>
            <a:ln w="1270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Global!$A$20:$A$201</c:f>
              <c:numCache>
                <c:formatCode>d\-mmm\-yy</c:formatCode>
                <c:ptCount val="182"/>
                <c:pt idx="0">
                  <c:v>43847</c:v>
                </c:pt>
                <c:pt idx="1">
                  <c:v>43854</c:v>
                </c:pt>
                <c:pt idx="2">
                  <c:v>43861</c:v>
                </c:pt>
                <c:pt idx="3">
                  <c:v>43868</c:v>
                </c:pt>
                <c:pt idx="4">
                  <c:v>43875</c:v>
                </c:pt>
                <c:pt idx="5">
                  <c:v>43882</c:v>
                </c:pt>
                <c:pt idx="6">
                  <c:v>43889</c:v>
                </c:pt>
                <c:pt idx="7">
                  <c:v>43896</c:v>
                </c:pt>
                <c:pt idx="8">
                  <c:v>43903</c:v>
                </c:pt>
                <c:pt idx="9">
                  <c:v>43910</c:v>
                </c:pt>
                <c:pt idx="10">
                  <c:v>43917</c:v>
                </c:pt>
                <c:pt idx="11">
                  <c:v>43924</c:v>
                </c:pt>
                <c:pt idx="12">
                  <c:v>43931</c:v>
                </c:pt>
                <c:pt idx="13">
                  <c:v>43938</c:v>
                </c:pt>
                <c:pt idx="14">
                  <c:v>43945</c:v>
                </c:pt>
                <c:pt idx="15">
                  <c:v>43952</c:v>
                </c:pt>
                <c:pt idx="16">
                  <c:v>43959</c:v>
                </c:pt>
                <c:pt idx="17">
                  <c:v>43966</c:v>
                </c:pt>
                <c:pt idx="18">
                  <c:v>43973</c:v>
                </c:pt>
                <c:pt idx="19">
                  <c:v>43980</c:v>
                </c:pt>
                <c:pt idx="20">
                  <c:v>43987</c:v>
                </c:pt>
                <c:pt idx="21">
                  <c:v>43994</c:v>
                </c:pt>
                <c:pt idx="22">
                  <c:v>44001</c:v>
                </c:pt>
                <c:pt idx="23">
                  <c:v>44008</c:v>
                </c:pt>
                <c:pt idx="24">
                  <c:v>44015</c:v>
                </c:pt>
                <c:pt idx="25">
                  <c:v>44022</c:v>
                </c:pt>
                <c:pt idx="26">
                  <c:v>44029</c:v>
                </c:pt>
                <c:pt idx="27">
                  <c:v>44036</c:v>
                </c:pt>
                <c:pt idx="28">
                  <c:v>44043</c:v>
                </c:pt>
                <c:pt idx="29">
                  <c:v>44050</c:v>
                </c:pt>
                <c:pt idx="30">
                  <c:v>44057</c:v>
                </c:pt>
                <c:pt idx="31">
                  <c:v>44064</c:v>
                </c:pt>
                <c:pt idx="32">
                  <c:v>44071</c:v>
                </c:pt>
                <c:pt idx="33">
                  <c:v>44078</c:v>
                </c:pt>
                <c:pt idx="34">
                  <c:v>44085</c:v>
                </c:pt>
                <c:pt idx="35">
                  <c:v>44092</c:v>
                </c:pt>
                <c:pt idx="36">
                  <c:v>44099</c:v>
                </c:pt>
                <c:pt idx="37">
                  <c:v>44106</c:v>
                </c:pt>
                <c:pt idx="38">
                  <c:v>44113</c:v>
                </c:pt>
                <c:pt idx="39">
                  <c:v>44120</c:v>
                </c:pt>
                <c:pt idx="40">
                  <c:v>44127</c:v>
                </c:pt>
                <c:pt idx="41">
                  <c:v>44134</c:v>
                </c:pt>
                <c:pt idx="42">
                  <c:v>44141</c:v>
                </c:pt>
                <c:pt idx="43">
                  <c:v>44148</c:v>
                </c:pt>
                <c:pt idx="44">
                  <c:v>44155</c:v>
                </c:pt>
                <c:pt idx="45">
                  <c:v>44162</c:v>
                </c:pt>
                <c:pt idx="46">
                  <c:v>44169</c:v>
                </c:pt>
                <c:pt idx="47">
                  <c:v>44176</c:v>
                </c:pt>
                <c:pt idx="48">
                  <c:v>44183</c:v>
                </c:pt>
                <c:pt idx="49">
                  <c:v>44190</c:v>
                </c:pt>
                <c:pt idx="50">
                  <c:v>44197</c:v>
                </c:pt>
                <c:pt idx="51">
                  <c:v>44204</c:v>
                </c:pt>
                <c:pt idx="52">
                  <c:v>44211</c:v>
                </c:pt>
                <c:pt idx="53">
                  <c:v>44218</c:v>
                </c:pt>
                <c:pt idx="54">
                  <c:v>44225</c:v>
                </c:pt>
                <c:pt idx="55">
                  <c:v>44232</c:v>
                </c:pt>
                <c:pt idx="56">
                  <c:v>44239</c:v>
                </c:pt>
                <c:pt idx="57">
                  <c:v>44246</c:v>
                </c:pt>
                <c:pt idx="58">
                  <c:v>44253</c:v>
                </c:pt>
                <c:pt idx="59">
                  <c:v>44260</c:v>
                </c:pt>
                <c:pt idx="60">
                  <c:v>44267</c:v>
                </c:pt>
                <c:pt idx="61">
                  <c:v>44274</c:v>
                </c:pt>
                <c:pt idx="62">
                  <c:v>44281</c:v>
                </c:pt>
                <c:pt idx="63">
                  <c:v>44288</c:v>
                </c:pt>
                <c:pt idx="64">
                  <c:v>44295</c:v>
                </c:pt>
                <c:pt idx="65">
                  <c:v>44302</c:v>
                </c:pt>
                <c:pt idx="66">
                  <c:v>44309</c:v>
                </c:pt>
                <c:pt idx="67">
                  <c:v>44316</c:v>
                </c:pt>
                <c:pt idx="68">
                  <c:v>44323</c:v>
                </c:pt>
                <c:pt idx="69">
                  <c:v>44330</c:v>
                </c:pt>
                <c:pt idx="70">
                  <c:v>44337</c:v>
                </c:pt>
                <c:pt idx="71">
                  <c:v>44344</c:v>
                </c:pt>
                <c:pt idx="72">
                  <c:v>44351</c:v>
                </c:pt>
                <c:pt idx="73">
                  <c:v>44358</c:v>
                </c:pt>
                <c:pt idx="74">
                  <c:v>44365</c:v>
                </c:pt>
                <c:pt idx="75">
                  <c:v>44372</c:v>
                </c:pt>
                <c:pt idx="76">
                  <c:v>44379</c:v>
                </c:pt>
                <c:pt idx="77">
                  <c:v>44386</c:v>
                </c:pt>
                <c:pt idx="78">
                  <c:v>44393</c:v>
                </c:pt>
                <c:pt idx="79">
                  <c:v>44400</c:v>
                </c:pt>
                <c:pt idx="80">
                  <c:v>44407</c:v>
                </c:pt>
                <c:pt idx="81">
                  <c:v>44414</c:v>
                </c:pt>
                <c:pt idx="82">
                  <c:v>44421</c:v>
                </c:pt>
                <c:pt idx="83">
                  <c:v>44428</c:v>
                </c:pt>
                <c:pt idx="84">
                  <c:v>44435</c:v>
                </c:pt>
                <c:pt idx="85">
                  <c:v>44442</c:v>
                </c:pt>
                <c:pt idx="86">
                  <c:v>44449</c:v>
                </c:pt>
                <c:pt idx="87">
                  <c:v>44456</c:v>
                </c:pt>
                <c:pt idx="88">
                  <c:v>44463</c:v>
                </c:pt>
                <c:pt idx="89">
                  <c:v>44470</c:v>
                </c:pt>
                <c:pt idx="90">
                  <c:v>44477</c:v>
                </c:pt>
                <c:pt idx="91">
                  <c:v>44484</c:v>
                </c:pt>
                <c:pt idx="92">
                  <c:v>44491</c:v>
                </c:pt>
                <c:pt idx="93">
                  <c:v>44498</c:v>
                </c:pt>
                <c:pt idx="94">
                  <c:v>44505</c:v>
                </c:pt>
                <c:pt idx="95">
                  <c:v>44512</c:v>
                </c:pt>
                <c:pt idx="96">
                  <c:v>44519</c:v>
                </c:pt>
                <c:pt idx="97">
                  <c:v>44526</c:v>
                </c:pt>
                <c:pt idx="98">
                  <c:v>44533</c:v>
                </c:pt>
                <c:pt idx="99">
                  <c:v>44540</c:v>
                </c:pt>
                <c:pt idx="100">
                  <c:v>44547</c:v>
                </c:pt>
                <c:pt idx="101">
                  <c:v>44554</c:v>
                </c:pt>
                <c:pt idx="102">
                  <c:v>44561</c:v>
                </c:pt>
                <c:pt idx="103">
                  <c:v>44568</c:v>
                </c:pt>
                <c:pt idx="104">
                  <c:v>44575</c:v>
                </c:pt>
                <c:pt idx="105">
                  <c:v>44582</c:v>
                </c:pt>
                <c:pt idx="106">
                  <c:v>44589</c:v>
                </c:pt>
                <c:pt idx="107">
                  <c:v>44596</c:v>
                </c:pt>
                <c:pt idx="108">
                  <c:v>44603</c:v>
                </c:pt>
                <c:pt idx="109">
                  <c:v>44610</c:v>
                </c:pt>
                <c:pt idx="110">
                  <c:v>44617</c:v>
                </c:pt>
                <c:pt idx="111">
                  <c:v>44624</c:v>
                </c:pt>
                <c:pt idx="112">
                  <c:v>44631</c:v>
                </c:pt>
                <c:pt idx="113">
                  <c:v>44638</c:v>
                </c:pt>
                <c:pt idx="114">
                  <c:v>44645</c:v>
                </c:pt>
                <c:pt idx="115">
                  <c:v>44652</c:v>
                </c:pt>
                <c:pt idx="116">
                  <c:v>44659</c:v>
                </c:pt>
                <c:pt idx="117">
                  <c:v>44666</c:v>
                </c:pt>
                <c:pt idx="118">
                  <c:v>44673</c:v>
                </c:pt>
                <c:pt idx="119">
                  <c:v>44680</c:v>
                </c:pt>
                <c:pt idx="120">
                  <c:v>44687</c:v>
                </c:pt>
                <c:pt idx="121">
                  <c:v>44694</c:v>
                </c:pt>
                <c:pt idx="122">
                  <c:v>44701</c:v>
                </c:pt>
                <c:pt idx="123">
                  <c:v>44708</c:v>
                </c:pt>
                <c:pt idx="124">
                  <c:v>44715</c:v>
                </c:pt>
                <c:pt idx="125">
                  <c:v>44722</c:v>
                </c:pt>
                <c:pt idx="126">
                  <c:v>44729</c:v>
                </c:pt>
                <c:pt idx="127" formatCode="m/d/yyyy">
                  <c:v>44736</c:v>
                </c:pt>
                <c:pt idx="128" formatCode="m/d/yyyy">
                  <c:v>44743</c:v>
                </c:pt>
                <c:pt idx="129" formatCode="m/d/yyyy">
                  <c:v>44750</c:v>
                </c:pt>
                <c:pt idx="130" formatCode="m/d/yyyy">
                  <c:v>44757</c:v>
                </c:pt>
                <c:pt idx="131" formatCode="m/d/yyyy">
                  <c:v>44764</c:v>
                </c:pt>
                <c:pt idx="132" formatCode="m/d/yyyy">
                  <c:v>44771</c:v>
                </c:pt>
                <c:pt idx="133" formatCode="m/d/yyyy">
                  <c:v>44778</c:v>
                </c:pt>
                <c:pt idx="134" formatCode="m/d/yyyy">
                  <c:v>44785</c:v>
                </c:pt>
                <c:pt idx="135" formatCode="m/d/yyyy">
                  <c:v>44792</c:v>
                </c:pt>
                <c:pt idx="136" formatCode="m/d/yyyy">
                  <c:v>44799</c:v>
                </c:pt>
                <c:pt idx="137" formatCode="m/d/yyyy">
                  <c:v>44806</c:v>
                </c:pt>
              </c:numCache>
            </c:numRef>
          </c:cat>
          <c:val>
            <c:numRef>
              <c:f>Global!$J$20:$J$201</c:f>
              <c:numCache>
                <c:formatCode>#,##0</c:formatCode>
                <c:ptCount val="182"/>
                <c:pt idx="0">
                  <c:v>100</c:v>
                </c:pt>
                <c:pt idx="1">
                  <c:v>101.7497417355372</c:v>
                </c:pt>
                <c:pt idx="2">
                  <c:v>101.56250000000001</c:v>
                </c:pt>
                <c:pt idx="3">
                  <c:v>101.63352272727273</c:v>
                </c:pt>
                <c:pt idx="4">
                  <c:v>103.48011363636365</c:v>
                </c:pt>
                <c:pt idx="5">
                  <c:v>103.86105371900828</c:v>
                </c:pt>
                <c:pt idx="6">
                  <c:v>93.32386363636364</c:v>
                </c:pt>
                <c:pt idx="7">
                  <c:v>98.883006198347118</c:v>
                </c:pt>
                <c:pt idx="8">
                  <c:v>82.476756198347104</c:v>
                </c:pt>
                <c:pt idx="9">
                  <c:v>72.546487603305792</c:v>
                </c:pt>
                <c:pt idx="10">
                  <c:v>81.714876033057863</c:v>
                </c:pt>
                <c:pt idx="11">
                  <c:v>77.388946280991732</c:v>
                </c:pt>
                <c:pt idx="12">
                  <c:v>87.409607438016522</c:v>
                </c:pt>
                <c:pt idx="13">
                  <c:v>86.893078512396698</c:v>
                </c:pt>
                <c:pt idx="14">
                  <c:v>84.349173553718998</c:v>
                </c:pt>
                <c:pt idx="15">
                  <c:v>83.722882231404952</c:v>
                </c:pt>
                <c:pt idx="16">
                  <c:v>83.52272727272728</c:v>
                </c:pt>
                <c:pt idx="17">
                  <c:v>81.153150826446279</c:v>
                </c:pt>
                <c:pt idx="18">
                  <c:v>83.277376033057848</c:v>
                </c:pt>
                <c:pt idx="19">
                  <c:v>87.997159090909093</c:v>
                </c:pt>
                <c:pt idx="20">
                  <c:v>91.32231404958678</c:v>
                </c:pt>
                <c:pt idx="21">
                  <c:v>87.797004132231407</c:v>
                </c:pt>
                <c:pt idx="22">
                  <c:v>87.48063016528927</c:v>
                </c:pt>
                <c:pt idx="23">
                  <c:v>85.356404958677686</c:v>
                </c:pt>
                <c:pt idx="24">
                  <c:v>88.675103305785129</c:v>
                </c:pt>
                <c:pt idx="25">
                  <c:v>88.604080578512395</c:v>
                </c:pt>
                <c:pt idx="26">
                  <c:v>91.690340909090907</c:v>
                </c:pt>
                <c:pt idx="27">
                  <c:v>91.748450413223139</c:v>
                </c:pt>
                <c:pt idx="28">
                  <c:v>92.1875</c:v>
                </c:pt>
                <c:pt idx="29">
                  <c:v>92.61363636363636</c:v>
                </c:pt>
                <c:pt idx="30">
                  <c:v>92.045454545454547</c:v>
                </c:pt>
                <c:pt idx="31">
                  <c:v>90.399018595041312</c:v>
                </c:pt>
                <c:pt idx="32">
                  <c:v>90.127840909090907</c:v>
                </c:pt>
                <c:pt idx="33">
                  <c:v>89.546745867768593</c:v>
                </c:pt>
                <c:pt idx="34">
                  <c:v>89.48863636363636</c:v>
                </c:pt>
                <c:pt idx="35">
                  <c:v>88.875258264462815</c:v>
                </c:pt>
                <c:pt idx="36">
                  <c:v>88.416838842975196</c:v>
                </c:pt>
                <c:pt idx="37">
                  <c:v>91.05113636363636</c:v>
                </c:pt>
                <c:pt idx="38">
                  <c:v>94.156766528925615</c:v>
                </c:pt>
                <c:pt idx="39">
                  <c:v>94.505423553718998</c:v>
                </c:pt>
                <c:pt idx="40">
                  <c:v>95.189824380165291</c:v>
                </c:pt>
                <c:pt idx="41">
                  <c:v>90.902634297520649</c:v>
                </c:pt>
                <c:pt idx="42">
                  <c:v>95.331869834710744</c:v>
                </c:pt>
                <c:pt idx="43">
                  <c:v>98.237345041322314</c:v>
                </c:pt>
                <c:pt idx="44">
                  <c:v>96.526342975206603</c:v>
                </c:pt>
                <c:pt idx="45">
                  <c:v>97.294679752066116</c:v>
                </c:pt>
                <c:pt idx="46">
                  <c:v>95.874225206611584</c:v>
                </c:pt>
                <c:pt idx="47">
                  <c:v>95.551394628099189</c:v>
                </c:pt>
                <c:pt idx="48">
                  <c:v>96.442407024793411</c:v>
                </c:pt>
                <c:pt idx="49">
                  <c:v>96.132489669421503</c:v>
                </c:pt>
                <c:pt idx="50">
                  <c:v>98.088842975206632</c:v>
                </c:pt>
                <c:pt idx="51">
                  <c:v>100.15495867768598</c:v>
                </c:pt>
                <c:pt idx="52">
                  <c:v>99.16064049586781</c:v>
                </c:pt>
                <c:pt idx="53">
                  <c:v>98.799070247933926</c:v>
                </c:pt>
                <c:pt idx="54">
                  <c:v>96.713584710743831</c:v>
                </c:pt>
                <c:pt idx="55">
                  <c:v>98.456869834710787</c:v>
                </c:pt>
                <c:pt idx="56">
                  <c:v>97.230113636363669</c:v>
                </c:pt>
                <c:pt idx="57">
                  <c:v>95.577221074380191</c:v>
                </c:pt>
                <c:pt idx="58">
                  <c:v>91.561208677685983</c:v>
                </c:pt>
                <c:pt idx="59">
                  <c:v>91.754907024793425</c:v>
                </c:pt>
                <c:pt idx="60">
                  <c:v>95.770919421487633</c:v>
                </c:pt>
                <c:pt idx="61">
                  <c:v>95.996900826446307</c:v>
                </c:pt>
                <c:pt idx="62">
                  <c:v>97.61751033057854</c:v>
                </c:pt>
                <c:pt idx="63">
                  <c:v>97.985537190082667</c:v>
                </c:pt>
                <c:pt idx="64">
                  <c:v>99.509297520661192</c:v>
                </c:pt>
                <c:pt idx="65">
                  <c:v>101.72391528925624</c:v>
                </c:pt>
                <c:pt idx="66">
                  <c:v>101.34297520661161</c:v>
                </c:pt>
                <c:pt idx="67">
                  <c:v>100.65857438016533</c:v>
                </c:pt>
                <c:pt idx="68">
                  <c:v>101.08471074380171</c:v>
                </c:pt>
                <c:pt idx="69">
                  <c:v>100.62629132231409</c:v>
                </c:pt>
                <c:pt idx="70">
                  <c:v>101.25903925619839</c:v>
                </c:pt>
                <c:pt idx="71">
                  <c:v>100.2647210743802</c:v>
                </c:pt>
                <c:pt idx="72">
                  <c:v>99.922520661157066</c:v>
                </c:pt>
                <c:pt idx="73">
                  <c:v>100.92329545454551</c:v>
                </c:pt>
                <c:pt idx="74">
                  <c:v>97.959710743801708</c:v>
                </c:pt>
                <c:pt idx="75">
                  <c:v>98.192148760330639</c:v>
                </c:pt>
                <c:pt idx="76">
                  <c:v>97.617510330578568</c:v>
                </c:pt>
                <c:pt idx="77">
                  <c:v>98.172778925619895</c:v>
                </c:pt>
                <c:pt idx="78">
                  <c:v>99.573863636363683</c:v>
                </c:pt>
                <c:pt idx="79">
                  <c:v>99.115444214876064</c:v>
                </c:pt>
                <c:pt idx="80">
                  <c:v>99.083161157024833</c:v>
                </c:pt>
                <c:pt idx="81">
                  <c:v>100.50361570247937</c:v>
                </c:pt>
                <c:pt idx="82">
                  <c:v>102.01446280991739</c:v>
                </c:pt>
                <c:pt idx="83">
                  <c:v>103.40909090909095</c:v>
                </c:pt>
                <c:pt idx="84">
                  <c:v>101.94989669421491</c:v>
                </c:pt>
                <c:pt idx="85">
                  <c:v>103.81585743801656</c:v>
                </c:pt>
                <c:pt idx="86">
                  <c:v>101.93052685950417</c:v>
                </c:pt>
                <c:pt idx="87">
                  <c:v>99.205836776859542</c:v>
                </c:pt>
                <c:pt idx="88">
                  <c:v>98.198605371900854</c:v>
                </c:pt>
                <c:pt idx="89">
                  <c:v>96.235795454545482</c:v>
                </c:pt>
                <c:pt idx="90">
                  <c:v>97.152634297520677</c:v>
                </c:pt>
                <c:pt idx="91">
                  <c:v>98.39876033057854</c:v>
                </c:pt>
                <c:pt idx="92">
                  <c:v>100.21952479338846</c:v>
                </c:pt>
                <c:pt idx="93">
                  <c:v>100.08393595041323</c:v>
                </c:pt>
                <c:pt idx="94">
                  <c:v>100.3615702479339</c:v>
                </c:pt>
                <c:pt idx="95">
                  <c:v>99.4189049586777</c:v>
                </c:pt>
                <c:pt idx="96">
                  <c:v>99.477014462809933</c:v>
                </c:pt>
                <c:pt idx="97">
                  <c:v>98.766787190082667</c:v>
                </c:pt>
                <c:pt idx="98">
                  <c:v>98.863636363636388</c:v>
                </c:pt>
                <c:pt idx="99">
                  <c:v>101.20738636363639</c:v>
                </c:pt>
                <c:pt idx="100">
                  <c:v>102.3824896694215</c:v>
                </c:pt>
                <c:pt idx="101">
                  <c:v>103.27995867768597</c:v>
                </c:pt>
                <c:pt idx="102">
                  <c:v>105.17820247933886</c:v>
                </c:pt>
                <c:pt idx="103">
                  <c:v>103.05397727272731</c:v>
                </c:pt>
                <c:pt idx="104">
                  <c:v>102.98941115702482</c:v>
                </c:pt>
                <c:pt idx="105">
                  <c:v>102.2856404958678</c:v>
                </c:pt>
                <c:pt idx="106">
                  <c:v>100.64566115702482</c:v>
                </c:pt>
                <c:pt idx="107">
                  <c:v>101.45919421487605</c:v>
                </c:pt>
                <c:pt idx="108">
                  <c:v>100.11621900826449</c:v>
                </c:pt>
                <c:pt idx="109">
                  <c:v>98.999225206611612</c:v>
                </c:pt>
                <c:pt idx="110">
                  <c:v>100.12267561983474</c:v>
                </c:pt>
                <c:pt idx="111">
                  <c:v>100.12267561983474</c:v>
                </c:pt>
                <c:pt idx="112">
                  <c:v>100.38094008264466</c:v>
                </c:pt>
                <c:pt idx="113">
                  <c:v>101.36234504132234</c:v>
                </c:pt>
                <c:pt idx="114">
                  <c:v>103.05397727272731</c:v>
                </c:pt>
                <c:pt idx="115">
                  <c:v>106.70196280991739</c:v>
                </c:pt>
                <c:pt idx="116">
                  <c:v>108.64540289256202</c:v>
                </c:pt>
                <c:pt idx="117">
                  <c:v>107.27660123966946</c:v>
                </c:pt>
                <c:pt idx="118">
                  <c:v>105.32670454545458</c:v>
                </c:pt>
                <c:pt idx="119">
                  <c:v>102.40831611570252</c:v>
                </c:pt>
                <c:pt idx="120">
                  <c:v>102.24044421487606</c:v>
                </c:pt>
                <c:pt idx="121">
                  <c:v>100.65211776859506</c:v>
                </c:pt>
                <c:pt idx="122">
                  <c:v>102.77634297520665</c:v>
                </c:pt>
                <c:pt idx="123">
                  <c:v>105.81740702479341</c:v>
                </c:pt>
                <c:pt idx="124">
                  <c:v>104.31947314049589</c:v>
                </c:pt>
                <c:pt idx="125">
                  <c:v>100.30991735537192</c:v>
                </c:pt>
                <c:pt idx="126">
                  <c:v>92.671745867768607</c:v>
                </c:pt>
                <c:pt idx="127">
                  <c:v>97.09452479338843</c:v>
                </c:pt>
                <c:pt idx="128">
                  <c:v>99.257489669421489</c:v>
                </c:pt>
                <c:pt idx="129">
                  <c:v>97.28176652892563</c:v>
                </c:pt>
                <c:pt idx="130">
                  <c:v>96.823347107438039</c:v>
                </c:pt>
                <c:pt idx="131">
                  <c:v>97.268853305785143</c:v>
                </c:pt>
                <c:pt idx="132">
                  <c:v>102.13068181818183</c:v>
                </c:pt>
                <c:pt idx="133">
                  <c:v>102.13713842975207</c:v>
                </c:pt>
                <c:pt idx="134">
                  <c:v>105.08135330578513</c:v>
                </c:pt>
                <c:pt idx="135">
                  <c:v>105.54622933884299</c:v>
                </c:pt>
                <c:pt idx="136">
                  <c:v>103.21539256198349</c:v>
                </c:pt>
                <c:pt idx="137">
                  <c:v>101.07825413223142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1B8-45F9-861D-7905419919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79683056"/>
        <c:axId val="1279682224"/>
      </c:lineChart>
      <c:dateAx>
        <c:axId val="1279683056"/>
        <c:scaling>
          <c:orientation val="minMax"/>
        </c:scaling>
        <c:delete val="0"/>
        <c:axPos val="b"/>
        <c:numFmt formatCode="d\-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9682224"/>
        <c:crosses val="autoZero"/>
        <c:auto val="1"/>
        <c:lblOffset val="100"/>
        <c:baseTimeUnit val="days"/>
      </c:dateAx>
      <c:valAx>
        <c:axId val="1279682224"/>
        <c:scaling>
          <c:orientation val="minMax"/>
        </c:scaling>
        <c:delete val="0"/>
        <c:axPos val="l"/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9683056"/>
        <c:crosses val="autoZero"/>
        <c:crossBetween val="between"/>
      </c:valAx>
      <c:spPr>
        <a:noFill/>
        <a:ln w="9525">
          <a:noFill/>
        </a:ln>
        <a:effectLst>
          <a:softEdge rad="12700"/>
        </a:effectLst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6350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b="1"/>
              <a:t>6M</a:t>
            </a:r>
            <a:r>
              <a:rPr lang="en-IN" b="1" baseline="0"/>
              <a:t> Rolling Flows</a:t>
            </a:r>
            <a:endParaRPr lang="en-IN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Flows!$F$15</c:f>
              <c:strCache>
                <c:ptCount val="1"/>
                <c:pt idx="0">
                  <c:v>FPI (US$mn)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Flows!$E$16:$E$273</c:f>
              <c:numCache>
                <c:formatCode>mmm\-yy</c:formatCode>
                <c:ptCount val="258"/>
                <c:pt idx="0">
                  <c:v>36526</c:v>
                </c:pt>
                <c:pt idx="1">
                  <c:v>36557</c:v>
                </c:pt>
                <c:pt idx="2">
                  <c:v>36586</c:v>
                </c:pt>
                <c:pt idx="3">
                  <c:v>36617</c:v>
                </c:pt>
                <c:pt idx="4">
                  <c:v>36647</c:v>
                </c:pt>
                <c:pt idx="5">
                  <c:v>36678</c:v>
                </c:pt>
                <c:pt idx="6">
                  <c:v>36708</c:v>
                </c:pt>
                <c:pt idx="7">
                  <c:v>36739</c:v>
                </c:pt>
                <c:pt idx="8">
                  <c:v>36770</c:v>
                </c:pt>
                <c:pt idx="9">
                  <c:v>36800</c:v>
                </c:pt>
                <c:pt idx="10">
                  <c:v>36831</c:v>
                </c:pt>
                <c:pt idx="11">
                  <c:v>36861</c:v>
                </c:pt>
                <c:pt idx="12">
                  <c:v>36892</c:v>
                </c:pt>
                <c:pt idx="13">
                  <c:v>36923</c:v>
                </c:pt>
                <c:pt idx="14">
                  <c:v>36951</c:v>
                </c:pt>
                <c:pt idx="15">
                  <c:v>36982</c:v>
                </c:pt>
                <c:pt idx="16">
                  <c:v>37012</c:v>
                </c:pt>
                <c:pt idx="17">
                  <c:v>37043</c:v>
                </c:pt>
                <c:pt idx="18">
                  <c:v>37073</c:v>
                </c:pt>
                <c:pt idx="19">
                  <c:v>37104</c:v>
                </c:pt>
                <c:pt idx="20">
                  <c:v>37135</c:v>
                </c:pt>
                <c:pt idx="21">
                  <c:v>37165</c:v>
                </c:pt>
                <c:pt idx="22">
                  <c:v>37196</c:v>
                </c:pt>
                <c:pt idx="23">
                  <c:v>37226</c:v>
                </c:pt>
                <c:pt idx="24">
                  <c:v>37257</c:v>
                </c:pt>
                <c:pt idx="25">
                  <c:v>37288</c:v>
                </c:pt>
                <c:pt idx="26">
                  <c:v>37316</c:v>
                </c:pt>
                <c:pt idx="27">
                  <c:v>37347</c:v>
                </c:pt>
                <c:pt idx="28">
                  <c:v>37377</c:v>
                </c:pt>
                <c:pt idx="29">
                  <c:v>37408</c:v>
                </c:pt>
                <c:pt idx="30">
                  <c:v>37438</c:v>
                </c:pt>
                <c:pt idx="31">
                  <c:v>37469</c:v>
                </c:pt>
                <c:pt idx="32">
                  <c:v>37500</c:v>
                </c:pt>
                <c:pt idx="33">
                  <c:v>37530</c:v>
                </c:pt>
                <c:pt idx="34">
                  <c:v>37561</c:v>
                </c:pt>
                <c:pt idx="35">
                  <c:v>37591</c:v>
                </c:pt>
                <c:pt idx="36">
                  <c:v>37622</c:v>
                </c:pt>
                <c:pt idx="37">
                  <c:v>37653</c:v>
                </c:pt>
                <c:pt idx="38">
                  <c:v>37681</c:v>
                </c:pt>
                <c:pt idx="39">
                  <c:v>37712</c:v>
                </c:pt>
                <c:pt idx="40">
                  <c:v>37742</c:v>
                </c:pt>
                <c:pt idx="41">
                  <c:v>37773</c:v>
                </c:pt>
                <c:pt idx="42">
                  <c:v>37803</c:v>
                </c:pt>
                <c:pt idx="43">
                  <c:v>37834</c:v>
                </c:pt>
                <c:pt idx="44">
                  <c:v>37865</c:v>
                </c:pt>
                <c:pt idx="45">
                  <c:v>37895</c:v>
                </c:pt>
                <c:pt idx="46">
                  <c:v>37926</c:v>
                </c:pt>
                <c:pt idx="47">
                  <c:v>37956</c:v>
                </c:pt>
                <c:pt idx="48">
                  <c:v>37987</c:v>
                </c:pt>
                <c:pt idx="49">
                  <c:v>38018</c:v>
                </c:pt>
                <c:pt idx="50">
                  <c:v>38047</c:v>
                </c:pt>
                <c:pt idx="51">
                  <c:v>38078</c:v>
                </c:pt>
                <c:pt idx="52">
                  <c:v>38108</c:v>
                </c:pt>
                <c:pt idx="53">
                  <c:v>38139</c:v>
                </c:pt>
                <c:pt idx="54">
                  <c:v>38169</c:v>
                </c:pt>
                <c:pt idx="55">
                  <c:v>38200</c:v>
                </c:pt>
                <c:pt idx="56">
                  <c:v>38231</c:v>
                </c:pt>
                <c:pt idx="57">
                  <c:v>38261</c:v>
                </c:pt>
                <c:pt idx="58">
                  <c:v>38292</c:v>
                </c:pt>
                <c:pt idx="59">
                  <c:v>38322</c:v>
                </c:pt>
                <c:pt idx="60">
                  <c:v>38353</c:v>
                </c:pt>
                <c:pt idx="61">
                  <c:v>38384</c:v>
                </c:pt>
                <c:pt idx="62">
                  <c:v>38412</c:v>
                </c:pt>
                <c:pt idx="63">
                  <c:v>38443</c:v>
                </c:pt>
                <c:pt idx="64">
                  <c:v>38473</c:v>
                </c:pt>
                <c:pt idx="65">
                  <c:v>38504</c:v>
                </c:pt>
                <c:pt idx="66">
                  <c:v>38534</c:v>
                </c:pt>
                <c:pt idx="67">
                  <c:v>38565</c:v>
                </c:pt>
                <c:pt idx="68">
                  <c:v>38596</c:v>
                </c:pt>
                <c:pt idx="69">
                  <c:v>38626</c:v>
                </c:pt>
                <c:pt idx="70">
                  <c:v>38657</c:v>
                </c:pt>
                <c:pt idx="71">
                  <c:v>38687</c:v>
                </c:pt>
                <c:pt idx="72">
                  <c:v>38718</c:v>
                </c:pt>
                <c:pt idx="73">
                  <c:v>38749</c:v>
                </c:pt>
                <c:pt idx="74">
                  <c:v>38777</c:v>
                </c:pt>
                <c:pt idx="75">
                  <c:v>38808</c:v>
                </c:pt>
                <c:pt idx="76">
                  <c:v>38838</c:v>
                </c:pt>
                <c:pt idx="77">
                  <c:v>38869</c:v>
                </c:pt>
                <c:pt idx="78">
                  <c:v>38899</c:v>
                </c:pt>
                <c:pt idx="79">
                  <c:v>38930</c:v>
                </c:pt>
                <c:pt idx="80">
                  <c:v>38961</c:v>
                </c:pt>
                <c:pt idx="81">
                  <c:v>38991</c:v>
                </c:pt>
                <c:pt idx="82">
                  <c:v>39022</c:v>
                </c:pt>
                <c:pt idx="83">
                  <c:v>39052</c:v>
                </c:pt>
                <c:pt idx="84">
                  <c:v>39083</c:v>
                </c:pt>
                <c:pt idx="85">
                  <c:v>39114</c:v>
                </c:pt>
                <c:pt idx="86">
                  <c:v>39142</c:v>
                </c:pt>
                <c:pt idx="87">
                  <c:v>39173</c:v>
                </c:pt>
                <c:pt idx="88">
                  <c:v>39203</c:v>
                </c:pt>
                <c:pt idx="89">
                  <c:v>39234</c:v>
                </c:pt>
                <c:pt idx="90">
                  <c:v>39264</c:v>
                </c:pt>
                <c:pt idx="91">
                  <c:v>39295</c:v>
                </c:pt>
                <c:pt idx="92">
                  <c:v>39326</c:v>
                </c:pt>
                <c:pt idx="93">
                  <c:v>39356</c:v>
                </c:pt>
                <c:pt idx="94">
                  <c:v>39387</c:v>
                </c:pt>
                <c:pt idx="95">
                  <c:v>39417</c:v>
                </c:pt>
                <c:pt idx="96">
                  <c:v>39448</c:v>
                </c:pt>
                <c:pt idx="97">
                  <c:v>39479</c:v>
                </c:pt>
                <c:pt idx="98">
                  <c:v>39508</c:v>
                </c:pt>
                <c:pt idx="99">
                  <c:v>39539</c:v>
                </c:pt>
                <c:pt idx="100">
                  <c:v>39569</c:v>
                </c:pt>
                <c:pt idx="101">
                  <c:v>39600</c:v>
                </c:pt>
                <c:pt idx="102">
                  <c:v>39630</c:v>
                </c:pt>
                <c:pt idx="103">
                  <c:v>39661</c:v>
                </c:pt>
                <c:pt idx="104">
                  <c:v>39692</c:v>
                </c:pt>
                <c:pt idx="105">
                  <c:v>39722</c:v>
                </c:pt>
                <c:pt idx="106">
                  <c:v>39753</c:v>
                </c:pt>
                <c:pt idx="107">
                  <c:v>39783</c:v>
                </c:pt>
                <c:pt idx="108">
                  <c:v>39814</c:v>
                </c:pt>
                <c:pt idx="109">
                  <c:v>39845</c:v>
                </c:pt>
                <c:pt idx="110">
                  <c:v>39873</c:v>
                </c:pt>
                <c:pt idx="111">
                  <c:v>39904</c:v>
                </c:pt>
                <c:pt idx="112">
                  <c:v>39934</c:v>
                </c:pt>
                <c:pt idx="113">
                  <c:v>39965</c:v>
                </c:pt>
                <c:pt idx="114">
                  <c:v>39995</c:v>
                </c:pt>
                <c:pt idx="115">
                  <c:v>40026</c:v>
                </c:pt>
                <c:pt idx="116">
                  <c:v>40057</c:v>
                </c:pt>
                <c:pt idx="117">
                  <c:v>40087</c:v>
                </c:pt>
                <c:pt idx="118">
                  <c:v>40118</c:v>
                </c:pt>
                <c:pt idx="119">
                  <c:v>40148</c:v>
                </c:pt>
                <c:pt idx="120">
                  <c:v>40179</c:v>
                </c:pt>
                <c:pt idx="121">
                  <c:v>40210</c:v>
                </c:pt>
                <c:pt idx="122">
                  <c:v>40238</c:v>
                </c:pt>
                <c:pt idx="123">
                  <c:v>40269</c:v>
                </c:pt>
                <c:pt idx="124">
                  <c:v>40299</c:v>
                </c:pt>
                <c:pt idx="125">
                  <c:v>40330</c:v>
                </c:pt>
                <c:pt idx="126">
                  <c:v>40360</c:v>
                </c:pt>
                <c:pt idx="127">
                  <c:v>40391</c:v>
                </c:pt>
                <c:pt idx="128">
                  <c:v>40422</c:v>
                </c:pt>
                <c:pt idx="129">
                  <c:v>40452</c:v>
                </c:pt>
                <c:pt idx="130">
                  <c:v>40483</c:v>
                </c:pt>
                <c:pt idx="131">
                  <c:v>40513</c:v>
                </c:pt>
                <c:pt idx="132">
                  <c:v>40544</c:v>
                </c:pt>
                <c:pt idx="133">
                  <c:v>40575</c:v>
                </c:pt>
                <c:pt idx="134">
                  <c:v>40603</c:v>
                </c:pt>
                <c:pt idx="135">
                  <c:v>40634</c:v>
                </c:pt>
                <c:pt idx="136">
                  <c:v>40664</c:v>
                </c:pt>
                <c:pt idx="137">
                  <c:v>40695</c:v>
                </c:pt>
                <c:pt idx="138">
                  <c:v>40725</c:v>
                </c:pt>
                <c:pt idx="139">
                  <c:v>40756</c:v>
                </c:pt>
                <c:pt idx="140">
                  <c:v>40787</c:v>
                </c:pt>
                <c:pt idx="141">
                  <c:v>40817</c:v>
                </c:pt>
                <c:pt idx="142">
                  <c:v>40848</c:v>
                </c:pt>
                <c:pt idx="143">
                  <c:v>40878</c:v>
                </c:pt>
                <c:pt idx="144">
                  <c:v>40909</c:v>
                </c:pt>
                <c:pt idx="145">
                  <c:v>40940</c:v>
                </c:pt>
                <c:pt idx="146">
                  <c:v>40969</c:v>
                </c:pt>
                <c:pt idx="147">
                  <c:v>41000</c:v>
                </c:pt>
                <c:pt idx="148">
                  <c:v>41030</c:v>
                </c:pt>
                <c:pt idx="149">
                  <c:v>41061</c:v>
                </c:pt>
                <c:pt idx="150">
                  <c:v>41091</c:v>
                </c:pt>
                <c:pt idx="151">
                  <c:v>41122</c:v>
                </c:pt>
                <c:pt idx="152">
                  <c:v>41153</c:v>
                </c:pt>
                <c:pt idx="153">
                  <c:v>41183</c:v>
                </c:pt>
                <c:pt idx="154">
                  <c:v>41214</c:v>
                </c:pt>
                <c:pt idx="155">
                  <c:v>41244</c:v>
                </c:pt>
                <c:pt idx="156">
                  <c:v>41275</c:v>
                </c:pt>
                <c:pt idx="157">
                  <c:v>41306</c:v>
                </c:pt>
                <c:pt idx="158">
                  <c:v>41334</c:v>
                </c:pt>
                <c:pt idx="159">
                  <c:v>41365</c:v>
                </c:pt>
                <c:pt idx="160">
                  <c:v>41395</c:v>
                </c:pt>
                <c:pt idx="161">
                  <c:v>41426</c:v>
                </c:pt>
                <c:pt idx="162">
                  <c:v>41456</c:v>
                </c:pt>
                <c:pt idx="163">
                  <c:v>41487</c:v>
                </c:pt>
                <c:pt idx="164">
                  <c:v>41518</c:v>
                </c:pt>
                <c:pt idx="165">
                  <c:v>41548</c:v>
                </c:pt>
                <c:pt idx="166">
                  <c:v>41579</c:v>
                </c:pt>
                <c:pt idx="167">
                  <c:v>41609</c:v>
                </c:pt>
                <c:pt idx="168">
                  <c:v>41640</c:v>
                </c:pt>
                <c:pt idx="169">
                  <c:v>41671</c:v>
                </c:pt>
                <c:pt idx="170">
                  <c:v>41699</c:v>
                </c:pt>
                <c:pt idx="171">
                  <c:v>41730</c:v>
                </c:pt>
                <c:pt idx="172">
                  <c:v>41760</c:v>
                </c:pt>
                <c:pt idx="173">
                  <c:v>41791</c:v>
                </c:pt>
                <c:pt idx="174">
                  <c:v>41821</c:v>
                </c:pt>
                <c:pt idx="175">
                  <c:v>41852</c:v>
                </c:pt>
                <c:pt idx="176">
                  <c:v>41883</c:v>
                </c:pt>
                <c:pt idx="177">
                  <c:v>41913</c:v>
                </c:pt>
                <c:pt idx="178">
                  <c:v>41944</c:v>
                </c:pt>
                <c:pt idx="179">
                  <c:v>41974</c:v>
                </c:pt>
                <c:pt idx="180">
                  <c:v>42005</c:v>
                </c:pt>
                <c:pt idx="181">
                  <c:v>42036</c:v>
                </c:pt>
                <c:pt idx="182">
                  <c:v>42064</c:v>
                </c:pt>
                <c:pt idx="183">
                  <c:v>42095</c:v>
                </c:pt>
                <c:pt idx="184">
                  <c:v>42125</c:v>
                </c:pt>
                <c:pt idx="185">
                  <c:v>42156</c:v>
                </c:pt>
                <c:pt idx="186">
                  <c:v>42186</c:v>
                </c:pt>
                <c:pt idx="187">
                  <c:v>42217</c:v>
                </c:pt>
                <c:pt idx="188">
                  <c:v>42248</c:v>
                </c:pt>
                <c:pt idx="189">
                  <c:v>42278</c:v>
                </c:pt>
                <c:pt idx="190">
                  <c:v>42309</c:v>
                </c:pt>
                <c:pt idx="191">
                  <c:v>42339</c:v>
                </c:pt>
                <c:pt idx="192">
                  <c:v>42370</c:v>
                </c:pt>
                <c:pt idx="193">
                  <c:v>42401</c:v>
                </c:pt>
                <c:pt idx="194">
                  <c:v>42430</c:v>
                </c:pt>
                <c:pt idx="195">
                  <c:v>42461</c:v>
                </c:pt>
                <c:pt idx="196">
                  <c:v>42491</c:v>
                </c:pt>
                <c:pt idx="197">
                  <c:v>42522</c:v>
                </c:pt>
                <c:pt idx="198">
                  <c:v>42552</c:v>
                </c:pt>
                <c:pt idx="199">
                  <c:v>42583</c:v>
                </c:pt>
                <c:pt idx="200">
                  <c:v>42614</c:v>
                </c:pt>
                <c:pt idx="201">
                  <c:v>42644</c:v>
                </c:pt>
                <c:pt idx="202">
                  <c:v>42675</c:v>
                </c:pt>
                <c:pt idx="203">
                  <c:v>42705</c:v>
                </c:pt>
                <c:pt idx="204">
                  <c:v>42736</c:v>
                </c:pt>
                <c:pt idx="205">
                  <c:v>42767</c:v>
                </c:pt>
                <c:pt idx="206">
                  <c:v>42795</c:v>
                </c:pt>
                <c:pt idx="207">
                  <c:v>42826</c:v>
                </c:pt>
                <c:pt idx="208">
                  <c:v>42856</c:v>
                </c:pt>
                <c:pt idx="209">
                  <c:v>42887</c:v>
                </c:pt>
                <c:pt idx="210">
                  <c:v>42917</c:v>
                </c:pt>
                <c:pt idx="211">
                  <c:v>42948</c:v>
                </c:pt>
                <c:pt idx="212">
                  <c:v>42979</c:v>
                </c:pt>
                <c:pt idx="213">
                  <c:v>43009</c:v>
                </c:pt>
                <c:pt idx="214">
                  <c:v>43040</c:v>
                </c:pt>
                <c:pt idx="215">
                  <c:v>43070</c:v>
                </c:pt>
                <c:pt idx="216">
                  <c:v>43101</c:v>
                </c:pt>
                <c:pt idx="217">
                  <c:v>43132</c:v>
                </c:pt>
                <c:pt idx="218">
                  <c:v>43160</c:v>
                </c:pt>
                <c:pt idx="219">
                  <c:v>43191</c:v>
                </c:pt>
                <c:pt idx="220">
                  <c:v>43221</c:v>
                </c:pt>
                <c:pt idx="221">
                  <c:v>43252</c:v>
                </c:pt>
                <c:pt idx="222">
                  <c:v>43282</c:v>
                </c:pt>
                <c:pt idx="223">
                  <c:v>43313</c:v>
                </c:pt>
                <c:pt idx="224">
                  <c:v>43344</c:v>
                </c:pt>
                <c:pt idx="225">
                  <c:v>43374</c:v>
                </c:pt>
                <c:pt idx="226">
                  <c:v>43405</c:v>
                </c:pt>
                <c:pt idx="227">
                  <c:v>43435</c:v>
                </c:pt>
                <c:pt idx="228">
                  <c:v>43466</c:v>
                </c:pt>
                <c:pt idx="229">
                  <c:v>43497</c:v>
                </c:pt>
                <c:pt idx="230">
                  <c:v>43525</c:v>
                </c:pt>
                <c:pt idx="231">
                  <c:v>43556</c:v>
                </c:pt>
                <c:pt idx="232">
                  <c:v>43586</c:v>
                </c:pt>
                <c:pt idx="233">
                  <c:v>43617</c:v>
                </c:pt>
                <c:pt idx="234">
                  <c:v>43647</c:v>
                </c:pt>
                <c:pt idx="235">
                  <c:v>43678</c:v>
                </c:pt>
                <c:pt idx="236">
                  <c:v>43709</c:v>
                </c:pt>
                <c:pt idx="237">
                  <c:v>43739</c:v>
                </c:pt>
                <c:pt idx="238">
                  <c:v>43770</c:v>
                </c:pt>
                <c:pt idx="239">
                  <c:v>43800</c:v>
                </c:pt>
                <c:pt idx="240">
                  <c:v>43831</c:v>
                </c:pt>
                <c:pt idx="241">
                  <c:v>43862</c:v>
                </c:pt>
                <c:pt idx="242">
                  <c:v>43891</c:v>
                </c:pt>
                <c:pt idx="243">
                  <c:v>43922</c:v>
                </c:pt>
                <c:pt idx="244">
                  <c:v>43952</c:v>
                </c:pt>
                <c:pt idx="245">
                  <c:v>43983</c:v>
                </c:pt>
                <c:pt idx="246">
                  <c:v>44013</c:v>
                </c:pt>
                <c:pt idx="247">
                  <c:v>44044</c:v>
                </c:pt>
                <c:pt idx="248">
                  <c:v>44075</c:v>
                </c:pt>
                <c:pt idx="249">
                  <c:v>44105</c:v>
                </c:pt>
                <c:pt idx="250">
                  <c:v>44136</c:v>
                </c:pt>
                <c:pt idx="251">
                  <c:v>44166</c:v>
                </c:pt>
                <c:pt idx="252">
                  <c:v>44197</c:v>
                </c:pt>
                <c:pt idx="253">
                  <c:v>44228</c:v>
                </c:pt>
                <c:pt idx="254">
                  <c:v>44286</c:v>
                </c:pt>
                <c:pt idx="255">
                  <c:v>44316</c:v>
                </c:pt>
                <c:pt idx="256">
                  <c:v>44347</c:v>
                </c:pt>
                <c:pt idx="257">
                  <c:v>44377</c:v>
                </c:pt>
              </c:numCache>
            </c:numRef>
          </c:cat>
          <c:val>
            <c:numRef>
              <c:f>Flows!$F$16:$F$273</c:f>
              <c:numCache>
                <c:formatCode>_(* #,##0_);_(* \(#,##0\);_(* "-"??_);_(@_)</c:formatCode>
                <c:ptCount val="258"/>
                <c:pt idx="0">
                  <c:v>506.39999999999992</c:v>
                </c:pt>
                <c:pt idx="1">
                  <c:v>1103.9000000000001</c:v>
                </c:pt>
                <c:pt idx="2">
                  <c:v>1614.3</c:v>
                </c:pt>
                <c:pt idx="3">
                  <c:v>2377.6</c:v>
                </c:pt>
                <c:pt idx="4">
                  <c:v>2125.7000000000003</c:v>
                </c:pt>
                <c:pt idx="5">
                  <c:v>1375.8</c:v>
                </c:pt>
                <c:pt idx="6">
                  <c:v>1005.9</c:v>
                </c:pt>
                <c:pt idx="7">
                  <c:v>769.19999999999993</c:v>
                </c:pt>
                <c:pt idx="8">
                  <c:v>384.69999999999993</c:v>
                </c:pt>
                <c:pt idx="9">
                  <c:v>-201.89999999999998</c:v>
                </c:pt>
                <c:pt idx="10">
                  <c:v>-45.599999999999994</c:v>
                </c:pt>
                <c:pt idx="11">
                  <c:v>92.700000000000031</c:v>
                </c:pt>
                <c:pt idx="12">
                  <c:v>1260.8999999999999</c:v>
                </c:pt>
                <c:pt idx="13">
                  <c:v>1245.5999999999999</c:v>
                </c:pt>
                <c:pt idx="14">
                  <c:v>1767.5</c:v>
                </c:pt>
                <c:pt idx="15">
                  <c:v>2112.1999999999998</c:v>
                </c:pt>
                <c:pt idx="16">
                  <c:v>2108.2999999999997</c:v>
                </c:pt>
                <c:pt idx="17">
                  <c:v>2377.1</c:v>
                </c:pt>
                <c:pt idx="18">
                  <c:v>1679.3</c:v>
                </c:pt>
                <c:pt idx="19">
                  <c:v>1427.1000000000001</c:v>
                </c:pt>
                <c:pt idx="20">
                  <c:v>895.69999999999993</c:v>
                </c:pt>
                <c:pt idx="21">
                  <c:v>674.7</c:v>
                </c:pt>
                <c:pt idx="22">
                  <c:v>488.7</c:v>
                </c:pt>
                <c:pt idx="23">
                  <c:v>363.4</c:v>
                </c:pt>
                <c:pt idx="24">
                  <c:v>281.5</c:v>
                </c:pt>
                <c:pt idx="25">
                  <c:v>638.5</c:v>
                </c:pt>
                <c:pt idx="26">
                  <c:v>787.7</c:v>
                </c:pt>
                <c:pt idx="27">
                  <c:v>649.20000000000005</c:v>
                </c:pt>
                <c:pt idx="28">
                  <c:v>582.80000000000007</c:v>
                </c:pt>
                <c:pt idx="29">
                  <c:v>492.40000000000003</c:v>
                </c:pt>
                <c:pt idx="30">
                  <c:v>477.2</c:v>
                </c:pt>
                <c:pt idx="31">
                  <c:v>110.9</c:v>
                </c:pt>
                <c:pt idx="32">
                  <c:v>90.299999999999983</c:v>
                </c:pt>
                <c:pt idx="33">
                  <c:v>-13.600000000000009</c:v>
                </c:pt>
                <c:pt idx="34">
                  <c:v>118.99999999999999</c:v>
                </c:pt>
                <c:pt idx="35">
                  <c:v>246</c:v>
                </c:pt>
                <c:pt idx="36">
                  <c:v>409.9</c:v>
                </c:pt>
                <c:pt idx="37">
                  <c:v>449.1</c:v>
                </c:pt>
                <c:pt idx="38">
                  <c:v>425.40000000000003</c:v>
                </c:pt>
                <c:pt idx="39">
                  <c:v>665.90000000000009</c:v>
                </c:pt>
                <c:pt idx="40">
                  <c:v>825.5</c:v>
                </c:pt>
                <c:pt idx="41">
                  <c:v>1293</c:v>
                </c:pt>
                <c:pt idx="42">
                  <c:v>1594.9999999999998</c:v>
                </c:pt>
                <c:pt idx="43">
                  <c:v>1951.3999999999999</c:v>
                </c:pt>
                <c:pt idx="44">
                  <c:v>2756.4</c:v>
                </c:pt>
                <c:pt idx="45">
                  <c:v>4151.8999999999996</c:v>
                </c:pt>
                <c:pt idx="46">
                  <c:v>4597.2</c:v>
                </c:pt>
                <c:pt idx="47">
                  <c:v>5408.6</c:v>
                </c:pt>
                <c:pt idx="48">
                  <c:v>5418.8</c:v>
                </c:pt>
                <c:pt idx="49">
                  <c:v>5675.4999999999991</c:v>
                </c:pt>
                <c:pt idx="50">
                  <c:v>6782.7999999999993</c:v>
                </c:pt>
                <c:pt idx="51">
                  <c:v>6224.9000000000005</c:v>
                </c:pt>
                <c:pt idx="52">
                  <c:v>4804</c:v>
                </c:pt>
                <c:pt idx="53">
                  <c:v>3502.9000000000005</c:v>
                </c:pt>
                <c:pt idx="54">
                  <c:v>3227.5999999999995</c:v>
                </c:pt>
                <c:pt idx="55">
                  <c:v>3136.2</c:v>
                </c:pt>
                <c:pt idx="56">
                  <c:v>1775.9</c:v>
                </c:pt>
                <c:pt idx="57">
                  <c:v>1706.5</c:v>
                </c:pt>
                <c:pt idx="58">
                  <c:v>3851</c:v>
                </c:pt>
                <c:pt idx="59">
                  <c:v>5123.7</c:v>
                </c:pt>
                <c:pt idx="60">
                  <c:v>5149.6000000000004</c:v>
                </c:pt>
                <c:pt idx="61">
                  <c:v>6334.5</c:v>
                </c:pt>
                <c:pt idx="62">
                  <c:v>7453.6</c:v>
                </c:pt>
                <c:pt idx="63">
                  <c:v>6329.9</c:v>
                </c:pt>
                <c:pt idx="64">
                  <c:v>4718.1000000000004</c:v>
                </c:pt>
                <c:pt idx="65">
                  <c:v>4691.5999999999995</c:v>
                </c:pt>
                <c:pt idx="66">
                  <c:v>6293.1</c:v>
                </c:pt>
                <c:pt idx="67">
                  <c:v>5513.8</c:v>
                </c:pt>
                <c:pt idx="68">
                  <c:v>4754.8999999999996</c:v>
                </c:pt>
                <c:pt idx="69">
                  <c:v>4147.8</c:v>
                </c:pt>
                <c:pt idx="70">
                  <c:v>5417.2000000000007</c:v>
                </c:pt>
                <c:pt idx="71">
                  <c:v>6209.4</c:v>
                </c:pt>
                <c:pt idx="72">
                  <c:v>5075.6000000000004</c:v>
                </c:pt>
                <c:pt idx="73">
                  <c:v>5771</c:v>
                </c:pt>
                <c:pt idx="74">
                  <c:v>6274.9</c:v>
                </c:pt>
                <c:pt idx="75">
                  <c:v>7227.4000000000005</c:v>
                </c:pt>
                <c:pt idx="76">
                  <c:v>4349.2000000000007</c:v>
                </c:pt>
                <c:pt idx="77">
                  <c:v>2549.2999999999997</c:v>
                </c:pt>
                <c:pt idx="78">
                  <c:v>2096.1</c:v>
                </c:pt>
                <c:pt idx="79">
                  <c:v>1414.6999999999998</c:v>
                </c:pt>
                <c:pt idx="80">
                  <c:v>1297.5999999999999</c:v>
                </c:pt>
                <c:pt idx="81">
                  <c:v>2750.2</c:v>
                </c:pt>
                <c:pt idx="82">
                  <c:v>6902.4</c:v>
                </c:pt>
                <c:pt idx="83">
                  <c:v>5788.4000000000005</c:v>
                </c:pt>
                <c:pt idx="84">
                  <c:v>5423.5</c:v>
                </c:pt>
                <c:pt idx="85">
                  <c:v>5667.5</c:v>
                </c:pt>
                <c:pt idx="86">
                  <c:v>4644.2000000000007</c:v>
                </c:pt>
                <c:pt idx="87">
                  <c:v>4404.3999999999996</c:v>
                </c:pt>
                <c:pt idx="88">
                  <c:v>3171.9</c:v>
                </c:pt>
                <c:pt idx="89">
                  <c:v>5741.2000000000007</c:v>
                </c:pt>
                <c:pt idx="90">
                  <c:v>10377.4</c:v>
                </c:pt>
                <c:pt idx="91">
                  <c:v>7266.7999999999993</c:v>
                </c:pt>
                <c:pt idx="92">
                  <c:v>11669.1</c:v>
                </c:pt>
                <c:pt idx="93">
                  <c:v>15585.3</c:v>
                </c:pt>
                <c:pt idx="94">
                  <c:v>13293.699999999999</c:v>
                </c:pt>
                <c:pt idx="95">
                  <c:v>12776.599999999999</c:v>
                </c:pt>
                <c:pt idx="96">
                  <c:v>3836.9999999999991</c:v>
                </c:pt>
                <c:pt idx="97">
                  <c:v>6457.7999999999993</c:v>
                </c:pt>
                <c:pt idx="98">
                  <c:v>1763.8000000000002</c:v>
                </c:pt>
                <c:pt idx="99">
                  <c:v>-3226.7000000000003</c:v>
                </c:pt>
                <c:pt idx="100">
                  <c:v>-3155.8</c:v>
                </c:pt>
                <c:pt idx="101">
                  <c:v>-6873.3</c:v>
                </c:pt>
                <c:pt idx="102">
                  <c:v>-2734.8</c:v>
                </c:pt>
                <c:pt idx="103">
                  <c:v>-4264.8</c:v>
                </c:pt>
                <c:pt idx="104">
                  <c:v>-6032.2</c:v>
                </c:pt>
                <c:pt idx="105">
                  <c:v>-9206.2999999999993</c:v>
                </c:pt>
                <c:pt idx="106">
                  <c:v>-8787</c:v>
                </c:pt>
                <c:pt idx="107">
                  <c:v>-6044.9999999999991</c:v>
                </c:pt>
                <c:pt idx="108">
                  <c:v>-6684.6999999999989</c:v>
                </c:pt>
                <c:pt idx="109">
                  <c:v>-6473.7999999999993</c:v>
                </c:pt>
                <c:pt idx="110">
                  <c:v>-4679.9000000000005</c:v>
                </c:pt>
                <c:pt idx="111">
                  <c:v>-277.09999999999991</c:v>
                </c:pt>
                <c:pt idx="112">
                  <c:v>4652.2</c:v>
                </c:pt>
                <c:pt idx="113">
                  <c:v>5076.2999999999993</c:v>
                </c:pt>
                <c:pt idx="114">
                  <c:v>8345.1999999999989</c:v>
                </c:pt>
                <c:pt idx="115">
                  <c:v>9710.9</c:v>
                </c:pt>
                <c:pt idx="116">
                  <c:v>13789.8</c:v>
                </c:pt>
                <c:pt idx="117">
                  <c:v>14107</c:v>
                </c:pt>
                <c:pt idx="118">
                  <c:v>11030.970000000001</c:v>
                </c:pt>
                <c:pt idx="119">
                  <c:v>12562.91</c:v>
                </c:pt>
                <c:pt idx="120">
                  <c:v>9933.06</c:v>
                </c:pt>
                <c:pt idx="121">
                  <c:v>9570.19</c:v>
                </c:pt>
                <c:pt idx="122">
                  <c:v>9563.07</c:v>
                </c:pt>
                <c:pt idx="123">
                  <c:v>9992.91</c:v>
                </c:pt>
                <c:pt idx="124">
                  <c:v>6827.3300000000008</c:v>
                </c:pt>
                <c:pt idx="125">
                  <c:v>6699.9700000000012</c:v>
                </c:pt>
                <c:pt idx="126">
                  <c:v>10707.4</c:v>
                </c:pt>
                <c:pt idx="127">
                  <c:v>12647.44</c:v>
                </c:pt>
                <c:pt idx="128">
                  <c:v>14884.99</c:v>
                </c:pt>
                <c:pt idx="129">
                  <c:v>18243.239999999998</c:v>
                </c:pt>
                <c:pt idx="130">
                  <c:v>24391.139999999996</c:v>
                </c:pt>
                <c:pt idx="131">
                  <c:v>22620.87</c:v>
                </c:pt>
                <c:pt idx="132">
                  <c:v>17456.639999999996</c:v>
                </c:pt>
                <c:pt idx="133">
                  <c:v>14226.619999999997</c:v>
                </c:pt>
                <c:pt idx="134">
                  <c:v>9409.5799999999981</c:v>
                </c:pt>
                <c:pt idx="135">
                  <c:v>5404.7999999999993</c:v>
                </c:pt>
                <c:pt idx="136">
                  <c:v>89.2199999999998</c:v>
                </c:pt>
                <c:pt idx="137">
                  <c:v>494.00999999999954</c:v>
                </c:pt>
                <c:pt idx="138">
                  <c:v>3548</c:v>
                </c:pt>
                <c:pt idx="139">
                  <c:v>2267.06</c:v>
                </c:pt>
                <c:pt idx="140">
                  <c:v>507.5499999999999</c:v>
                </c:pt>
                <c:pt idx="141">
                  <c:v>-557.81999999999994</c:v>
                </c:pt>
                <c:pt idx="142">
                  <c:v>-260.2099999999997</c:v>
                </c:pt>
                <c:pt idx="143">
                  <c:v>-1005.8099999999998</c:v>
                </c:pt>
                <c:pt idx="144">
                  <c:v>-489.30999999999995</c:v>
                </c:pt>
                <c:pt idx="145">
                  <c:v>6748.33</c:v>
                </c:pt>
                <c:pt idx="146">
                  <c:v>8504.06</c:v>
                </c:pt>
                <c:pt idx="147">
                  <c:v>7893.04</c:v>
                </c:pt>
                <c:pt idx="148">
                  <c:v>8478.39</c:v>
                </c:pt>
                <c:pt idx="149">
                  <c:v>8516.32</c:v>
                </c:pt>
                <c:pt idx="150">
                  <c:v>8352.08</c:v>
                </c:pt>
                <c:pt idx="151">
                  <c:v>4974.13</c:v>
                </c:pt>
                <c:pt idx="152">
                  <c:v>7267.3899999999994</c:v>
                </c:pt>
                <c:pt idx="153">
                  <c:v>9336.99</c:v>
                </c:pt>
                <c:pt idx="154">
                  <c:v>11611.29</c:v>
                </c:pt>
                <c:pt idx="155">
                  <c:v>16031.34</c:v>
                </c:pt>
                <c:pt idx="156">
                  <c:v>18108.04</c:v>
                </c:pt>
                <c:pt idx="157">
                  <c:v>20497.510000000002</c:v>
                </c:pt>
                <c:pt idx="158">
                  <c:v>18564.86</c:v>
                </c:pt>
                <c:pt idx="159">
                  <c:v>17781.29</c:v>
                </c:pt>
                <c:pt idx="160">
                  <c:v>19551.910000000003</c:v>
                </c:pt>
                <c:pt idx="161">
                  <c:v>13341.35</c:v>
                </c:pt>
                <c:pt idx="162">
                  <c:v>8259.48</c:v>
                </c:pt>
                <c:pt idx="163">
                  <c:v>3170.6800000000003</c:v>
                </c:pt>
                <c:pt idx="164">
                  <c:v>3251.9199999999992</c:v>
                </c:pt>
                <c:pt idx="165">
                  <c:v>4995.59</c:v>
                </c:pt>
                <c:pt idx="166">
                  <c:v>2354.15</c:v>
                </c:pt>
                <c:pt idx="167">
                  <c:v>6644.98</c:v>
                </c:pt>
                <c:pt idx="168">
                  <c:v>7618.2699999999995</c:v>
                </c:pt>
                <c:pt idx="169">
                  <c:v>8984.75</c:v>
                </c:pt>
                <c:pt idx="170">
                  <c:v>10669.44</c:v>
                </c:pt>
                <c:pt idx="171">
                  <c:v>8953.369999999999</c:v>
                </c:pt>
                <c:pt idx="172">
                  <c:v>10604.18</c:v>
                </c:pt>
                <c:pt idx="173">
                  <c:v>9917.3900000000012</c:v>
                </c:pt>
                <c:pt idx="174">
                  <c:v>11868.670000000002</c:v>
                </c:pt>
                <c:pt idx="175">
                  <c:v>12503.240000000002</c:v>
                </c:pt>
                <c:pt idx="176">
                  <c:v>9728.02</c:v>
                </c:pt>
                <c:pt idx="177">
                  <c:v>8662.2900000000009</c:v>
                </c:pt>
                <c:pt idx="178">
                  <c:v>8201.2100000000009</c:v>
                </c:pt>
                <c:pt idx="179">
                  <c:v>6244.4800000000005</c:v>
                </c:pt>
                <c:pt idx="180">
                  <c:v>7184.81</c:v>
                </c:pt>
                <c:pt idx="181">
                  <c:v>7564.1499999999987</c:v>
                </c:pt>
                <c:pt idx="182">
                  <c:v>8347.99</c:v>
                </c:pt>
                <c:pt idx="183">
                  <c:v>9415.0499999999993</c:v>
                </c:pt>
                <c:pt idx="184">
                  <c:v>7028.1799999999985</c:v>
                </c:pt>
                <c:pt idx="185">
                  <c:v>6184.0599999999995</c:v>
                </c:pt>
                <c:pt idx="186">
                  <c:v>4187.59</c:v>
                </c:pt>
                <c:pt idx="187">
                  <c:v>156.16000000000031</c:v>
                </c:pt>
                <c:pt idx="188">
                  <c:v>-2391.5299999999997</c:v>
                </c:pt>
                <c:pt idx="189">
                  <c:v>-2823.9799999999991</c:v>
                </c:pt>
                <c:pt idx="190">
                  <c:v>-3905.9199999999992</c:v>
                </c:pt>
                <c:pt idx="191">
                  <c:v>-2909.9599999999991</c:v>
                </c:pt>
                <c:pt idx="192">
                  <c:v>-5494.33</c:v>
                </c:pt>
                <c:pt idx="193">
                  <c:v>-4066.2700000000004</c:v>
                </c:pt>
                <c:pt idx="194">
                  <c:v>879.72999999999956</c:v>
                </c:pt>
                <c:pt idx="195">
                  <c:v>684.60999999999933</c:v>
                </c:pt>
                <c:pt idx="196">
                  <c:v>2219.3299999999995</c:v>
                </c:pt>
                <c:pt idx="197">
                  <c:v>2955.5899999999997</c:v>
                </c:pt>
                <c:pt idx="198">
                  <c:v>6347.16</c:v>
                </c:pt>
                <c:pt idx="199">
                  <c:v>8979.98</c:v>
                </c:pt>
                <c:pt idx="200">
                  <c:v>6296.0700000000006</c:v>
                </c:pt>
                <c:pt idx="201">
                  <c:v>4965.4400000000014</c:v>
                </c:pt>
                <c:pt idx="202">
                  <c:v>1968.4500000000007</c:v>
                </c:pt>
                <c:pt idx="203">
                  <c:v>-52.699999999999818</c:v>
                </c:pt>
                <c:pt idx="204">
                  <c:v>-1748.6599999999992</c:v>
                </c:pt>
                <c:pt idx="205">
                  <c:v>-1648.2900000000004</c:v>
                </c:pt>
                <c:pt idx="206">
                  <c:v>2091.6199999999994</c:v>
                </c:pt>
                <c:pt idx="207">
                  <c:v>2492.6499999999987</c:v>
                </c:pt>
                <c:pt idx="208">
                  <c:v>6646.4099999999989</c:v>
                </c:pt>
                <c:pt idx="209">
                  <c:v>8506.32</c:v>
                </c:pt>
                <c:pt idx="210">
                  <c:v>8901.4399999999987</c:v>
                </c:pt>
                <c:pt idx="211">
                  <c:v>5605.5199999999986</c:v>
                </c:pt>
                <c:pt idx="212">
                  <c:v>-1192.3400000000008</c:v>
                </c:pt>
                <c:pt idx="213">
                  <c:v>-551.83000000000084</c:v>
                </c:pt>
                <c:pt idx="214">
                  <c:v>857.20999999999958</c:v>
                </c:pt>
                <c:pt idx="215">
                  <c:v>-491.84000000000049</c:v>
                </c:pt>
                <c:pt idx="216">
                  <c:v>1158.0500000000002</c:v>
                </c:pt>
                <c:pt idx="217">
                  <c:v>959.65000000000032</c:v>
                </c:pt>
                <c:pt idx="218">
                  <c:v>4633.6499999999996</c:v>
                </c:pt>
                <c:pt idx="219">
                  <c:v>3394.6299999999997</c:v>
                </c:pt>
                <c:pt idx="220">
                  <c:v>-983.57999999999981</c:v>
                </c:pt>
                <c:pt idx="221">
                  <c:v>-621.5</c:v>
                </c:pt>
                <c:pt idx="222">
                  <c:v>-2452.1900000000005</c:v>
                </c:pt>
                <c:pt idx="223">
                  <c:v>-799.49000000000024</c:v>
                </c:pt>
                <c:pt idx="224">
                  <c:v>-4131.1499999999996</c:v>
                </c:pt>
                <c:pt idx="225">
                  <c:v>-6940.3399999999992</c:v>
                </c:pt>
                <c:pt idx="226">
                  <c:v>-4645.2499999999991</c:v>
                </c:pt>
                <c:pt idx="227">
                  <c:v>-3935.8899999999994</c:v>
                </c:pt>
                <c:pt idx="228">
                  <c:v>-4219.16</c:v>
                </c:pt>
                <c:pt idx="229">
                  <c:v>-1788.4999999999991</c:v>
                </c:pt>
                <c:pt idx="230">
                  <c:v>5674.3600000000006</c:v>
                </c:pt>
                <c:pt idx="231">
                  <c:v>10968.060000000001</c:v>
                </c:pt>
                <c:pt idx="232">
                  <c:v>11522.32</c:v>
                </c:pt>
                <c:pt idx="233">
                  <c:v>11338.849999999999</c:v>
                </c:pt>
                <c:pt idx="234">
                  <c:v>9479.9700000000012</c:v>
                </c:pt>
                <c:pt idx="235">
                  <c:v>5128.71</c:v>
                </c:pt>
                <c:pt idx="236">
                  <c:v>-65.360000000000241</c:v>
                </c:pt>
                <c:pt idx="237">
                  <c:v>455.48</c:v>
                </c:pt>
                <c:pt idx="238">
                  <c:v>2182.4500000000003</c:v>
                </c:pt>
                <c:pt idx="239">
                  <c:v>2895.5599999999995</c:v>
                </c:pt>
                <c:pt idx="240">
                  <c:v>6202.43</c:v>
                </c:pt>
                <c:pt idx="241">
                  <c:v>8815.2500000000018</c:v>
                </c:pt>
                <c:pt idx="242">
                  <c:v>-529.27999999999884</c:v>
                </c:pt>
                <c:pt idx="243">
                  <c:v>-2621.869999999999</c:v>
                </c:pt>
                <c:pt idx="244">
                  <c:v>-4052.5199999999991</c:v>
                </c:pt>
                <c:pt idx="245">
                  <c:v>-2441.4699999999998</c:v>
                </c:pt>
                <c:pt idx="246">
                  <c:v>-2660.8200000000011</c:v>
                </c:pt>
                <c:pt idx="247">
                  <c:v>3020.4299999999976</c:v>
                </c:pt>
                <c:pt idx="248">
                  <c:v>10643.029999999997</c:v>
                </c:pt>
                <c:pt idx="249">
                  <c:v>13179.949999999999</c:v>
                </c:pt>
                <c:pt idx="250">
                  <c:v>21020.27</c:v>
                </c:pt>
                <c:pt idx="251">
                  <c:v>24997.850000000006</c:v>
                </c:pt>
                <c:pt idx="252">
                  <c:v>25822.790000000005</c:v>
                </c:pt>
                <c:pt idx="253">
                  <c:v>22742.820000000007</c:v>
                </c:pt>
                <c:pt idx="254">
                  <c:v>25778.230000000007</c:v>
                </c:pt>
                <c:pt idx="255">
                  <c:v>22024.822972972976</c:v>
                </c:pt>
                <c:pt idx="256">
                  <c:v>13214.452972972973</c:v>
                </c:pt>
                <c:pt idx="257">
                  <c:v>8261.8829729729714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05-4330-AAD3-92869880A556}"/>
            </c:ext>
          </c:extLst>
        </c:ser>
        <c:ser>
          <c:idx val="1"/>
          <c:order val="1"/>
          <c:tx>
            <c:strRef>
              <c:f>Flows!$G$15</c:f>
              <c:strCache>
                <c:ptCount val="1"/>
                <c:pt idx="0">
                  <c:v>DIIs (US$ mn)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Flows!$E$16:$E$273</c:f>
              <c:numCache>
                <c:formatCode>mmm\-yy</c:formatCode>
                <c:ptCount val="258"/>
                <c:pt idx="0">
                  <c:v>36526</c:v>
                </c:pt>
                <c:pt idx="1">
                  <c:v>36557</c:v>
                </c:pt>
                <c:pt idx="2">
                  <c:v>36586</c:v>
                </c:pt>
                <c:pt idx="3">
                  <c:v>36617</c:v>
                </c:pt>
                <c:pt idx="4">
                  <c:v>36647</c:v>
                </c:pt>
                <c:pt idx="5">
                  <c:v>36678</c:v>
                </c:pt>
                <c:pt idx="6">
                  <c:v>36708</c:v>
                </c:pt>
                <c:pt idx="7">
                  <c:v>36739</c:v>
                </c:pt>
                <c:pt idx="8">
                  <c:v>36770</c:v>
                </c:pt>
                <c:pt idx="9">
                  <c:v>36800</c:v>
                </c:pt>
                <c:pt idx="10">
                  <c:v>36831</c:v>
                </c:pt>
                <c:pt idx="11">
                  <c:v>36861</c:v>
                </c:pt>
                <c:pt idx="12">
                  <c:v>36892</c:v>
                </c:pt>
                <c:pt idx="13">
                  <c:v>36923</c:v>
                </c:pt>
                <c:pt idx="14">
                  <c:v>36951</c:v>
                </c:pt>
                <c:pt idx="15">
                  <c:v>36982</c:v>
                </c:pt>
                <c:pt idx="16">
                  <c:v>37012</c:v>
                </c:pt>
                <c:pt idx="17">
                  <c:v>37043</c:v>
                </c:pt>
                <c:pt idx="18">
                  <c:v>37073</c:v>
                </c:pt>
                <c:pt idx="19">
                  <c:v>37104</c:v>
                </c:pt>
                <c:pt idx="20">
                  <c:v>37135</c:v>
                </c:pt>
                <c:pt idx="21">
                  <c:v>37165</c:v>
                </c:pt>
                <c:pt idx="22">
                  <c:v>37196</c:v>
                </c:pt>
                <c:pt idx="23">
                  <c:v>37226</c:v>
                </c:pt>
                <c:pt idx="24">
                  <c:v>37257</c:v>
                </c:pt>
                <c:pt idx="25">
                  <c:v>37288</c:v>
                </c:pt>
                <c:pt idx="26">
                  <c:v>37316</c:v>
                </c:pt>
                <c:pt idx="27">
                  <c:v>37347</c:v>
                </c:pt>
                <c:pt idx="28">
                  <c:v>37377</c:v>
                </c:pt>
                <c:pt idx="29">
                  <c:v>37408</c:v>
                </c:pt>
                <c:pt idx="30">
                  <c:v>37438</c:v>
                </c:pt>
                <c:pt idx="31">
                  <c:v>37469</c:v>
                </c:pt>
                <c:pt idx="32">
                  <c:v>37500</c:v>
                </c:pt>
                <c:pt idx="33">
                  <c:v>37530</c:v>
                </c:pt>
                <c:pt idx="34">
                  <c:v>37561</c:v>
                </c:pt>
                <c:pt idx="35">
                  <c:v>37591</c:v>
                </c:pt>
                <c:pt idx="36">
                  <c:v>37622</c:v>
                </c:pt>
                <c:pt idx="37">
                  <c:v>37653</c:v>
                </c:pt>
                <c:pt idx="38">
                  <c:v>37681</c:v>
                </c:pt>
                <c:pt idx="39">
                  <c:v>37712</c:v>
                </c:pt>
                <c:pt idx="40">
                  <c:v>37742</c:v>
                </c:pt>
                <c:pt idx="41">
                  <c:v>37773</c:v>
                </c:pt>
                <c:pt idx="42">
                  <c:v>37803</c:v>
                </c:pt>
                <c:pt idx="43">
                  <c:v>37834</c:v>
                </c:pt>
                <c:pt idx="44">
                  <c:v>37865</c:v>
                </c:pt>
                <c:pt idx="45">
                  <c:v>37895</c:v>
                </c:pt>
                <c:pt idx="46">
                  <c:v>37926</c:v>
                </c:pt>
                <c:pt idx="47">
                  <c:v>37956</c:v>
                </c:pt>
                <c:pt idx="48">
                  <c:v>37987</c:v>
                </c:pt>
                <c:pt idx="49">
                  <c:v>38018</c:v>
                </c:pt>
                <c:pt idx="50">
                  <c:v>38047</c:v>
                </c:pt>
                <c:pt idx="51">
                  <c:v>38078</c:v>
                </c:pt>
                <c:pt idx="52">
                  <c:v>38108</c:v>
                </c:pt>
                <c:pt idx="53">
                  <c:v>38139</c:v>
                </c:pt>
                <c:pt idx="54">
                  <c:v>38169</c:v>
                </c:pt>
                <c:pt idx="55">
                  <c:v>38200</c:v>
                </c:pt>
                <c:pt idx="56">
                  <c:v>38231</c:v>
                </c:pt>
                <c:pt idx="57">
                  <c:v>38261</c:v>
                </c:pt>
                <c:pt idx="58">
                  <c:v>38292</c:v>
                </c:pt>
                <c:pt idx="59">
                  <c:v>38322</c:v>
                </c:pt>
                <c:pt idx="60">
                  <c:v>38353</c:v>
                </c:pt>
                <c:pt idx="61">
                  <c:v>38384</c:v>
                </c:pt>
                <c:pt idx="62">
                  <c:v>38412</c:v>
                </c:pt>
                <c:pt idx="63">
                  <c:v>38443</c:v>
                </c:pt>
                <c:pt idx="64">
                  <c:v>38473</c:v>
                </c:pt>
                <c:pt idx="65">
                  <c:v>38504</c:v>
                </c:pt>
                <c:pt idx="66">
                  <c:v>38534</c:v>
                </c:pt>
                <c:pt idx="67">
                  <c:v>38565</c:v>
                </c:pt>
                <c:pt idx="68">
                  <c:v>38596</c:v>
                </c:pt>
                <c:pt idx="69">
                  <c:v>38626</c:v>
                </c:pt>
                <c:pt idx="70">
                  <c:v>38657</c:v>
                </c:pt>
                <c:pt idx="71">
                  <c:v>38687</c:v>
                </c:pt>
                <c:pt idx="72">
                  <c:v>38718</c:v>
                </c:pt>
                <c:pt idx="73">
                  <c:v>38749</c:v>
                </c:pt>
                <c:pt idx="74">
                  <c:v>38777</c:v>
                </c:pt>
                <c:pt idx="75">
                  <c:v>38808</c:v>
                </c:pt>
                <c:pt idx="76">
                  <c:v>38838</c:v>
                </c:pt>
                <c:pt idx="77">
                  <c:v>38869</c:v>
                </c:pt>
                <c:pt idx="78">
                  <c:v>38899</c:v>
                </c:pt>
                <c:pt idx="79">
                  <c:v>38930</c:v>
                </c:pt>
                <c:pt idx="80">
                  <c:v>38961</c:v>
                </c:pt>
                <c:pt idx="81">
                  <c:v>38991</c:v>
                </c:pt>
                <c:pt idx="82">
                  <c:v>39022</c:v>
                </c:pt>
                <c:pt idx="83">
                  <c:v>39052</c:v>
                </c:pt>
                <c:pt idx="84">
                  <c:v>39083</c:v>
                </c:pt>
                <c:pt idx="85">
                  <c:v>39114</c:v>
                </c:pt>
                <c:pt idx="86">
                  <c:v>39142</c:v>
                </c:pt>
                <c:pt idx="87">
                  <c:v>39173</c:v>
                </c:pt>
                <c:pt idx="88">
                  <c:v>39203</c:v>
                </c:pt>
                <c:pt idx="89">
                  <c:v>39234</c:v>
                </c:pt>
                <c:pt idx="90">
                  <c:v>39264</c:v>
                </c:pt>
                <c:pt idx="91">
                  <c:v>39295</c:v>
                </c:pt>
                <c:pt idx="92">
                  <c:v>39326</c:v>
                </c:pt>
                <c:pt idx="93">
                  <c:v>39356</c:v>
                </c:pt>
                <c:pt idx="94">
                  <c:v>39387</c:v>
                </c:pt>
                <c:pt idx="95">
                  <c:v>39417</c:v>
                </c:pt>
                <c:pt idx="96">
                  <c:v>39448</c:v>
                </c:pt>
                <c:pt idx="97">
                  <c:v>39479</c:v>
                </c:pt>
                <c:pt idx="98">
                  <c:v>39508</c:v>
                </c:pt>
                <c:pt idx="99">
                  <c:v>39539</c:v>
                </c:pt>
                <c:pt idx="100">
                  <c:v>39569</c:v>
                </c:pt>
                <c:pt idx="101">
                  <c:v>39600</c:v>
                </c:pt>
                <c:pt idx="102">
                  <c:v>39630</c:v>
                </c:pt>
                <c:pt idx="103">
                  <c:v>39661</c:v>
                </c:pt>
                <c:pt idx="104">
                  <c:v>39692</c:v>
                </c:pt>
                <c:pt idx="105">
                  <c:v>39722</c:v>
                </c:pt>
                <c:pt idx="106">
                  <c:v>39753</c:v>
                </c:pt>
                <c:pt idx="107">
                  <c:v>39783</c:v>
                </c:pt>
                <c:pt idx="108">
                  <c:v>39814</c:v>
                </c:pt>
                <c:pt idx="109">
                  <c:v>39845</c:v>
                </c:pt>
                <c:pt idx="110">
                  <c:v>39873</c:v>
                </c:pt>
                <c:pt idx="111">
                  <c:v>39904</c:v>
                </c:pt>
                <c:pt idx="112">
                  <c:v>39934</c:v>
                </c:pt>
                <c:pt idx="113">
                  <c:v>39965</c:v>
                </c:pt>
                <c:pt idx="114">
                  <c:v>39995</c:v>
                </c:pt>
                <c:pt idx="115">
                  <c:v>40026</c:v>
                </c:pt>
                <c:pt idx="116">
                  <c:v>40057</c:v>
                </c:pt>
                <c:pt idx="117">
                  <c:v>40087</c:v>
                </c:pt>
                <c:pt idx="118">
                  <c:v>40118</c:v>
                </c:pt>
                <c:pt idx="119">
                  <c:v>40148</c:v>
                </c:pt>
                <c:pt idx="120">
                  <c:v>40179</c:v>
                </c:pt>
                <c:pt idx="121">
                  <c:v>40210</c:v>
                </c:pt>
                <c:pt idx="122">
                  <c:v>40238</c:v>
                </c:pt>
                <c:pt idx="123">
                  <c:v>40269</c:v>
                </c:pt>
                <c:pt idx="124">
                  <c:v>40299</c:v>
                </c:pt>
                <c:pt idx="125">
                  <c:v>40330</c:v>
                </c:pt>
                <c:pt idx="126">
                  <c:v>40360</c:v>
                </c:pt>
                <c:pt idx="127">
                  <c:v>40391</c:v>
                </c:pt>
                <c:pt idx="128">
                  <c:v>40422</c:v>
                </c:pt>
                <c:pt idx="129">
                  <c:v>40452</c:v>
                </c:pt>
                <c:pt idx="130">
                  <c:v>40483</c:v>
                </c:pt>
                <c:pt idx="131">
                  <c:v>40513</c:v>
                </c:pt>
                <c:pt idx="132">
                  <c:v>40544</c:v>
                </c:pt>
                <c:pt idx="133">
                  <c:v>40575</c:v>
                </c:pt>
                <c:pt idx="134">
                  <c:v>40603</c:v>
                </c:pt>
                <c:pt idx="135">
                  <c:v>40634</c:v>
                </c:pt>
                <c:pt idx="136">
                  <c:v>40664</c:v>
                </c:pt>
                <c:pt idx="137">
                  <c:v>40695</c:v>
                </c:pt>
                <c:pt idx="138">
                  <c:v>40725</c:v>
                </c:pt>
                <c:pt idx="139">
                  <c:v>40756</c:v>
                </c:pt>
                <c:pt idx="140">
                  <c:v>40787</c:v>
                </c:pt>
                <c:pt idx="141">
                  <c:v>40817</c:v>
                </c:pt>
                <c:pt idx="142">
                  <c:v>40848</c:v>
                </c:pt>
                <c:pt idx="143">
                  <c:v>40878</c:v>
                </c:pt>
                <c:pt idx="144">
                  <c:v>40909</c:v>
                </c:pt>
                <c:pt idx="145">
                  <c:v>40940</c:v>
                </c:pt>
                <c:pt idx="146">
                  <c:v>40969</c:v>
                </c:pt>
                <c:pt idx="147">
                  <c:v>41000</c:v>
                </c:pt>
                <c:pt idx="148">
                  <c:v>41030</c:v>
                </c:pt>
                <c:pt idx="149">
                  <c:v>41061</c:v>
                </c:pt>
                <c:pt idx="150">
                  <c:v>41091</c:v>
                </c:pt>
                <c:pt idx="151">
                  <c:v>41122</c:v>
                </c:pt>
                <c:pt idx="152">
                  <c:v>41153</c:v>
                </c:pt>
                <c:pt idx="153">
                  <c:v>41183</c:v>
                </c:pt>
                <c:pt idx="154">
                  <c:v>41214</c:v>
                </c:pt>
                <c:pt idx="155">
                  <c:v>41244</c:v>
                </c:pt>
                <c:pt idx="156">
                  <c:v>41275</c:v>
                </c:pt>
                <c:pt idx="157">
                  <c:v>41306</c:v>
                </c:pt>
                <c:pt idx="158">
                  <c:v>41334</c:v>
                </c:pt>
                <c:pt idx="159">
                  <c:v>41365</c:v>
                </c:pt>
                <c:pt idx="160">
                  <c:v>41395</c:v>
                </c:pt>
                <c:pt idx="161">
                  <c:v>41426</c:v>
                </c:pt>
                <c:pt idx="162">
                  <c:v>41456</c:v>
                </c:pt>
                <c:pt idx="163">
                  <c:v>41487</c:v>
                </c:pt>
                <c:pt idx="164">
                  <c:v>41518</c:v>
                </c:pt>
                <c:pt idx="165">
                  <c:v>41548</c:v>
                </c:pt>
                <c:pt idx="166">
                  <c:v>41579</c:v>
                </c:pt>
                <c:pt idx="167">
                  <c:v>41609</c:v>
                </c:pt>
                <c:pt idx="168">
                  <c:v>41640</c:v>
                </c:pt>
                <c:pt idx="169">
                  <c:v>41671</c:v>
                </c:pt>
                <c:pt idx="170">
                  <c:v>41699</c:v>
                </c:pt>
                <c:pt idx="171">
                  <c:v>41730</c:v>
                </c:pt>
                <c:pt idx="172">
                  <c:v>41760</c:v>
                </c:pt>
                <c:pt idx="173">
                  <c:v>41791</c:v>
                </c:pt>
                <c:pt idx="174">
                  <c:v>41821</c:v>
                </c:pt>
                <c:pt idx="175">
                  <c:v>41852</c:v>
                </c:pt>
                <c:pt idx="176">
                  <c:v>41883</c:v>
                </c:pt>
                <c:pt idx="177">
                  <c:v>41913</c:v>
                </c:pt>
                <c:pt idx="178">
                  <c:v>41944</c:v>
                </c:pt>
                <c:pt idx="179">
                  <c:v>41974</c:v>
                </c:pt>
                <c:pt idx="180">
                  <c:v>42005</c:v>
                </c:pt>
                <c:pt idx="181">
                  <c:v>42036</c:v>
                </c:pt>
                <c:pt idx="182">
                  <c:v>42064</c:v>
                </c:pt>
                <c:pt idx="183">
                  <c:v>42095</c:v>
                </c:pt>
                <c:pt idx="184">
                  <c:v>42125</c:v>
                </c:pt>
                <c:pt idx="185">
                  <c:v>42156</c:v>
                </c:pt>
                <c:pt idx="186">
                  <c:v>42186</c:v>
                </c:pt>
                <c:pt idx="187">
                  <c:v>42217</c:v>
                </c:pt>
                <c:pt idx="188">
                  <c:v>42248</c:v>
                </c:pt>
                <c:pt idx="189">
                  <c:v>42278</c:v>
                </c:pt>
                <c:pt idx="190">
                  <c:v>42309</c:v>
                </c:pt>
                <c:pt idx="191">
                  <c:v>42339</c:v>
                </c:pt>
                <c:pt idx="192">
                  <c:v>42370</c:v>
                </c:pt>
                <c:pt idx="193">
                  <c:v>42401</c:v>
                </c:pt>
                <c:pt idx="194">
                  <c:v>42430</c:v>
                </c:pt>
                <c:pt idx="195">
                  <c:v>42461</c:v>
                </c:pt>
                <c:pt idx="196">
                  <c:v>42491</c:v>
                </c:pt>
                <c:pt idx="197">
                  <c:v>42522</c:v>
                </c:pt>
                <c:pt idx="198">
                  <c:v>42552</c:v>
                </c:pt>
                <c:pt idx="199">
                  <c:v>42583</c:v>
                </c:pt>
                <c:pt idx="200">
                  <c:v>42614</c:v>
                </c:pt>
                <c:pt idx="201">
                  <c:v>42644</c:v>
                </c:pt>
                <c:pt idx="202">
                  <c:v>42675</c:v>
                </c:pt>
                <c:pt idx="203">
                  <c:v>42705</c:v>
                </c:pt>
                <c:pt idx="204">
                  <c:v>42736</c:v>
                </c:pt>
                <c:pt idx="205">
                  <c:v>42767</c:v>
                </c:pt>
                <c:pt idx="206">
                  <c:v>42795</c:v>
                </c:pt>
                <c:pt idx="207">
                  <c:v>42826</c:v>
                </c:pt>
                <c:pt idx="208">
                  <c:v>42856</c:v>
                </c:pt>
                <c:pt idx="209">
                  <c:v>42887</c:v>
                </c:pt>
                <c:pt idx="210">
                  <c:v>42917</c:v>
                </c:pt>
                <c:pt idx="211">
                  <c:v>42948</c:v>
                </c:pt>
                <c:pt idx="212">
                  <c:v>42979</c:v>
                </c:pt>
                <c:pt idx="213">
                  <c:v>43009</c:v>
                </c:pt>
                <c:pt idx="214">
                  <c:v>43040</c:v>
                </c:pt>
                <c:pt idx="215">
                  <c:v>43070</c:v>
                </c:pt>
                <c:pt idx="216">
                  <c:v>43101</c:v>
                </c:pt>
                <c:pt idx="217">
                  <c:v>43132</c:v>
                </c:pt>
                <c:pt idx="218">
                  <c:v>43160</c:v>
                </c:pt>
                <c:pt idx="219">
                  <c:v>43191</c:v>
                </c:pt>
                <c:pt idx="220">
                  <c:v>43221</c:v>
                </c:pt>
                <c:pt idx="221">
                  <c:v>43252</c:v>
                </c:pt>
                <c:pt idx="222">
                  <c:v>43282</c:v>
                </c:pt>
                <c:pt idx="223">
                  <c:v>43313</c:v>
                </c:pt>
                <c:pt idx="224">
                  <c:v>43344</c:v>
                </c:pt>
                <c:pt idx="225">
                  <c:v>43374</c:v>
                </c:pt>
                <c:pt idx="226">
                  <c:v>43405</c:v>
                </c:pt>
                <c:pt idx="227">
                  <c:v>43435</c:v>
                </c:pt>
                <c:pt idx="228">
                  <c:v>43466</c:v>
                </c:pt>
                <c:pt idx="229">
                  <c:v>43497</c:v>
                </c:pt>
                <c:pt idx="230">
                  <c:v>43525</c:v>
                </c:pt>
                <c:pt idx="231">
                  <c:v>43556</c:v>
                </c:pt>
                <c:pt idx="232">
                  <c:v>43586</c:v>
                </c:pt>
                <c:pt idx="233">
                  <c:v>43617</c:v>
                </c:pt>
                <c:pt idx="234">
                  <c:v>43647</c:v>
                </c:pt>
                <c:pt idx="235">
                  <c:v>43678</c:v>
                </c:pt>
                <c:pt idx="236">
                  <c:v>43709</c:v>
                </c:pt>
                <c:pt idx="237">
                  <c:v>43739</c:v>
                </c:pt>
                <c:pt idx="238">
                  <c:v>43770</c:v>
                </c:pt>
                <c:pt idx="239">
                  <c:v>43800</c:v>
                </c:pt>
                <c:pt idx="240">
                  <c:v>43831</c:v>
                </c:pt>
                <c:pt idx="241">
                  <c:v>43862</c:v>
                </c:pt>
                <c:pt idx="242">
                  <c:v>43891</c:v>
                </c:pt>
                <c:pt idx="243">
                  <c:v>43922</c:v>
                </c:pt>
                <c:pt idx="244">
                  <c:v>43952</c:v>
                </c:pt>
                <c:pt idx="245">
                  <c:v>43983</c:v>
                </c:pt>
                <c:pt idx="246">
                  <c:v>44013</c:v>
                </c:pt>
                <c:pt idx="247">
                  <c:v>44044</c:v>
                </c:pt>
                <c:pt idx="248">
                  <c:v>44075</c:v>
                </c:pt>
                <c:pt idx="249">
                  <c:v>44105</c:v>
                </c:pt>
                <c:pt idx="250">
                  <c:v>44136</c:v>
                </c:pt>
                <c:pt idx="251">
                  <c:v>44166</c:v>
                </c:pt>
                <c:pt idx="252">
                  <c:v>44197</c:v>
                </c:pt>
                <c:pt idx="253">
                  <c:v>44228</c:v>
                </c:pt>
                <c:pt idx="254">
                  <c:v>44286</c:v>
                </c:pt>
                <c:pt idx="255">
                  <c:v>44316</c:v>
                </c:pt>
                <c:pt idx="256">
                  <c:v>44347</c:v>
                </c:pt>
                <c:pt idx="257">
                  <c:v>44377</c:v>
                </c:pt>
              </c:numCache>
            </c:numRef>
          </c:cat>
          <c:val>
            <c:numRef>
              <c:f>Flows!$G$16:$G$273</c:f>
              <c:numCache>
                <c:formatCode>_(* #,##0_);_(* \(#,##0\);_(* "-"??_);_(@_)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206.7</c:v>
                </c:pt>
                <c:pt idx="88">
                  <c:v>952.7</c:v>
                </c:pt>
                <c:pt idx="89">
                  <c:v>2069.6000000000004</c:v>
                </c:pt>
                <c:pt idx="90">
                  <c:v>1922.0000000000005</c:v>
                </c:pt>
                <c:pt idx="91">
                  <c:v>4153.6000000000004</c:v>
                </c:pt>
                <c:pt idx="92">
                  <c:v>2961.6000000000004</c:v>
                </c:pt>
                <c:pt idx="93">
                  <c:v>2411.9</c:v>
                </c:pt>
                <c:pt idx="94">
                  <c:v>3831.7000000000003</c:v>
                </c:pt>
                <c:pt idx="95">
                  <c:v>3969.2000000000003</c:v>
                </c:pt>
                <c:pt idx="96">
                  <c:v>8278.1</c:v>
                </c:pt>
                <c:pt idx="97">
                  <c:v>7054.5</c:v>
                </c:pt>
                <c:pt idx="98">
                  <c:v>8978.9</c:v>
                </c:pt>
                <c:pt idx="99">
                  <c:v>10171.9</c:v>
                </c:pt>
                <c:pt idx="100">
                  <c:v>9870.1</c:v>
                </c:pt>
                <c:pt idx="101">
                  <c:v>10525.5</c:v>
                </c:pt>
                <c:pt idx="102">
                  <c:v>6605</c:v>
                </c:pt>
                <c:pt idx="103">
                  <c:v>6280.5</c:v>
                </c:pt>
                <c:pt idx="104">
                  <c:v>7551.6</c:v>
                </c:pt>
                <c:pt idx="105">
                  <c:v>8913.7000000000007</c:v>
                </c:pt>
                <c:pt idx="106">
                  <c:v>7629.8000000000011</c:v>
                </c:pt>
                <c:pt idx="107">
                  <c:v>6113.8</c:v>
                </c:pt>
                <c:pt idx="108">
                  <c:v>6633.1000000000013</c:v>
                </c:pt>
                <c:pt idx="109">
                  <c:v>6504.2000000000016</c:v>
                </c:pt>
                <c:pt idx="110">
                  <c:v>5267.8</c:v>
                </c:pt>
                <c:pt idx="111">
                  <c:v>2899.2</c:v>
                </c:pt>
                <c:pt idx="112">
                  <c:v>2300.6999999999998</c:v>
                </c:pt>
                <c:pt idx="113">
                  <c:v>2441.5</c:v>
                </c:pt>
                <c:pt idx="114">
                  <c:v>2876.1000000000004</c:v>
                </c:pt>
                <c:pt idx="115">
                  <c:v>3352.2</c:v>
                </c:pt>
                <c:pt idx="116">
                  <c:v>2741.0000000000005</c:v>
                </c:pt>
                <c:pt idx="117">
                  <c:v>2883.8000000000006</c:v>
                </c:pt>
                <c:pt idx="118">
                  <c:v>3409.7000000000003</c:v>
                </c:pt>
                <c:pt idx="119">
                  <c:v>2883.4000000000005</c:v>
                </c:pt>
                <c:pt idx="120">
                  <c:v>4336.8999999999996</c:v>
                </c:pt>
                <c:pt idx="121">
                  <c:v>3584.2999999999997</c:v>
                </c:pt>
                <c:pt idx="122">
                  <c:v>2301.1999999999998</c:v>
                </c:pt>
                <c:pt idx="123">
                  <c:v>2805.0999999999995</c:v>
                </c:pt>
                <c:pt idx="124">
                  <c:v>3669.4</c:v>
                </c:pt>
                <c:pt idx="125">
                  <c:v>2628.8</c:v>
                </c:pt>
                <c:pt idx="126">
                  <c:v>-1370.7999999999997</c:v>
                </c:pt>
                <c:pt idx="127">
                  <c:v>-2617.5999999999995</c:v>
                </c:pt>
                <c:pt idx="128">
                  <c:v>-4324.6000000000004</c:v>
                </c:pt>
                <c:pt idx="129">
                  <c:v>-7475.2000000000007</c:v>
                </c:pt>
                <c:pt idx="130">
                  <c:v>-8305.2999999999993</c:v>
                </c:pt>
                <c:pt idx="131">
                  <c:v>-7382.3000000000011</c:v>
                </c:pt>
                <c:pt idx="132">
                  <c:v>-4878.6000000000013</c:v>
                </c:pt>
                <c:pt idx="133">
                  <c:v>-2637.8000000000006</c:v>
                </c:pt>
                <c:pt idx="134">
                  <c:v>203.2999999999999</c:v>
                </c:pt>
                <c:pt idx="135">
                  <c:v>2736.8</c:v>
                </c:pt>
                <c:pt idx="136">
                  <c:v>3109.8</c:v>
                </c:pt>
                <c:pt idx="137">
                  <c:v>3197.0999999999995</c:v>
                </c:pt>
                <c:pt idx="138">
                  <c:v>2001.2000000000003</c:v>
                </c:pt>
                <c:pt idx="139">
                  <c:v>2560.0000000000005</c:v>
                </c:pt>
                <c:pt idx="140">
                  <c:v>2895.7000000000003</c:v>
                </c:pt>
                <c:pt idx="141">
                  <c:v>2553.4000000000005</c:v>
                </c:pt>
                <c:pt idx="142">
                  <c:v>2555.6999999999998</c:v>
                </c:pt>
                <c:pt idx="143">
                  <c:v>2745.7999999999997</c:v>
                </c:pt>
                <c:pt idx="144">
                  <c:v>1457.2</c:v>
                </c:pt>
                <c:pt idx="145">
                  <c:v>-2785.5000000000005</c:v>
                </c:pt>
                <c:pt idx="146">
                  <c:v>-3823.9000000000005</c:v>
                </c:pt>
                <c:pt idx="147">
                  <c:v>-3205.8000000000006</c:v>
                </c:pt>
                <c:pt idx="148">
                  <c:v>-3994.400000000001</c:v>
                </c:pt>
                <c:pt idx="149">
                  <c:v>-3952.5000000000009</c:v>
                </c:pt>
                <c:pt idx="150">
                  <c:v>-3573.4</c:v>
                </c:pt>
                <c:pt idx="151">
                  <c:v>-1944.7999999999997</c:v>
                </c:pt>
                <c:pt idx="152">
                  <c:v>-2951.6</c:v>
                </c:pt>
                <c:pt idx="153">
                  <c:v>-3973.1</c:v>
                </c:pt>
                <c:pt idx="154">
                  <c:v>-5058.6000000000004</c:v>
                </c:pt>
                <c:pt idx="155">
                  <c:v>-6901.1</c:v>
                </c:pt>
                <c:pt idx="156">
                  <c:v>-9186.7999999999993</c:v>
                </c:pt>
                <c:pt idx="157">
                  <c:v>-10050.999999999998</c:v>
                </c:pt>
                <c:pt idx="158">
                  <c:v>-9796.4</c:v>
                </c:pt>
                <c:pt idx="159">
                  <c:v>-9424</c:v>
                </c:pt>
                <c:pt idx="160">
                  <c:v>-10664.100000000002</c:v>
                </c:pt>
                <c:pt idx="161">
                  <c:v>-7603.1</c:v>
                </c:pt>
                <c:pt idx="162">
                  <c:v>-4622.5</c:v>
                </c:pt>
                <c:pt idx="163">
                  <c:v>-1899.4999999999995</c:v>
                </c:pt>
                <c:pt idx="164">
                  <c:v>-1901.3999999999999</c:v>
                </c:pt>
                <c:pt idx="165">
                  <c:v>-3420.8</c:v>
                </c:pt>
                <c:pt idx="166">
                  <c:v>-2679.5000000000009</c:v>
                </c:pt>
                <c:pt idx="167">
                  <c:v>-5339.1</c:v>
                </c:pt>
                <c:pt idx="168">
                  <c:v>-5320.7000000000007</c:v>
                </c:pt>
                <c:pt idx="169">
                  <c:v>-6352</c:v>
                </c:pt>
                <c:pt idx="170">
                  <c:v>-7064</c:v>
                </c:pt>
                <c:pt idx="171">
                  <c:v>-6182</c:v>
                </c:pt>
                <c:pt idx="172">
                  <c:v>-5539.7999999999993</c:v>
                </c:pt>
                <c:pt idx="173">
                  <c:v>-5083.3999999999996</c:v>
                </c:pt>
                <c:pt idx="174">
                  <c:v>-5384.1999999999989</c:v>
                </c:pt>
                <c:pt idx="175">
                  <c:v>-5046.1000000000004</c:v>
                </c:pt>
                <c:pt idx="176">
                  <c:v>-3079.0999999999995</c:v>
                </c:pt>
                <c:pt idx="177">
                  <c:v>-1270.1999999999996</c:v>
                </c:pt>
                <c:pt idx="178">
                  <c:v>-1636.6</c:v>
                </c:pt>
                <c:pt idx="179">
                  <c:v>-6.8000000000001819</c:v>
                </c:pt>
                <c:pt idx="180">
                  <c:v>-752.00000000000034</c:v>
                </c:pt>
                <c:pt idx="181">
                  <c:v>-740.50000000000068</c:v>
                </c:pt>
                <c:pt idx="182">
                  <c:v>-514.7000000000005</c:v>
                </c:pt>
                <c:pt idx="183">
                  <c:v>634.99999999999977</c:v>
                </c:pt>
                <c:pt idx="184">
                  <c:v>3160.1</c:v>
                </c:pt>
                <c:pt idx="185">
                  <c:v>4187.1000000000004</c:v>
                </c:pt>
                <c:pt idx="186">
                  <c:v>5585.7000000000007</c:v>
                </c:pt>
                <c:pt idx="187">
                  <c:v>7646.1</c:v>
                </c:pt>
                <c:pt idx="188">
                  <c:v>9164.1</c:v>
                </c:pt>
                <c:pt idx="189">
                  <c:v>7123.4000000000005</c:v>
                </c:pt>
                <c:pt idx="190">
                  <c:v>7061.2000000000007</c:v>
                </c:pt>
                <c:pt idx="191">
                  <c:v>6128.3</c:v>
                </c:pt>
                <c:pt idx="192">
                  <c:v>7921.1999999999989</c:v>
                </c:pt>
                <c:pt idx="193">
                  <c:v>7001.5</c:v>
                </c:pt>
                <c:pt idx="194">
                  <c:v>3094</c:v>
                </c:pt>
                <c:pt idx="195">
                  <c:v>2963.1000000000008</c:v>
                </c:pt>
                <c:pt idx="196">
                  <c:v>2744.7</c:v>
                </c:pt>
                <c:pt idx="197">
                  <c:v>1471.2000000000003</c:v>
                </c:pt>
                <c:pt idx="198">
                  <c:v>-1336.8999999999999</c:v>
                </c:pt>
                <c:pt idx="199">
                  <c:v>-3532.1</c:v>
                </c:pt>
                <c:pt idx="200">
                  <c:v>-874.29999999999927</c:v>
                </c:pt>
                <c:pt idx="201">
                  <c:v>658.10000000000082</c:v>
                </c:pt>
                <c:pt idx="202">
                  <c:v>2284.3000000000002</c:v>
                </c:pt>
                <c:pt idx="203">
                  <c:v>3954.2000000000003</c:v>
                </c:pt>
                <c:pt idx="204">
                  <c:v>5553.6</c:v>
                </c:pt>
                <c:pt idx="205">
                  <c:v>6352.1</c:v>
                </c:pt>
                <c:pt idx="206">
                  <c:v>5400</c:v>
                </c:pt>
                <c:pt idx="207">
                  <c:v>5653.1999999999989</c:v>
                </c:pt>
                <c:pt idx="208">
                  <c:v>3624.5</c:v>
                </c:pt>
                <c:pt idx="209">
                  <c:v>3290.6000000000004</c:v>
                </c:pt>
                <c:pt idx="210">
                  <c:v>3335.2</c:v>
                </c:pt>
                <c:pt idx="211">
                  <c:v>5728.4</c:v>
                </c:pt>
                <c:pt idx="212">
                  <c:v>9621.2999999999993</c:v>
                </c:pt>
                <c:pt idx="213">
                  <c:v>9736</c:v>
                </c:pt>
                <c:pt idx="214">
                  <c:v>10496.8</c:v>
                </c:pt>
                <c:pt idx="215">
                  <c:v>10752.599999999999</c:v>
                </c:pt>
                <c:pt idx="216">
                  <c:v>10074.1</c:v>
                </c:pt>
                <c:pt idx="217">
                  <c:v>10298.299999999999</c:v>
                </c:pt>
                <c:pt idx="218">
                  <c:v>8089.6</c:v>
                </c:pt>
                <c:pt idx="219">
                  <c:v>7834.6</c:v>
                </c:pt>
                <c:pt idx="220">
                  <c:v>8636.1</c:v>
                </c:pt>
                <c:pt idx="221">
                  <c:v>9452.6</c:v>
                </c:pt>
                <c:pt idx="222">
                  <c:v>10002.900000000001</c:v>
                </c:pt>
                <c:pt idx="223">
                  <c:v>7650.9000000000005</c:v>
                </c:pt>
                <c:pt idx="224">
                  <c:v>8343.6000000000022</c:v>
                </c:pt>
                <c:pt idx="225">
                  <c:v>10581.6</c:v>
                </c:pt>
                <c:pt idx="226">
                  <c:v>8482.6000000000022</c:v>
                </c:pt>
                <c:pt idx="227">
                  <c:v>6443.7999999999993</c:v>
                </c:pt>
                <c:pt idx="228">
                  <c:v>6134.2999999999993</c:v>
                </c:pt>
                <c:pt idx="229">
                  <c:v>5645.3999999999987</c:v>
                </c:pt>
                <c:pt idx="230">
                  <c:v>1910.4</c:v>
                </c:pt>
                <c:pt idx="231">
                  <c:v>-2223.1999999999998</c:v>
                </c:pt>
                <c:pt idx="232">
                  <c:v>-1595.5999999999995</c:v>
                </c:pt>
                <c:pt idx="233">
                  <c:v>-1117.5999999999997</c:v>
                </c:pt>
                <c:pt idx="234">
                  <c:v>1542.1000000000006</c:v>
                </c:pt>
                <c:pt idx="235">
                  <c:v>4572.4000000000005</c:v>
                </c:pt>
                <c:pt idx="236">
                  <c:v>8332</c:v>
                </c:pt>
                <c:pt idx="237">
                  <c:v>9588.9</c:v>
                </c:pt>
                <c:pt idx="238">
                  <c:v>7716.9000000000005</c:v>
                </c:pt>
                <c:pt idx="239">
                  <c:v>7088.1</c:v>
                </c:pt>
                <c:pt idx="240">
                  <c:v>4435.8999999999996</c:v>
                </c:pt>
                <c:pt idx="241">
                  <c:v>3839.3</c:v>
                </c:pt>
                <c:pt idx="242">
                  <c:v>9550.0000000000018</c:v>
                </c:pt>
                <c:pt idx="243">
                  <c:v>8786.7000000000025</c:v>
                </c:pt>
                <c:pt idx="244">
                  <c:v>11406.900000000001</c:v>
                </c:pt>
                <c:pt idx="245">
                  <c:v>11831.400000000001</c:v>
                </c:pt>
                <c:pt idx="246">
                  <c:v>10181.800000000003</c:v>
                </c:pt>
                <c:pt idx="247">
                  <c:v>6354.3000000000011</c:v>
                </c:pt>
                <c:pt idx="248">
                  <c:v>-1092.8999999999996</c:v>
                </c:pt>
                <c:pt idx="249">
                  <c:v>-3342.3</c:v>
                </c:pt>
                <c:pt idx="250">
                  <c:v>-11358.099999999999</c:v>
                </c:pt>
                <c:pt idx="251">
                  <c:v>-16163.400000000001</c:v>
                </c:pt>
                <c:pt idx="252">
                  <c:v>-16457.900000000001</c:v>
                </c:pt>
                <c:pt idx="253">
                  <c:v>-17228.5</c:v>
                </c:pt>
                <c:pt idx="254">
                  <c:v>-16528.300000000003</c:v>
                </c:pt>
                <c:pt idx="255">
                  <c:v>-12864.978378378381</c:v>
                </c:pt>
                <c:pt idx="256">
                  <c:v>-6067.2783783783789</c:v>
                </c:pt>
                <c:pt idx="257">
                  <c:v>-637.77837837837831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605-4330-AAD3-92869880A556}"/>
            </c:ext>
          </c:extLst>
        </c:ser>
        <c:ser>
          <c:idx val="2"/>
          <c:order val="2"/>
          <c:tx>
            <c:strRef>
              <c:f>Flows!$H$15</c:f>
              <c:strCache>
                <c:ptCount val="1"/>
                <c:pt idx="0">
                  <c:v>MFs (US$ mn)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Flows!$E$16:$E$273</c:f>
              <c:numCache>
                <c:formatCode>mmm\-yy</c:formatCode>
                <c:ptCount val="258"/>
                <c:pt idx="0">
                  <c:v>36526</c:v>
                </c:pt>
                <c:pt idx="1">
                  <c:v>36557</c:v>
                </c:pt>
                <c:pt idx="2">
                  <c:v>36586</c:v>
                </c:pt>
                <c:pt idx="3">
                  <c:v>36617</c:v>
                </c:pt>
                <c:pt idx="4">
                  <c:v>36647</c:v>
                </c:pt>
                <c:pt idx="5">
                  <c:v>36678</c:v>
                </c:pt>
                <c:pt idx="6">
                  <c:v>36708</c:v>
                </c:pt>
                <c:pt idx="7">
                  <c:v>36739</c:v>
                </c:pt>
                <c:pt idx="8">
                  <c:v>36770</c:v>
                </c:pt>
                <c:pt idx="9">
                  <c:v>36800</c:v>
                </c:pt>
                <c:pt idx="10">
                  <c:v>36831</c:v>
                </c:pt>
                <c:pt idx="11">
                  <c:v>36861</c:v>
                </c:pt>
                <c:pt idx="12">
                  <c:v>36892</c:v>
                </c:pt>
                <c:pt idx="13">
                  <c:v>36923</c:v>
                </c:pt>
                <c:pt idx="14">
                  <c:v>36951</c:v>
                </c:pt>
                <c:pt idx="15">
                  <c:v>36982</c:v>
                </c:pt>
                <c:pt idx="16">
                  <c:v>37012</c:v>
                </c:pt>
                <c:pt idx="17">
                  <c:v>37043</c:v>
                </c:pt>
                <c:pt idx="18">
                  <c:v>37073</c:v>
                </c:pt>
                <c:pt idx="19">
                  <c:v>37104</c:v>
                </c:pt>
                <c:pt idx="20">
                  <c:v>37135</c:v>
                </c:pt>
                <c:pt idx="21">
                  <c:v>37165</c:v>
                </c:pt>
                <c:pt idx="22">
                  <c:v>37196</c:v>
                </c:pt>
                <c:pt idx="23">
                  <c:v>37226</c:v>
                </c:pt>
                <c:pt idx="24">
                  <c:v>37257</c:v>
                </c:pt>
                <c:pt idx="25">
                  <c:v>37288</c:v>
                </c:pt>
                <c:pt idx="26">
                  <c:v>37316</c:v>
                </c:pt>
                <c:pt idx="27">
                  <c:v>37347</c:v>
                </c:pt>
                <c:pt idx="28">
                  <c:v>37377</c:v>
                </c:pt>
                <c:pt idx="29">
                  <c:v>37408</c:v>
                </c:pt>
                <c:pt idx="30">
                  <c:v>37438</c:v>
                </c:pt>
                <c:pt idx="31">
                  <c:v>37469</c:v>
                </c:pt>
                <c:pt idx="32">
                  <c:v>37500</c:v>
                </c:pt>
                <c:pt idx="33">
                  <c:v>37530</c:v>
                </c:pt>
                <c:pt idx="34">
                  <c:v>37561</c:v>
                </c:pt>
                <c:pt idx="35">
                  <c:v>37591</c:v>
                </c:pt>
                <c:pt idx="36">
                  <c:v>37622</c:v>
                </c:pt>
                <c:pt idx="37">
                  <c:v>37653</c:v>
                </c:pt>
                <c:pt idx="38">
                  <c:v>37681</c:v>
                </c:pt>
                <c:pt idx="39">
                  <c:v>37712</c:v>
                </c:pt>
                <c:pt idx="40">
                  <c:v>37742</c:v>
                </c:pt>
                <c:pt idx="41">
                  <c:v>37773</c:v>
                </c:pt>
                <c:pt idx="42">
                  <c:v>37803</c:v>
                </c:pt>
                <c:pt idx="43">
                  <c:v>37834</c:v>
                </c:pt>
                <c:pt idx="44">
                  <c:v>37865</c:v>
                </c:pt>
                <c:pt idx="45">
                  <c:v>37895</c:v>
                </c:pt>
                <c:pt idx="46">
                  <c:v>37926</c:v>
                </c:pt>
                <c:pt idx="47">
                  <c:v>37956</c:v>
                </c:pt>
                <c:pt idx="48">
                  <c:v>37987</c:v>
                </c:pt>
                <c:pt idx="49">
                  <c:v>38018</c:v>
                </c:pt>
                <c:pt idx="50">
                  <c:v>38047</c:v>
                </c:pt>
                <c:pt idx="51">
                  <c:v>38078</c:v>
                </c:pt>
                <c:pt idx="52">
                  <c:v>38108</c:v>
                </c:pt>
                <c:pt idx="53">
                  <c:v>38139</c:v>
                </c:pt>
                <c:pt idx="54">
                  <c:v>38169</c:v>
                </c:pt>
                <c:pt idx="55">
                  <c:v>38200</c:v>
                </c:pt>
                <c:pt idx="56">
                  <c:v>38231</c:v>
                </c:pt>
                <c:pt idx="57">
                  <c:v>38261</c:v>
                </c:pt>
                <c:pt idx="58">
                  <c:v>38292</c:v>
                </c:pt>
                <c:pt idx="59">
                  <c:v>38322</c:v>
                </c:pt>
                <c:pt idx="60">
                  <c:v>38353</c:v>
                </c:pt>
                <c:pt idx="61">
                  <c:v>38384</c:v>
                </c:pt>
                <c:pt idx="62">
                  <c:v>38412</c:v>
                </c:pt>
                <c:pt idx="63">
                  <c:v>38443</c:v>
                </c:pt>
                <c:pt idx="64">
                  <c:v>38473</c:v>
                </c:pt>
                <c:pt idx="65">
                  <c:v>38504</c:v>
                </c:pt>
                <c:pt idx="66">
                  <c:v>38534</c:v>
                </c:pt>
                <c:pt idx="67">
                  <c:v>38565</c:v>
                </c:pt>
                <c:pt idx="68">
                  <c:v>38596</c:v>
                </c:pt>
                <c:pt idx="69">
                  <c:v>38626</c:v>
                </c:pt>
                <c:pt idx="70">
                  <c:v>38657</c:v>
                </c:pt>
                <c:pt idx="71">
                  <c:v>38687</c:v>
                </c:pt>
                <c:pt idx="72">
                  <c:v>38718</c:v>
                </c:pt>
                <c:pt idx="73">
                  <c:v>38749</c:v>
                </c:pt>
                <c:pt idx="74">
                  <c:v>38777</c:v>
                </c:pt>
                <c:pt idx="75">
                  <c:v>38808</c:v>
                </c:pt>
                <c:pt idx="76">
                  <c:v>38838</c:v>
                </c:pt>
                <c:pt idx="77">
                  <c:v>38869</c:v>
                </c:pt>
                <c:pt idx="78">
                  <c:v>38899</c:v>
                </c:pt>
                <c:pt idx="79">
                  <c:v>38930</c:v>
                </c:pt>
                <c:pt idx="80">
                  <c:v>38961</c:v>
                </c:pt>
                <c:pt idx="81">
                  <c:v>38991</c:v>
                </c:pt>
                <c:pt idx="82">
                  <c:v>39022</c:v>
                </c:pt>
                <c:pt idx="83">
                  <c:v>39052</c:v>
                </c:pt>
                <c:pt idx="84">
                  <c:v>39083</c:v>
                </c:pt>
                <c:pt idx="85">
                  <c:v>39114</c:v>
                </c:pt>
                <c:pt idx="86">
                  <c:v>39142</c:v>
                </c:pt>
                <c:pt idx="87">
                  <c:v>39173</c:v>
                </c:pt>
                <c:pt idx="88">
                  <c:v>39203</c:v>
                </c:pt>
                <c:pt idx="89">
                  <c:v>39234</c:v>
                </c:pt>
                <c:pt idx="90">
                  <c:v>39264</c:v>
                </c:pt>
                <c:pt idx="91">
                  <c:v>39295</c:v>
                </c:pt>
                <c:pt idx="92">
                  <c:v>39326</c:v>
                </c:pt>
                <c:pt idx="93">
                  <c:v>39356</c:v>
                </c:pt>
                <c:pt idx="94">
                  <c:v>39387</c:v>
                </c:pt>
                <c:pt idx="95">
                  <c:v>39417</c:v>
                </c:pt>
                <c:pt idx="96">
                  <c:v>39448</c:v>
                </c:pt>
                <c:pt idx="97">
                  <c:v>39479</c:v>
                </c:pt>
                <c:pt idx="98">
                  <c:v>39508</c:v>
                </c:pt>
                <c:pt idx="99">
                  <c:v>39539</c:v>
                </c:pt>
                <c:pt idx="100">
                  <c:v>39569</c:v>
                </c:pt>
                <c:pt idx="101">
                  <c:v>39600</c:v>
                </c:pt>
                <c:pt idx="102">
                  <c:v>39630</c:v>
                </c:pt>
                <c:pt idx="103">
                  <c:v>39661</c:v>
                </c:pt>
                <c:pt idx="104">
                  <c:v>39692</c:v>
                </c:pt>
                <c:pt idx="105">
                  <c:v>39722</c:v>
                </c:pt>
                <c:pt idx="106">
                  <c:v>39753</c:v>
                </c:pt>
                <c:pt idx="107">
                  <c:v>39783</c:v>
                </c:pt>
                <c:pt idx="108">
                  <c:v>39814</c:v>
                </c:pt>
                <c:pt idx="109">
                  <c:v>39845</c:v>
                </c:pt>
                <c:pt idx="110">
                  <c:v>39873</c:v>
                </c:pt>
                <c:pt idx="111">
                  <c:v>39904</c:v>
                </c:pt>
                <c:pt idx="112">
                  <c:v>39934</c:v>
                </c:pt>
                <c:pt idx="113">
                  <c:v>39965</c:v>
                </c:pt>
                <c:pt idx="114">
                  <c:v>39995</c:v>
                </c:pt>
                <c:pt idx="115">
                  <c:v>40026</c:v>
                </c:pt>
                <c:pt idx="116">
                  <c:v>40057</c:v>
                </c:pt>
                <c:pt idx="117">
                  <c:v>40087</c:v>
                </c:pt>
                <c:pt idx="118">
                  <c:v>40118</c:v>
                </c:pt>
                <c:pt idx="119">
                  <c:v>40148</c:v>
                </c:pt>
                <c:pt idx="120">
                  <c:v>40179</c:v>
                </c:pt>
                <c:pt idx="121">
                  <c:v>40210</c:v>
                </c:pt>
                <c:pt idx="122">
                  <c:v>40238</c:v>
                </c:pt>
                <c:pt idx="123">
                  <c:v>40269</c:v>
                </c:pt>
                <c:pt idx="124">
                  <c:v>40299</c:v>
                </c:pt>
                <c:pt idx="125">
                  <c:v>40330</c:v>
                </c:pt>
                <c:pt idx="126">
                  <c:v>40360</c:v>
                </c:pt>
                <c:pt idx="127">
                  <c:v>40391</c:v>
                </c:pt>
                <c:pt idx="128">
                  <c:v>40422</c:v>
                </c:pt>
                <c:pt idx="129">
                  <c:v>40452</c:v>
                </c:pt>
                <c:pt idx="130">
                  <c:v>40483</c:v>
                </c:pt>
                <c:pt idx="131">
                  <c:v>40513</c:v>
                </c:pt>
                <c:pt idx="132">
                  <c:v>40544</c:v>
                </c:pt>
                <c:pt idx="133">
                  <c:v>40575</c:v>
                </c:pt>
                <c:pt idx="134">
                  <c:v>40603</c:v>
                </c:pt>
                <c:pt idx="135">
                  <c:v>40634</c:v>
                </c:pt>
                <c:pt idx="136">
                  <c:v>40664</c:v>
                </c:pt>
                <c:pt idx="137">
                  <c:v>40695</c:v>
                </c:pt>
                <c:pt idx="138">
                  <c:v>40725</c:v>
                </c:pt>
                <c:pt idx="139">
                  <c:v>40756</c:v>
                </c:pt>
                <c:pt idx="140">
                  <c:v>40787</c:v>
                </c:pt>
                <c:pt idx="141">
                  <c:v>40817</c:v>
                </c:pt>
                <c:pt idx="142">
                  <c:v>40848</c:v>
                </c:pt>
                <c:pt idx="143">
                  <c:v>40878</c:v>
                </c:pt>
                <c:pt idx="144">
                  <c:v>40909</c:v>
                </c:pt>
                <c:pt idx="145">
                  <c:v>40940</c:v>
                </c:pt>
                <c:pt idx="146">
                  <c:v>40969</c:v>
                </c:pt>
                <c:pt idx="147">
                  <c:v>41000</c:v>
                </c:pt>
                <c:pt idx="148">
                  <c:v>41030</c:v>
                </c:pt>
                <c:pt idx="149">
                  <c:v>41061</c:v>
                </c:pt>
                <c:pt idx="150">
                  <c:v>41091</c:v>
                </c:pt>
                <c:pt idx="151">
                  <c:v>41122</c:v>
                </c:pt>
                <c:pt idx="152">
                  <c:v>41153</c:v>
                </c:pt>
                <c:pt idx="153">
                  <c:v>41183</c:v>
                </c:pt>
                <c:pt idx="154">
                  <c:v>41214</c:v>
                </c:pt>
                <c:pt idx="155">
                  <c:v>41244</c:v>
                </c:pt>
                <c:pt idx="156">
                  <c:v>41275</c:v>
                </c:pt>
                <c:pt idx="157">
                  <c:v>41306</c:v>
                </c:pt>
                <c:pt idx="158">
                  <c:v>41334</c:v>
                </c:pt>
                <c:pt idx="159">
                  <c:v>41365</c:v>
                </c:pt>
                <c:pt idx="160">
                  <c:v>41395</c:v>
                </c:pt>
                <c:pt idx="161">
                  <c:v>41426</c:v>
                </c:pt>
                <c:pt idx="162">
                  <c:v>41456</c:v>
                </c:pt>
                <c:pt idx="163">
                  <c:v>41487</c:v>
                </c:pt>
                <c:pt idx="164">
                  <c:v>41518</c:v>
                </c:pt>
                <c:pt idx="165">
                  <c:v>41548</c:v>
                </c:pt>
                <c:pt idx="166">
                  <c:v>41579</c:v>
                </c:pt>
                <c:pt idx="167">
                  <c:v>41609</c:v>
                </c:pt>
                <c:pt idx="168">
                  <c:v>41640</c:v>
                </c:pt>
                <c:pt idx="169">
                  <c:v>41671</c:v>
                </c:pt>
                <c:pt idx="170">
                  <c:v>41699</c:v>
                </c:pt>
                <c:pt idx="171">
                  <c:v>41730</c:v>
                </c:pt>
                <c:pt idx="172">
                  <c:v>41760</c:v>
                </c:pt>
                <c:pt idx="173">
                  <c:v>41791</c:v>
                </c:pt>
                <c:pt idx="174">
                  <c:v>41821</c:v>
                </c:pt>
                <c:pt idx="175">
                  <c:v>41852</c:v>
                </c:pt>
                <c:pt idx="176">
                  <c:v>41883</c:v>
                </c:pt>
                <c:pt idx="177">
                  <c:v>41913</c:v>
                </c:pt>
                <c:pt idx="178">
                  <c:v>41944</c:v>
                </c:pt>
                <c:pt idx="179">
                  <c:v>41974</c:v>
                </c:pt>
                <c:pt idx="180">
                  <c:v>42005</c:v>
                </c:pt>
                <c:pt idx="181">
                  <c:v>42036</c:v>
                </c:pt>
                <c:pt idx="182">
                  <c:v>42064</c:v>
                </c:pt>
                <c:pt idx="183">
                  <c:v>42095</c:v>
                </c:pt>
                <c:pt idx="184">
                  <c:v>42125</c:v>
                </c:pt>
                <c:pt idx="185">
                  <c:v>42156</c:v>
                </c:pt>
                <c:pt idx="186">
                  <c:v>42186</c:v>
                </c:pt>
                <c:pt idx="187">
                  <c:v>42217</c:v>
                </c:pt>
                <c:pt idx="188">
                  <c:v>42248</c:v>
                </c:pt>
                <c:pt idx="189">
                  <c:v>42278</c:v>
                </c:pt>
                <c:pt idx="190">
                  <c:v>42309</c:v>
                </c:pt>
                <c:pt idx="191">
                  <c:v>42339</c:v>
                </c:pt>
                <c:pt idx="192">
                  <c:v>42370</c:v>
                </c:pt>
                <c:pt idx="193">
                  <c:v>42401</c:v>
                </c:pt>
                <c:pt idx="194">
                  <c:v>42430</c:v>
                </c:pt>
                <c:pt idx="195">
                  <c:v>42461</c:v>
                </c:pt>
                <c:pt idx="196">
                  <c:v>42491</c:v>
                </c:pt>
                <c:pt idx="197">
                  <c:v>42522</c:v>
                </c:pt>
                <c:pt idx="198">
                  <c:v>42552</c:v>
                </c:pt>
                <c:pt idx="199">
                  <c:v>42583</c:v>
                </c:pt>
                <c:pt idx="200">
                  <c:v>42614</c:v>
                </c:pt>
                <c:pt idx="201">
                  <c:v>42644</c:v>
                </c:pt>
                <c:pt idx="202">
                  <c:v>42675</c:v>
                </c:pt>
                <c:pt idx="203">
                  <c:v>42705</c:v>
                </c:pt>
                <c:pt idx="204">
                  <c:v>42736</c:v>
                </c:pt>
                <c:pt idx="205">
                  <c:v>42767</c:v>
                </c:pt>
                <c:pt idx="206">
                  <c:v>42795</c:v>
                </c:pt>
                <c:pt idx="207">
                  <c:v>42826</c:v>
                </c:pt>
                <c:pt idx="208">
                  <c:v>42856</c:v>
                </c:pt>
                <c:pt idx="209">
                  <c:v>42887</c:v>
                </c:pt>
                <c:pt idx="210">
                  <c:v>42917</c:v>
                </c:pt>
                <c:pt idx="211">
                  <c:v>42948</c:v>
                </c:pt>
                <c:pt idx="212">
                  <c:v>42979</c:v>
                </c:pt>
                <c:pt idx="213">
                  <c:v>43009</c:v>
                </c:pt>
                <c:pt idx="214">
                  <c:v>43040</c:v>
                </c:pt>
                <c:pt idx="215">
                  <c:v>43070</c:v>
                </c:pt>
                <c:pt idx="216">
                  <c:v>43101</c:v>
                </c:pt>
                <c:pt idx="217">
                  <c:v>43132</c:v>
                </c:pt>
                <c:pt idx="218">
                  <c:v>43160</c:v>
                </c:pt>
                <c:pt idx="219">
                  <c:v>43191</c:v>
                </c:pt>
                <c:pt idx="220">
                  <c:v>43221</c:v>
                </c:pt>
                <c:pt idx="221">
                  <c:v>43252</c:v>
                </c:pt>
                <c:pt idx="222">
                  <c:v>43282</c:v>
                </c:pt>
                <c:pt idx="223">
                  <c:v>43313</c:v>
                </c:pt>
                <c:pt idx="224">
                  <c:v>43344</c:v>
                </c:pt>
                <c:pt idx="225">
                  <c:v>43374</c:v>
                </c:pt>
                <c:pt idx="226">
                  <c:v>43405</c:v>
                </c:pt>
                <c:pt idx="227">
                  <c:v>43435</c:v>
                </c:pt>
                <c:pt idx="228">
                  <c:v>43466</c:v>
                </c:pt>
                <c:pt idx="229">
                  <c:v>43497</c:v>
                </c:pt>
                <c:pt idx="230">
                  <c:v>43525</c:v>
                </c:pt>
                <c:pt idx="231">
                  <c:v>43556</c:v>
                </c:pt>
                <c:pt idx="232">
                  <c:v>43586</c:v>
                </c:pt>
                <c:pt idx="233">
                  <c:v>43617</c:v>
                </c:pt>
                <c:pt idx="234">
                  <c:v>43647</c:v>
                </c:pt>
                <c:pt idx="235">
                  <c:v>43678</c:v>
                </c:pt>
                <c:pt idx="236">
                  <c:v>43709</c:v>
                </c:pt>
                <c:pt idx="237">
                  <c:v>43739</c:v>
                </c:pt>
                <c:pt idx="238">
                  <c:v>43770</c:v>
                </c:pt>
                <c:pt idx="239">
                  <c:v>43800</c:v>
                </c:pt>
                <c:pt idx="240">
                  <c:v>43831</c:v>
                </c:pt>
                <c:pt idx="241">
                  <c:v>43862</c:v>
                </c:pt>
                <c:pt idx="242">
                  <c:v>43891</c:v>
                </c:pt>
                <c:pt idx="243">
                  <c:v>43922</c:v>
                </c:pt>
                <c:pt idx="244">
                  <c:v>43952</c:v>
                </c:pt>
                <c:pt idx="245">
                  <c:v>43983</c:v>
                </c:pt>
                <c:pt idx="246">
                  <c:v>44013</c:v>
                </c:pt>
                <c:pt idx="247">
                  <c:v>44044</c:v>
                </c:pt>
                <c:pt idx="248">
                  <c:v>44075</c:v>
                </c:pt>
                <c:pt idx="249">
                  <c:v>44105</c:v>
                </c:pt>
                <c:pt idx="250">
                  <c:v>44136</c:v>
                </c:pt>
                <c:pt idx="251">
                  <c:v>44166</c:v>
                </c:pt>
                <c:pt idx="252">
                  <c:v>44197</c:v>
                </c:pt>
                <c:pt idx="253">
                  <c:v>44228</c:v>
                </c:pt>
                <c:pt idx="254">
                  <c:v>44286</c:v>
                </c:pt>
                <c:pt idx="255">
                  <c:v>44316</c:v>
                </c:pt>
                <c:pt idx="256">
                  <c:v>44347</c:v>
                </c:pt>
                <c:pt idx="257">
                  <c:v>44377</c:v>
                </c:pt>
              </c:numCache>
            </c:numRef>
          </c:cat>
          <c:val>
            <c:numRef>
              <c:f>Flows!$H$16:$H$273</c:f>
              <c:numCache>
                <c:formatCode>_(* #,##0_);_(* \(#,##0\);_(* "-"??_);_(@_)</c:formatCode>
                <c:ptCount val="258"/>
                <c:pt idx="6">
                  <c:v>-281.93805421631959</c:v>
                </c:pt>
                <c:pt idx="7">
                  <c:v>-57.173320068123139</c:v>
                </c:pt>
                <c:pt idx="8">
                  <c:v>-21.555054000157813</c:v>
                </c:pt>
                <c:pt idx="9">
                  <c:v>0.82209074352257261</c:v>
                </c:pt>
                <c:pt idx="10">
                  <c:v>-147.30899540465089</c:v>
                </c:pt>
                <c:pt idx="11">
                  <c:v>-45.497747446183261</c:v>
                </c:pt>
                <c:pt idx="12">
                  <c:v>-201.26652813283283</c:v>
                </c:pt>
                <c:pt idx="13">
                  <c:v>-463.01938912732282</c:v>
                </c:pt>
                <c:pt idx="14">
                  <c:v>-565.17312080253475</c:v>
                </c:pt>
                <c:pt idx="15">
                  <c:v>-659.71885898191977</c:v>
                </c:pt>
                <c:pt idx="16">
                  <c:v>-691.42682761382923</c:v>
                </c:pt>
                <c:pt idx="17">
                  <c:v>-716.52213625746765</c:v>
                </c:pt>
                <c:pt idx="18">
                  <c:v>-616.91161988013698</c:v>
                </c:pt>
                <c:pt idx="19">
                  <c:v>-439.47690375924026</c:v>
                </c:pt>
                <c:pt idx="20">
                  <c:v>-339.42840302072977</c:v>
                </c:pt>
                <c:pt idx="21">
                  <c:v>-416.67811178400598</c:v>
                </c:pt>
                <c:pt idx="22">
                  <c:v>-386.18089771746713</c:v>
                </c:pt>
                <c:pt idx="23">
                  <c:v>-346.49480898984535</c:v>
                </c:pt>
                <c:pt idx="24">
                  <c:v>-342.38795616098048</c:v>
                </c:pt>
                <c:pt idx="25">
                  <c:v>-334.6653305169184</c:v>
                </c:pt>
                <c:pt idx="26">
                  <c:v>-455.01575431797954</c:v>
                </c:pt>
                <c:pt idx="27">
                  <c:v>-391.99950151451208</c:v>
                </c:pt>
                <c:pt idx="28">
                  <c:v>-349.1108397566569</c:v>
                </c:pt>
                <c:pt idx="29">
                  <c:v>-445.40287376213723</c:v>
                </c:pt>
                <c:pt idx="30">
                  <c:v>-414.47102467546898</c:v>
                </c:pt>
                <c:pt idx="31">
                  <c:v>-383.98208022208297</c:v>
                </c:pt>
                <c:pt idx="32">
                  <c:v>-281.16181723334586</c:v>
                </c:pt>
                <c:pt idx="33">
                  <c:v>-213.4290106003524</c:v>
                </c:pt>
                <c:pt idx="34">
                  <c:v>-254.3765273515279</c:v>
                </c:pt>
                <c:pt idx="35">
                  <c:v>-173.44796832485019</c:v>
                </c:pt>
                <c:pt idx="36">
                  <c:v>-198.41773044006095</c:v>
                </c:pt>
                <c:pt idx="37">
                  <c:v>-152.00922612663092</c:v>
                </c:pt>
                <c:pt idx="38">
                  <c:v>-141.87608735862858</c:v>
                </c:pt>
                <c:pt idx="39">
                  <c:v>-161.00857601172964</c:v>
                </c:pt>
                <c:pt idx="40">
                  <c:v>-74.0158614220381</c:v>
                </c:pt>
                <c:pt idx="41">
                  <c:v>-120.5581793387197</c:v>
                </c:pt>
                <c:pt idx="42">
                  <c:v>-20.974581239137535</c:v>
                </c:pt>
                <c:pt idx="43">
                  <c:v>62.166618434564647</c:v>
                </c:pt>
                <c:pt idx="44">
                  <c:v>-17.084304231590984</c:v>
                </c:pt>
                <c:pt idx="45">
                  <c:v>-32.825696065208241</c:v>
                </c:pt>
                <c:pt idx="46">
                  <c:v>-2.4393515844507334</c:v>
                </c:pt>
                <c:pt idx="47">
                  <c:v>230.54832062956166</c:v>
                </c:pt>
                <c:pt idx="48">
                  <c:v>421.26413055395039</c:v>
                </c:pt>
                <c:pt idx="49">
                  <c:v>215.57795579662218</c:v>
                </c:pt>
                <c:pt idx="50">
                  <c:v>316.4575697964728</c:v>
                </c:pt>
                <c:pt idx="51">
                  <c:v>314.68573139111714</c:v>
                </c:pt>
                <c:pt idx="52">
                  <c:v>489.03800717151591</c:v>
                </c:pt>
                <c:pt idx="53">
                  <c:v>243.83251445877755</c:v>
                </c:pt>
                <c:pt idx="54">
                  <c:v>-64.350406416741095</c:v>
                </c:pt>
                <c:pt idx="55">
                  <c:v>31.740930692799243</c:v>
                </c:pt>
                <c:pt idx="56">
                  <c:v>-54.900079391528664</c:v>
                </c:pt>
                <c:pt idx="57">
                  <c:v>-102.0952021790863</c:v>
                </c:pt>
                <c:pt idx="58">
                  <c:v>-478.64471705796336</c:v>
                </c:pt>
                <c:pt idx="59">
                  <c:v>-501.28190955697158</c:v>
                </c:pt>
                <c:pt idx="60">
                  <c:v>-273.57184127102516</c:v>
                </c:pt>
                <c:pt idx="61">
                  <c:v>-228.56313611869612</c:v>
                </c:pt>
                <c:pt idx="62">
                  <c:v>175.17401876269449</c:v>
                </c:pt>
                <c:pt idx="63">
                  <c:v>602.95581208047645</c:v>
                </c:pt>
                <c:pt idx="64">
                  <c:v>1527.3970105076378</c:v>
                </c:pt>
                <c:pt idx="65">
                  <c:v>1190.8706166529505</c:v>
                </c:pt>
                <c:pt idx="66">
                  <c:v>1155.3354838706555</c:v>
                </c:pt>
                <c:pt idx="67">
                  <c:v>1657.8235977098025</c:v>
                </c:pt>
                <c:pt idx="68">
                  <c:v>2037.4448307391567</c:v>
                </c:pt>
                <c:pt idx="69">
                  <c:v>2374.4058819217507</c:v>
                </c:pt>
                <c:pt idx="70">
                  <c:v>1727.9069628422774</c:v>
                </c:pt>
                <c:pt idx="71">
                  <c:v>1842.9810250569069</c:v>
                </c:pt>
                <c:pt idx="72">
                  <c:v>1490.7566211380004</c:v>
                </c:pt>
                <c:pt idx="73">
                  <c:v>909.71107837193597</c:v>
                </c:pt>
                <c:pt idx="74">
                  <c:v>1184.2780466427657</c:v>
                </c:pt>
                <c:pt idx="75">
                  <c:v>1187.3131961501736</c:v>
                </c:pt>
                <c:pt idx="76">
                  <c:v>2781.4293330393602</c:v>
                </c:pt>
                <c:pt idx="77">
                  <c:v>2654.4657653323839</c:v>
                </c:pt>
                <c:pt idx="78">
                  <c:v>2899.1833162807447</c:v>
                </c:pt>
                <c:pt idx="79">
                  <c:v>3046.1920060355678</c:v>
                </c:pt>
                <c:pt idx="80">
                  <c:v>2327.9342644001849</c:v>
                </c:pt>
                <c:pt idx="81">
                  <c:v>1653.488188924764</c:v>
                </c:pt>
                <c:pt idx="82">
                  <c:v>-69.66238147855023</c:v>
                </c:pt>
                <c:pt idx="83">
                  <c:v>724.41071447510149</c:v>
                </c:pt>
                <c:pt idx="84">
                  <c:v>444.389413384634</c:v>
                </c:pt>
                <c:pt idx="85">
                  <c:v>290.63783566239556</c:v>
                </c:pt>
                <c:pt idx="86">
                  <c:v>-399.42799087003885</c:v>
                </c:pt>
                <c:pt idx="87">
                  <c:v>-153.81973719101464</c:v>
                </c:pt>
                <c:pt idx="88">
                  <c:v>320.67526419230364</c:v>
                </c:pt>
                <c:pt idx="89">
                  <c:v>254.2461936278047</c:v>
                </c:pt>
                <c:pt idx="90">
                  <c:v>328.79978259953077</c:v>
                </c:pt>
                <c:pt idx="91">
                  <c:v>1391.9474729140709</c:v>
                </c:pt>
                <c:pt idx="92">
                  <c:v>1600.6590871432672</c:v>
                </c:pt>
                <c:pt idx="93">
                  <c:v>921.87886926587066</c:v>
                </c:pt>
                <c:pt idx="94">
                  <c:v>1003.307695280022</c:v>
                </c:pt>
                <c:pt idx="95">
                  <c:v>1474.6447224759654</c:v>
                </c:pt>
                <c:pt idx="96">
                  <c:v>3650.6706777308</c:v>
                </c:pt>
                <c:pt idx="97">
                  <c:v>2781.6586911961631</c:v>
                </c:pt>
                <c:pt idx="98">
                  <c:v>2387.6529429058201</c:v>
                </c:pt>
                <c:pt idx="99">
                  <c:v>2792.8193303347225</c:v>
                </c:pt>
                <c:pt idx="100">
                  <c:v>2257.3891765084709</c:v>
                </c:pt>
                <c:pt idx="101">
                  <c:v>2230.4362798256489</c:v>
                </c:pt>
                <c:pt idx="102">
                  <c:v>597.69439448424737</c:v>
                </c:pt>
                <c:pt idx="103">
                  <c:v>379.25730168754967</c:v>
                </c:pt>
                <c:pt idx="104">
                  <c:v>1463.6856979771651</c:v>
                </c:pt>
                <c:pt idx="105">
                  <c:v>1785.7402723660214</c:v>
                </c:pt>
                <c:pt idx="106">
                  <c:v>1695.7769899692321</c:v>
                </c:pt>
                <c:pt idx="107">
                  <c:v>1022.9678533316659</c:v>
                </c:pt>
                <c:pt idx="108">
                  <c:v>525.87222022029562</c:v>
                </c:pt>
                <c:pt idx="109">
                  <c:v>312.7062124651365</c:v>
                </c:pt>
                <c:pt idx="110">
                  <c:v>160.69275085083447</c:v>
                </c:pt>
                <c:pt idx="111">
                  <c:v>-126.22768747994111</c:v>
                </c:pt>
                <c:pt idx="112">
                  <c:v>421.54856240111616</c:v>
                </c:pt>
                <c:pt idx="113">
                  <c:v>532.45209438476547</c:v>
                </c:pt>
                <c:pt idx="114">
                  <c:v>1086.0384142758157</c:v>
                </c:pt>
                <c:pt idx="115">
                  <c:v>1502.7045543101788</c:v>
                </c:pt>
                <c:pt idx="116">
                  <c:v>669.99664544907114</c:v>
                </c:pt>
                <c:pt idx="117">
                  <c:v>-461.83652636272723</c:v>
                </c:pt>
                <c:pt idx="118">
                  <c:v>-1084.5092841215189</c:v>
                </c:pt>
                <c:pt idx="119">
                  <c:v>-1686.8567004365345</c:v>
                </c:pt>
                <c:pt idx="120">
                  <c:v>-2329.3115947230895</c:v>
                </c:pt>
                <c:pt idx="121">
                  <c:v>-2604.0472723423804</c:v>
                </c:pt>
                <c:pt idx="122">
                  <c:v>-5578.9682134669747</c:v>
                </c:pt>
                <c:pt idx="123">
                  <c:v>-4774.9488955263705</c:v>
                </c:pt>
                <c:pt idx="124">
                  <c:v>-4603.7033515850244</c:v>
                </c:pt>
                <c:pt idx="125">
                  <c:v>-4389.9370520666653</c:v>
                </c:pt>
                <c:pt idx="126">
                  <c:v>-5015.0425064659212</c:v>
                </c:pt>
                <c:pt idx="127">
                  <c:v>-5538.6912380052509</c:v>
                </c:pt>
                <c:pt idx="128">
                  <c:v>-3658.2363797251082</c:v>
                </c:pt>
                <c:pt idx="129">
                  <c:v>-4644.2261891667185</c:v>
                </c:pt>
                <c:pt idx="130">
                  <c:v>-4688.0563820546104</c:v>
                </c:pt>
                <c:pt idx="131">
                  <c:v>-4173.2868794831566</c:v>
                </c:pt>
                <c:pt idx="132">
                  <c:v>-3151.7144888904782</c:v>
                </c:pt>
                <c:pt idx="133">
                  <c:v>-2156.4782556872351</c:v>
                </c:pt>
                <c:pt idx="134">
                  <c:v>-633.57720683200466</c:v>
                </c:pt>
                <c:pt idx="135">
                  <c:v>568.8547105993689</c:v>
                </c:pt>
                <c:pt idx="136">
                  <c:v>688.78816982432977</c:v>
                </c:pt>
                <c:pt idx="137">
                  <c:v>564.28272715660762</c:v>
                </c:pt>
                <c:pt idx="138">
                  <c:v>580.17049435801266</c:v>
                </c:pt>
                <c:pt idx="139">
                  <c:v>823.72203377161202</c:v>
                </c:pt>
                <c:pt idx="140">
                  <c:v>771.5706085960278</c:v>
                </c:pt>
                <c:pt idx="141">
                  <c:v>801.03631087912436</c:v>
                </c:pt>
                <c:pt idx="142">
                  <c:v>856.71355052597619</c:v>
                </c:pt>
                <c:pt idx="143">
                  <c:v>726.57620039418589</c:v>
                </c:pt>
                <c:pt idx="144">
                  <c:v>216.23580599192991</c:v>
                </c:pt>
                <c:pt idx="145">
                  <c:v>-783.01806635349544</c:v>
                </c:pt>
                <c:pt idx="146">
                  <c:v>-957.51313204349799</c:v>
                </c:pt>
                <c:pt idx="147">
                  <c:v>-983.95865178901795</c:v>
                </c:pt>
                <c:pt idx="148">
                  <c:v>-1208.6156566349475</c:v>
                </c:pt>
                <c:pt idx="149">
                  <c:v>-1202.6909536809549</c:v>
                </c:pt>
                <c:pt idx="150">
                  <c:v>-1197.5213734636907</c:v>
                </c:pt>
                <c:pt idx="151">
                  <c:v>-1044.0839461484954</c:v>
                </c:pt>
                <c:pt idx="152">
                  <c:v>-1317.7383307312625</c:v>
                </c:pt>
                <c:pt idx="153">
                  <c:v>-1699.2656651202137</c:v>
                </c:pt>
                <c:pt idx="154">
                  <c:v>-2063.9502102517372</c:v>
                </c:pt>
                <c:pt idx="155">
                  <c:v>-2602.4208988182322</c:v>
                </c:pt>
                <c:pt idx="156">
                  <c:v>-3112.3621014996561</c:v>
                </c:pt>
                <c:pt idx="157">
                  <c:v>-2982.8669881583733</c:v>
                </c:pt>
                <c:pt idx="158">
                  <c:v>-2721.4566763927492</c:v>
                </c:pt>
                <c:pt idx="159">
                  <c:v>-2501.8259957185228</c:v>
                </c:pt>
                <c:pt idx="160">
                  <c:v>-2704.7286229785559</c:v>
                </c:pt>
                <c:pt idx="161">
                  <c:v>-2269.5925792835292</c:v>
                </c:pt>
                <c:pt idx="162">
                  <c:v>-1763.0896299516855</c:v>
                </c:pt>
                <c:pt idx="163">
                  <c:v>-1358.969429713999</c:v>
                </c:pt>
                <c:pt idx="164">
                  <c:v>-1505.4672991020354</c:v>
                </c:pt>
                <c:pt idx="165">
                  <c:v>-1895.5358040604901</c:v>
                </c:pt>
                <c:pt idx="166">
                  <c:v>-1463.325012374054</c:v>
                </c:pt>
                <c:pt idx="167">
                  <c:v>-1510.8650850618792</c:v>
                </c:pt>
                <c:pt idx="168">
                  <c:v>-1376.482207106767</c:v>
                </c:pt>
                <c:pt idx="169">
                  <c:v>-1839.6210246846513</c:v>
                </c:pt>
                <c:pt idx="170">
                  <c:v>-2044.6821206450982</c:v>
                </c:pt>
                <c:pt idx="171">
                  <c:v>-1839.3855749066511</c:v>
                </c:pt>
                <c:pt idx="172">
                  <c:v>-1614.7765086710133</c:v>
                </c:pt>
                <c:pt idx="173">
                  <c:v>-958.76780742056633</c:v>
                </c:pt>
                <c:pt idx="174">
                  <c:v>113.965378984381</c:v>
                </c:pt>
                <c:pt idx="175">
                  <c:v>1471.6436717142797</c:v>
                </c:pt>
                <c:pt idx="176">
                  <c:v>2810.1368235868385</c:v>
                </c:pt>
                <c:pt idx="177">
                  <c:v>4225.0271865846498</c:v>
                </c:pt>
                <c:pt idx="178">
                  <c:v>4479.2808095007313</c:v>
                </c:pt>
                <c:pt idx="179">
                  <c:v>4867.339936741897</c:v>
                </c:pt>
                <c:pt idx="180">
                  <c:v>4165.2584854089009</c:v>
                </c:pt>
                <c:pt idx="181">
                  <c:v>3659.2716797810153</c:v>
                </c:pt>
                <c:pt idx="182">
                  <c:v>3602.007763097688</c:v>
                </c:pt>
                <c:pt idx="183">
                  <c:v>3857.1737141681388</c:v>
                </c:pt>
                <c:pt idx="184">
                  <c:v>4219.6528253058086</c:v>
                </c:pt>
                <c:pt idx="185">
                  <c:v>4882.0289926032528</c:v>
                </c:pt>
                <c:pt idx="186">
                  <c:v>5597.992066285251</c:v>
                </c:pt>
                <c:pt idx="187">
                  <c:v>6553.9763020482651</c:v>
                </c:pt>
                <c:pt idx="188">
                  <c:v>7328.0109854094353</c:v>
                </c:pt>
                <c:pt idx="189">
                  <c:v>6560.2416257133755</c:v>
                </c:pt>
                <c:pt idx="190">
                  <c:v>6749.980507250536</c:v>
                </c:pt>
                <c:pt idx="191">
                  <c:v>5923.8842406194135</c:v>
                </c:pt>
                <c:pt idx="192">
                  <c:v>6152.0333917661865</c:v>
                </c:pt>
                <c:pt idx="193">
                  <c:v>5432.7477079880309</c:v>
                </c:pt>
                <c:pt idx="194">
                  <c:v>2502.1689356105389</c:v>
                </c:pt>
                <c:pt idx="195">
                  <c:v>1974.8523504488671</c:v>
                </c:pt>
                <c:pt idx="196">
                  <c:v>2172.9183458006019</c:v>
                </c:pt>
                <c:pt idx="197">
                  <c:v>1372.2828182149503</c:v>
                </c:pt>
                <c:pt idx="198">
                  <c:v>202.15936145727017</c:v>
                </c:pt>
                <c:pt idx="199">
                  <c:v>-245.1745497070246</c:v>
                </c:pt>
                <c:pt idx="200">
                  <c:v>1853.3128869400614</c:v>
                </c:pt>
                <c:pt idx="201">
                  <c:v>3288.7325259114023</c:v>
                </c:pt>
                <c:pt idx="202">
                  <c:v>4270.2473753482718</c:v>
                </c:pt>
                <c:pt idx="203">
                  <c:v>5615.3877992879288</c:v>
                </c:pt>
                <c:pt idx="204">
                  <c:v>6413.6071914167132</c:v>
                </c:pt>
                <c:pt idx="205">
                  <c:v>6266.9963568592102</c:v>
                </c:pt>
                <c:pt idx="206">
                  <c:v>6328.7442305283748</c:v>
                </c:pt>
                <c:pt idx="207">
                  <c:v>6721.3187853433801</c:v>
                </c:pt>
                <c:pt idx="208">
                  <c:v>6167.1655350929432</c:v>
                </c:pt>
                <c:pt idx="209">
                  <c:v>6244.8218208431763</c:v>
                </c:pt>
                <c:pt idx="210">
                  <c:v>7372.9071725663725</c:v>
                </c:pt>
                <c:pt idx="211">
                  <c:v>9894.1302729186391</c:v>
                </c:pt>
                <c:pt idx="212">
                  <c:v>11943.949263664941</c:v>
                </c:pt>
                <c:pt idx="213">
                  <c:v>11725.27779124271</c:v>
                </c:pt>
                <c:pt idx="214">
                  <c:v>12134.559060985812</c:v>
                </c:pt>
                <c:pt idx="215">
                  <c:v>12021.974729549551</c:v>
                </c:pt>
                <c:pt idx="216">
                  <c:v>11338.305257218426</c:v>
                </c:pt>
                <c:pt idx="217">
                  <c:v>11041.487584310074</c:v>
                </c:pt>
                <c:pt idx="218">
                  <c:v>9777.6416815457924</c:v>
                </c:pt>
                <c:pt idx="219">
                  <c:v>9956.492635869914</c:v>
                </c:pt>
                <c:pt idx="220">
                  <c:v>10108.984463018181</c:v>
                </c:pt>
                <c:pt idx="221">
                  <c:v>10161.892446184858</c:v>
                </c:pt>
                <c:pt idx="222">
                  <c:v>9572.2751732020552</c:v>
                </c:pt>
                <c:pt idx="223">
                  <c:v>7632.1806104242805</c:v>
                </c:pt>
                <c:pt idx="224">
                  <c:v>7797.6653264874458</c:v>
                </c:pt>
                <c:pt idx="225">
                  <c:v>9348.8769995253424</c:v>
                </c:pt>
                <c:pt idx="226">
                  <c:v>8068.1618316283002</c:v>
                </c:pt>
                <c:pt idx="227">
                  <c:v>7139.8040303315238</c:v>
                </c:pt>
                <c:pt idx="228">
                  <c:v>7639.0559201742917</c:v>
                </c:pt>
                <c:pt idx="229">
                  <c:v>7383.3797010165863</c:v>
                </c:pt>
                <c:pt idx="230">
                  <c:v>4728.1803113857213</c:v>
                </c:pt>
                <c:pt idx="231">
                  <c:v>800.71266868978569</c:v>
                </c:pt>
                <c:pt idx="232">
                  <c:v>817.63458496088128</c:v>
                </c:pt>
                <c:pt idx="233">
                  <c:v>1294.2369116825605</c:v>
                </c:pt>
                <c:pt idx="234">
                  <c:v>2415.9502014664054</c:v>
                </c:pt>
                <c:pt idx="235">
                  <c:v>4571.4529632680578</c:v>
                </c:pt>
                <c:pt idx="236">
                  <c:v>7214.8644404359329</c:v>
                </c:pt>
                <c:pt idx="237">
                  <c:v>8357.6695707109448</c:v>
                </c:pt>
                <c:pt idx="238">
                  <c:v>6934.7742824025099</c:v>
                </c:pt>
                <c:pt idx="239">
                  <c:v>6333.3872861818363</c:v>
                </c:pt>
                <c:pt idx="240">
                  <c:v>3922.7258381139436</c:v>
                </c:pt>
                <c:pt idx="241">
                  <c:v>2790.6980692084871</c:v>
                </c:pt>
                <c:pt idx="242">
                  <c:v>5036.4837399016715</c:v>
                </c:pt>
                <c:pt idx="243">
                  <c:v>3767.9146309471585</c:v>
                </c:pt>
                <c:pt idx="244">
                  <c:v>5118.6481795413911</c:v>
                </c:pt>
                <c:pt idx="245">
                  <c:v>4755.1525315437721</c:v>
                </c:pt>
                <c:pt idx="246">
                  <c:v>3740.2031107212174</c:v>
                </c:pt>
                <c:pt idx="247">
                  <c:v>1287.0176476146548</c:v>
                </c:pt>
                <c:pt idx="248">
                  <c:v>-3073.3356139996108</c:v>
                </c:pt>
                <c:pt idx="249">
                  <c:v>-4240.7419432088682</c:v>
                </c:pt>
                <c:pt idx="250">
                  <c:v>-9059.7169311309553</c:v>
                </c:pt>
                <c:pt idx="251">
                  <c:v>-11623.636070614877</c:v>
                </c:pt>
                <c:pt idx="252">
                  <c:v>-12158.609212239155</c:v>
                </c:pt>
                <c:pt idx="253">
                  <c:v>-13020.218789949075</c:v>
                </c:pt>
                <c:pt idx="254">
                  <c:v>-12142.633040282093</c:v>
                </c:pt>
                <c:pt idx="255">
                  <c:v>-10188.745931272666</c:v>
                </c:pt>
                <c:pt idx="256">
                  <c:v>-6030.5052395181037</c:v>
                </c:pt>
                <c:pt idx="257">
                  <c:v>-2518.0635677719042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605-4330-AAD3-92869880A5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356304"/>
        <c:axId val="1577005280"/>
      </c:lineChart>
      <c:dateAx>
        <c:axId val="89356304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005280"/>
        <c:crosses val="autoZero"/>
        <c:auto val="1"/>
        <c:lblOffset val="100"/>
        <c:baseTimeUnit val="months"/>
      </c:dateAx>
      <c:valAx>
        <c:axId val="1577005280"/>
        <c:scaling>
          <c:orientation val="minMax"/>
        </c:scaling>
        <c:delete val="0"/>
        <c:axPos val="l"/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356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200" b="1"/>
              <a:t>6M Net Flows</a:t>
            </a:r>
            <a:r>
              <a:rPr lang="en-IN" sz="1200" b="1" baseline="0"/>
              <a:t> as % of Free Float BSE500 MCap</a:t>
            </a:r>
            <a:endParaRPr lang="en-IN" sz="12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Flows!$W$15</c:f>
              <c:strCache>
                <c:ptCount val="1"/>
                <c:pt idx="0">
                  <c:v>FPI (US$mn)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Flows!$V$16:$V$244</c:f>
              <c:numCache>
                <c:formatCode>mmm\-yy</c:formatCode>
                <c:ptCount val="229"/>
                <c:pt idx="0">
                  <c:v>37895</c:v>
                </c:pt>
                <c:pt idx="1">
                  <c:v>37926</c:v>
                </c:pt>
                <c:pt idx="2">
                  <c:v>37956</c:v>
                </c:pt>
                <c:pt idx="3">
                  <c:v>37987</c:v>
                </c:pt>
                <c:pt idx="4">
                  <c:v>38018</c:v>
                </c:pt>
                <c:pt idx="5">
                  <c:v>38047</c:v>
                </c:pt>
                <c:pt idx="6">
                  <c:v>38078</c:v>
                </c:pt>
                <c:pt idx="7">
                  <c:v>38108</c:v>
                </c:pt>
                <c:pt idx="8">
                  <c:v>38139</c:v>
                </c:pt>
                <c:pt idx="9">
                  <c:v>38169</c:v>
                </c:pt>
                <c:pt idx="10">
                  <c:v>38200</c:v>
                </c:pt>
                <c:pt idx="11">
                  <c:v>38231</c:v>
                </c:pt>
                <c:pt idx="12">
                  <c:v>38261</c:v>
                </c:pt>
                <c:pt idx="13">
                  <c:v>38292</c:v>
                </c:pt>
                <c:pt idx="14">
                  <c:v>38322</c:v>
                </c:pt>
                <c:pt idx="15">
                  <c:v>38353</c:v>
                </c:pt>
                <c:pt idx="16">
                  <c:v>38384</c:v>
                </c:pt>
                <c:pt idx="17">
                  <c:v>38412</c:v>
                </c:pt>
                <c:pt idx="18">
                  <c:v>38443</c:v>
                </c:pt>
                <c:pt idx="19">
                  <c:v>38473</c:v>
                </c:pt>
                <c:pt idx="20">
                  <c:v>38504</c:v>
                </c:pt>
                <c:pt idx="21">
                  <c:v>38534</c:v>
                </c:pt>
                <c:pt idx="22">
                  <c:v>38565</c:v>
                </c:pt>
                <c:pt idx="23">
                  <c:v>38596</c:v>
                </c:pt>
                <c:pt idx="24">
                  <c:v>38626</c:v>
                </c:pt>
                <c:pt idx="25">
                  <c:v>38657</c:v>
                </c:pt>
                <c:pt idx="26">
                  <c:v>38687</c:v>
                </c:pt>
                <c:pt idx="27">
                  <c:v>38718</c:v>
                </c:pt>
                <c:pt idx="28">
                  <c:v>38749</c:v>
                </c:pt>
                <c:pt idx="29">
                  <c:v>38777</c:v>
                </c:pt>
                <c:pt idx="30">
                  <c:v>38808</c:v>
                </c:pt>
                <c:pt idx="31">
                  <c:v>38838</c:v>
                </c:pt>
                <c:pt idx="32">
                  <c:v>38869</c:v>
                </c:pt>
                <c:pt idx="33">
                  <c:v>38899</c:v>
                </c:pt>
                <c:pt idx="34">
                  <c:v>38930</c:v>
                </c:pt>
                <c:pt idx="35">
                  <c:v>38961</c:v>
                </c:pt>
                <c:pt idx="36">
                  <c:v>38991</c:v>
                </c:pt>
                <c:pt idx="37">
                  <c:v>39022</c:v>
                </c:pt>
                <c:pt idx="38">
                  <c:v>39052</c:v>
                </c:pt>
                <c:pt idx="39">
                  <c:v>39083</c:v>
                </c:pt>
                <c:pt idx="40">
                  <c:v>39114</c:v>
                </c:pt>
                <c:pt idx="41">
                  <c:v>39142</c:v>
                </c:pt>
                <c:pt idx="42">
                  <c:v>39173</c:v>
                </c:pt>
                <c:pt idx="43">
                  <c:v>39203</c:v>
                </c:pt>
                <c:pt idx="44">
                  <c:v>39234</c:v>
                </c:pt>
                <c:pt idx="45">
                  <c:v>39264</c:v>
                </c:pt>
                <c:pt idx="46">
                  <c:v>39295</c:v>
                </c:pt>
                <c:pt idx="47">
                  <c:v>39326</c:v>
                </c:pt>
                <c:pt idx="48">
                  <c:v>39356</c:v>
                </c:pt>
                <c:pt idx="49">
                  <c:v>39387</c:v>
                </c:pt>
                <c:pt idx="50">
                  <c:v>39417</c:v>
                </c:pt>
                <c:pt idx="51">
                  <c:v>39448</c:v>
                </c:pt>
                <c:pt idx="52">
                  <c:v>39479</c:v>
                </c:pt>
                <c:pt idx="53">
                  <c:v>39508</c:v>
                </c:pt>
                <c:pt idx="54">
                  <c:v>39539</c:v>
                </c:pt>
                <c:pt idx="55">
                  <c:v>39569</c:v>
                </c:pt>
                <c:pt idx="56">
                  <c:v>39600</c:v>
                </c:pt>
                <c:pt idx="57">
                  <c:v>39630</c:v>
                </c:pt>
                <c:pt idx="58">
                  <c:v>39661</c:v>
                </c:pt>
                <c:pt idx="59">
                  <c:v>39692</c:v>
                </c:pt>
                <c:pt idx="60">
                  <c:v>39722</c:v>
                </c:pt>
                <c:pt idx="61">
                  <c:v>39753</c:v>
                </c:pt>
                <c:pt idx="62">
                  <c:v>39783</c:v>
                </c:pt>
                <c:pt idx="63">
                  <c:v>39814</c:v>
                </c:pt>
                <c:pt idx="64">
                  <c:v>39845</c:v>
                </c:pt>
                <c:pt idx="65">
                  <c:v>39873</c:v>
                </c:pt>
                <c:pt idx="66">
                  <c:v>39904</c:v>
                </c:pt>
                <c:pt idx="67">
                  <c:v>39934</c:v>
                </c:pt>
                <c:pt idx="68">
                  <c:v>39965</c:v>
                </c:pt>
                <c:pt idx="69">
                  <c:v>39995</c:v>
                </c:pt>
                <c:pt idx="70">
                  <c:v>40026</c:v>
                </c:pt>
                <c:pt idx="71">
                  <c:v>40057</c:v>
                </c:pt>
                <c:pt idx="72">
                  <c:v>40087</c:v>
                </c:pt>
                <c:pt idx="73">
                  <c:v>40118</c:v>
                </c:pt>
                <c:pt idx="74">
                  <c:v>40148</c:v>
                </c:pt>
                <c:pt idx="75">
                  <c:v>40179</c:v>
                </c:pt>
                <c:pt idx="76">
                  <c:v>40210</c:v>
                </c:pt>
                <c:pt idx="77">
                  <c:v>40238</c:v>
                </c:pt>
                <c:pt idx="78">
                  <c:v>40269</c:v>
                </c:pt>
                <c:pt idx="79">
                  <c:v>40299</c:v>
                </c:pt>
                <c:pt idx="80">
                  <c:v>40330</c:v>
                </c:pt>
                <c:pt idx="81">
                  <c:v>40360</c:v>
                </c:pt>
                <c:pt idx="82">
                  <c:v>40391</c:v>
                </c:pt>
                <c:pt idx="83">
                  <c:v>40422</c:v>
                </c:pt>
                <c:pt idx="84">
                  <c:v>40452</c:v>
                </c:pt>
                <c:pt idx="85">
                  <c:v>40483</c:v>
                </c:pt>
                <c:pt idx="86">
                  <c:v>40513</c:v>
                </c:pt>
                <c:pt idx="87">
                  <c:v>40544</c:v>
                </c:pt>
                <c:pt idx="88">
                  <c:v>40575</c:v>
                </c:pt>
                <c:pt idx="89">
                  <c:v>40603</c:v>
                </c:pt>
                <c:pt idx="90">
                  <c:v>40634</c:v>
                </c:pt>
                <c:pt idx="91">
                  <c:v>40664</c:v>
                </c:pt>
                <c:pt idx="92">
                  <c:v>40695</c:v>
                </c:pt>
                <c:pt idx="93">
                  <c:v>40725</c:v>
                </c:pt>
                <c:pt idx="94">
                  <c:v>40756</c:v>
                </c:pt>
                <c:pt idx="95">
                  <c:v>40787</c:v>
                </c:pt>
                <c:pt idx="96">
                  <c:v>40817</c:v>
                </c:pt>
                <c:pt idx="97">
                  <c:v>40848</c:v>
                </c:pt>
                <c:pt idx="98">
                  <c:v>40878</c:v>
                </c:pt>
                <c:pt idx="99">
                  <c:v>40909</c:v>
                </c:pt>
                <c:pt idx="100">
                  <c:v>40940</c:v>
                </c:pt>
                <c:pt idx="101">
                  <c:v>40969</c:v>
                </c:pt>
                <c:pt idx="102">
                  <c:v>41000</c:v>
                </c:pt>
                <c:pt idx="103">
                  <c:v>41030</c:v>
                </c:pt>
                <c:pt idx="104">
                  <c:v>41061</c:v>
                </c:pt>
                <c:pt idx="105">
                  <c:v>41091</c:v>
                </c:pt>
                <c:pt idx="106">
                  <c:v>41122</c:v>
                </c:pt>
                <c:pt idx="107">
                  <c:v>41153</c:v>
                </c:pt>
                <c:pt idx="108">
                  <c:v>41183</c:v>
                </c:pt>
                <c:pt idx="109">
                  <c:v>41214</c:v>
                </c:pt>
                <c:pt idx="110">
                  <c:v>41244</c:v>
                </c:pt>
                <c:pt idx="111">
                  <c:v>41275</c:v>
                </c:pt>
                <c:pt idx="112">
                  <c:v>41306</c:v>
                </c:pt>
                <c:pt idx="113">
                  <c:v>41334</c:v>
                </c:pt>
                <c:pt idx="114">
                  <c:v>41365</c:v>
                </c:pt>
                <c:pt idx="115">
                  <c:v>41395</c:v>
                </c:pt>
                <c:pt idx="116">
                  <c:v>41426</c:v>
                </c:pt>
                <c:pt idx="117">
                  <c:v>41456</c:v>
                </c:pt>
                <c:pt idx="118">
                  <c:v>41487</c:v>
                </c:pt>
                <c:pt idx="119">
                  <c:v>41518</c:v>
                </c:pt>
                <c:pt idx="120">
                  <c:v>41548</c:v>
                </c:pt>
                <c:pt idx="121">
                  <c:v>41579</c:v>
                </c:pt>
                <c:pt idx="122">
                  <c:v>41609</c:v>
                </c:pt>
                <c:pt idx="123">
                  <c:v>41640</c:v>
                </c:pt>
                <c:pt idx="124">
                  <c:v>41671</c:v>
                </c:pt>
                <c:pt idx="125">
                  <c:v>41699</c:v>
                </c:pt>
                <c:pt idx="126">
                  <c:v>41730</c:v>
                </c:pt>
                <c:pt idx="127">
                  <c:v>41760</c:v>
                </c:pt>
                <c:pt idx="128">
                  <c:v>41791</c:v>
                </c:pt>
                <c:pt idx="129">
                  <c:v>41821</c:v>
                </c:pt>
                <c:pt idx="130">
                  <c:v>41852</c:v>
                </c:pt>
                <c:pt idx="131">
                  <c:v>41883</c:v>
                </c:pt>
                <c:pt idx="132">
                  <c:v>41913</c:v>
                </c:pt>
                <c:pt idx="133">
                  <c:v>41944</c:v>
                </c:pt>
                <c:pt idx="134">
                  <c:v>41974</c:v>
                </c:pt>
                <c:pt idx="135">
                  <c:v>42005</c:v>
                </c:pt>
                <c:pt idx="136">
                  <c:v>42036</c:v>
                </c:pt>
                <c:pt idx="137">
                  <c:v>42064</c:v>
                </c:pt>
                <c:pt idx="138">
                  <c:v>42095</c:v>
                </c:pt>
                <c:pt idx="139">
                  <c:v>42125</c:v>
                </c:pt>
                <c:pt idx="140">
                  <c:v>42156</c:v>
                </c:pt>
                <c:pt idx="141">
                  <c:v>42186</c:v>
                </c:pt>
                <c:pt idx="142">
                  <c:v>42217</c:v>
                </c:pt>
                <c:pt idx="143">
                  <c:v>42248</c:v>
                </c:pt>
                <c:pt idx="144">
                  <c:v>42278</c:v>
                </c:pt>
                <c:pt idx="145">
                  <c:v>42309</c:v>
                </c:pt>
                <c:pt idx="146">
                  <c:v>42339</c:v>
                </c:pt>
                <c:pt idx="147">
                  <c:v>42370</c:v>
                </c:pt>
                <c:pt idx="148">
                  <c:v>42401</c:v>
                </c:pt>
                <c:pt idx="149">
                  <c:v>42430</c:v>
                </c:pt>
                <c:pt idx="150">
                  <c:v>42461</c:v>
                </c:pt>
                <c:pt idx="151">
                  <c:v>42491</c:v>
                </c:pt>
                <c:pt idx="152">
                  <c:v>42522</c:v>
                </c:pt>
                <c:pt idx="153">
                  <c:v>42552</c:v>
                </c:pt>
                <c:pt idx="154">
                  <c:v>42583</c:v>
                </c:pt>
                <c:pt idx="155">
                  <c:v>42614</c:v>
                </c:pt>
                <c:pt idx="156">
                  <c:v>42644</c:v>
                </c:pt>
                <c:pt idx="157">
                  <c:v>42675</c:v>
                </c:pt>
                <c:pt idx="158">
                  <c:v>42705</c:v>
                </c:pt>
                <c:pt idx="159">
                  <c:v>42736</c:v>
                </c:pt>
                <c:pt idx="160">
                  <c:v>42767</c:v>
                </c:pt>
                <c:pt idx="161">
                  <c:v>42795</c:v>
                </c:pt>
                <c:pt idx="162">
                  <c:v>42826</c:v>
                </c:pt>
                <c:pt idx="163">
                  <c:v>42856</c:v>
                </c:pt>
                <c:pt idx="164">
                  <c:v>42887</c:v>
                </c:pt>
                <c:pt idx="165">
                  <c:v>42917</c:v>
                </c:pt>
                <c:pt idx="166">
                  <c:v>42948</c:v>
                </c:pt>
                <c:pt idx="167">
                  <c:v>42979</c:v>
                </c:pt>
                <c:pt idx="168">
                  <c:v>43009</c:v>
                </c:pt>
                <c:pt idx="169">
                  <c:v>43040</c:v>
                </c:pt>
                <c:pt idx="170">
                  <c:v>43070</c:v>
                </c:pt>
                <c:pt idx="171">
                  <c:v>43101</c:v>
                </c:pt>
                <c:pt idx="172">
                  <c:v>43132</c:v>
                </c:pt>
                <c:pt idx="173">
                  <c:v>43160</c:v>
                </c:pt>
                <c:pt idx="174">
                  <c:v>43191</c:v>
                </c:pt>
                <c:pt idx="175">
                  <c:v>43221</c:v>
                </c:pt>
                <c:pt idx="176">
                  <c:v>43252</c:v>
                </c:pt>
                <c:pt idx="177">
                  <c:v>43282</c:v>
                </c:pt>
                <c:pt idx="178">
                  <c:v>43313</c:v>
                </c:pt>
                <c:pt idx="179">
                  <c:v>43344</c:v>
                </c:pt>
                <c:pt idx="180">
                  <c:v>43374</c:v>
                </c:pt>
                <c:pt idx="181">
                  <c:v>43405</c:v>
                </c:pt>
                <c:pt idx="182">
                  <c:v>43435</c:v>
                </c:pt>
                <c:pt idx="183">
                  <c:v>43466</c:v>
                </c:pt>
                <c:pt idx="184">
                  <c:v>43497</c:v>
                </c:pt>
                <c:pt idx="185">
                  <c:v>43525</c:v>
                </c:pt>
                <c:pt idx="186">
                  <c:v>43556</c:v>
                </c:pt>
                <c:pt idx="187">
                  <c:v>43586</c:v>
                </c:pt>
                <c:pt idx="188">
                  <c:v>43617</c:v>
                </c:pt>
                <c:pt idx="189">
                  <c:v>43647</c:v>
                </c:pt>
                <c:pt idx="190">
                  <c:v>43678</c:v>
                </c:pt>
                <c:pt idx="191">
                  <c:v>43709</c:v>
                </c:pt>
                <c:pt idx="192">
                  <c:v>43739</c:v>
                </c:pt>
                <c:pt idx="193">
                  <c:v>43770</c:v>
                </c:pt>
                <c:pt idx="194">
                  <c:v>43800</c:v>
                </c:pt>
                <c:pt idx="195">
                  <c:v>43831</c:v>
                </c:pt>
                <c:pt idx="196">
                  <c:v>43862</c:v>
                </c:pt>
                <c:pt idx="197">
                  <c:v>43891</c:v>
                </c:pt>
                <c:pt idx="198">
                  <c:v>43922</c:v>
                </c:pt>
                <c:pt idx="199">
                  <c:v>43952</c:v>
                </c:pt>
                <c:pt idx="200">
                  <c:v>43983</c:v>
                </c:pt>
                <c:pt idx="201">
                  <c:v>44013</c:v>
                </c:pt>
                <c:pt idx="202">
                  <c:v>44044</c:v>
                </c:pt>
                <c:pt idx="203">
                  <c:v>44075</c:v>
                </c:pt>
                <c:pt idx="204">
                  <c:v>44105</c:v>
                </c:pt>
                <c:pt idx="205">
                  <c:v>44136</c:v>
                </c:pt>
                <c:pt idx="206">
                  <c:v>44166</c:v>
                </c:pt>
                <c:pt idx="207">
                  <c:v>44197</c:v>
                </c:pt>
                <c:pt idx="208">
                  <c:v>44228</c:v>
                </c:pt>
                <c:pt idx="209">
                  <c:v>44286</c:v>
                </c:pt>
                <c:pt idx="210">
                  <c:v>44316</c:v>
                </c:pt>
                <c:pt idx="211">
                  <c:v>44347</c:v>
                </c:pt>
                <c:pt idx="212">
                  <c:v>44377</c:v>
                </c:pt>
                <c:pt idx="213" formatCode="[$-409]mmm\-yy;@">
                  <c:v>44408</c:v>
                </c:pt>
                <c:pt idx="214">
                  <c:v>44409</c:v>
                </c:pt>
                <c:pt idx="215">
                  <c:v>44440</c:v>
                </c:pt>
                <c:pt idx="216">
                  <c:v>44470</c:v>
                </c:pt>
                <c:pt idx="217">
                  <c:v>44501</c:v>
                </c:pt>
                <c:pt idx="218">
                  <c:v>44531</c:v>
                </c:pt>
                <c:pt idx="219">
                  <c:v>44562</c:v>
                </c:pt>
                <c:pt idx="220">
                  <c:v>44593</c:v>
                </c:pt>
                <c:pt idx="221">
                  <c:v>44621</c:v>
                </c:pt>
                <c:pt idx="222">
                  <c:v>44652</c:v>
                </c:pt>
                <c:pt idx="223">
                  <c:v>44682</c:v>
                </c:pt>
                <c:pt idx="224">
                  <c:v>44726</c:v>
                </c:pt>
                <c:pt idx="225">
                  <c:v>44773</c:v>
                </c:pt>
                <c:pt idx="226">
                  <c:v>44804</c:v>
                </c:pt>
              </c:numCache>
            </c:numRef>
          </c:cat>
          <c:val>
            <c:numRef>
              <c:f>Flows!$W$16:$W$244</c:f>
              <c:numCache>
                <c:formatCode>0.0%</c:formatCode>
                <c:ptCount val="229"/>
                <c:pt idx="0">
                  <c:v>2.766294611142299E-2</c:v>
                </c:pt>
                <c:pt idx="1">
                  <c:v>2.7690500412192242E-2</c:v>
                </c:pt>
                <c:pt idx="2">
                  <c:v>2.9891169361619566E-2</c:v>
                </c:pt>
                <c:pt idx="3">
                  <c:v>2.7055849673702188E-2</c:v>
                </c:pt>
                <c:pt idx="4">
                  <c:v>2.632471028034088E-2</c:v>
                </c:pt>
                <c:pt idx="5">
                  <c:v>2.9856341118337158E-2</c:v>
                </c:pt>
                <c:pt idx="6">
                  <c:v>2.5967563482291886E-2</c:v>
                </c:pt>
                <c:pt idx="7">
                  <c:v>1.9237889126753609E-2</c:v>
                </c:pt>
                <c:pt idx="8">
                  <c:v>1.4080451341929173E-2</c:v>
                </c:pt>
                <c:pt idx="9">
                  <c:v>1.3367339324762162E-2</c:v>
                </c:pt>
                <c:pt idx="10">
                  <c:v>1.3144376896447565E-2</c:v>
                </c:pt>
                <c:pt idx="11">
                  <c:v>7.4837081645427192E-3</c:v>
                </c:pt>
                <c:pt idx="12">
                  <c:v>7.1625365049596216E-3</c:v>
                </c:pt>
                <c:pt idx="13">
                  <c:v>1.6026516817462807E-2</c:v>
                </c:pt>
                <c:pt idx="14">
                  <c:v>1.9984005748845297E-2</c:v>
                </c:pt>
                <c:pt idx="15">
                  <c:v>1.8366159796575118E-2</c:v>
                </c:pt>
                <c:pt idx="16">
                  <c:v>2.101730990886394E-2</c:v>
                </c:pt>
                <c:pt idx="17">
                  <c:v>2.3222262211802604E-2</c:v>
                </c:pt>
                <c:pt idx="18">
                  <c:v>1.8799911974629754E-2</c:v>
                </c:pt>
                <c:pt idx="19">
                  <c:v>1.3557423126411429E-2</c:v>
                </c:pt>
                <c:pt idx="20">
                  <c:v>1.3085821018122395E-2</c:v>
                </c:pt>
                <c:pt idx="21">
                  <c:v>1.7304071759639952E-2</c:v>
                </c:pt>
                <c:pt idx="22">
                  <c:v>1.4722168466280893E-2</c:v>
                </c:pt>
                <c:pt idx="23">
                  <c:v>1.2294266178839346E-2</c:v>
                </c:pt>
                <c:pt idx="24">
                  <c:v>1.0283818480959167E-2</c:v>
                </c:pt>
                <c:pt idx="25">
                  <c:v>1.3033454699073048E-2</c:v>
                </c:pt>
                <c:pt idx="26">
                  <c:v>1.4386045938565817E-2</c:v>
                </c:pt>
                <c:pt idx="27">
                  <c:v>1.1275641888433496E-2</c:v>
                </c:pt>
                <c:pt idx="28">
                  <c:v>1.2306798178497195E-2</c:v>
                </c:pt>
                <c:pt idx="29">
                  <c:v>1.2818691364873201E-2</c:v>
                </c:pt>
                <c:pt idx="30">
                  <c:v>1.4089729702349086E-2</c:v>
                </c:pt>
                <c:pt idx="31">
                  <c:v>7.8537595729658172E-3</c:v>
                </c:pt>
                <c:pt idx="32">
                  <c:v>4.5328460957926951E-3</c:v>
                </c:pt>
                <c:pt idx="33">
                  <c:v>3.6914213057739373E-3</c:v>
                </c:pt>
                <c:pt idx="34">
                  <c:v>2.4945591649146231E-3</c:v>
                </c:pt>
                <c:pt idx="35">
                  <c:v>2.272103099409702E-3</c:v>
                </c:pt>
                <c:pt idx="36">
                  <c:v>4.779011773047368E-3</c:v>
                </c:pt>
                <c:pt idx="37">
                  <c:v>1.1895559319206944E-2</c:v>
                </c:pt>
                <c:pt idx="38">
                  <c:v>9.381227898369978E-3</c:v>
                </c:pt>
                <c:pt idx="39">
                  <c:v>8.3126676394998881E-3</c:v>
                </c:pt>
                <c:pt idx="40">
                  <c:v>8.1324528785818428E-3</c:v>
                </c:pt>
                <c:pt idx="41">
                  <c:v>6.4426717861536453E-3</c:v>
                </c:pt>
                <c:pt idx="42">
                  <c:v>5.9481717793313359E-3</c:v>
                </c:pt>
                <c:pt idx="43">
                  <c:v>4.135307206604045E-3</c:v>
                </c:pt>
                <c:pt idx="44">
                  <c:v>7.1993711572754015E-3</c:v>
                </c:pt>
                <c:pt idx="45">
                  <c:v>1.2508258463123223E-2</c:v>
                </c:pt>
                <c:pt idx="46">
                  <c:v>8.4412828401889562E-3</c:v>
                </c:pt>
                <c:pt idx="47">
                  <c:v>1.2865412912719462E-2</c:v>
                </c:pt>
                <c:pt idx="48">
                  <c:v>1.5879897290848946E-2</c:v>
                </c:pt>
                <c:pt idx="49">
                  <c:v>1.2415131004846139E-2</c:v>
                </c:pt>
                <c:pt idx="50">
                  <c:v>1.107253912584661E-2</c:v>
                </c:pt>
                <c:pt idx="51">
                  <c:v>3.0372461524758882E-3</c:v>
                </c:pt>
                <c:pt idx="52">
                  <c:v>4.8919667322829324E-3</c:v>
                </c:pt>
                <c:pt idx="53">
                  <c:v>1.2876528432840468E-3</c:v>
                </c:pt>
                <c:pt idx="54">
                  <c:v>-2.5534689994543875E-3</c:v>
                </c:pt>
                <c:pt idx="55">
                  <c:v>-2.7794319091189825E-3</c:v>
                </c:pt>
                <c:pt idx="56">
                  <c:v>-6.9466840408052436E-3</c:v>
                </c:pt>
                <c:pt idx="57">
                  <c:v>-3.4632886631682973E-3</c:v>
                </c:pt>
                <c:pt idx="58">
                  <c:v>-6.5930610197062626E-3</c:v>
                </c:pt>
                <c:pt idx="59">
                  <c:v>-1.1966664105804339E-2</c:v>
                </c:pt>
                <c:pt idx="60">
                  <c:v>-1.9460444247355168E-2</c:v>
                </c:pt>
                <c:pt idx="61">
                  <c:v>-2.1294804146550179E-2</c:v>
                </c:pt>
                <c:pt idx="62">
                  <c:v>-1.6868957261150331E-2</c:v>
                </c:pt>
                <c:pt idx="63">
                  <c:v>-1.9938487676134313E-2</c:v>
                </c:pt>
                <c:pt idx="64">
                  <c:v>-2.1795742412131173E-2</c:v>
                </c:pt>
                <c:pt idx="65">
                  <c:v>-1.8130716152440354E-2</c:v>
                </c:pt>
                <c:pt idx="66">
                  <c:v>-1.1746467816426797E-3</c:v>
                </c:pt>
                <c:pt idx="67">
                  <c:v>1.9372107798619077E-2</c:v>
                </c:pt>
                <c:pt idx="68">
                  <c:v>1.8706798017528253E-2</c:v>
                </c:pt>
                <c:pt idx="69">
                  <c:v>2.8351522481887263E-2</c:v>
                </c:pt>
                <c:pt idx="70">
                  <c:v>2.9742762121854758E-2</c:v>
                </c:pt>
                <c:pt idx="71">
                  <c:v>3.7962521812478389E-2</c:v>
                </c:pt>
                <c:pt idx="72">
                  <c:v>3.4816816189032221E-2</c:v>
                </c:pt>
                <c:pt idx="73">
                  <c:v>2.5404707015310557E-2</c:v>
                </c:pt>
                <c:pt idx="74">
                  <c:v>2.7863834632734483E-2</c:v>
                </c:pt>
                <c:pt idx="75">
                  <c:v>2.161029191931204E-2</c:v>
                </c:pt>
                <c:pt idx="76">
                  <c:v>2.0735444232833806E-2</c:v>
                </c:pt>
                <c:pt idx="77">
                  <c:v>2.0666514601400874E-2</c:v>
                </c:pt>
                <c:pt idx="78">
                  <c:v>2.1557684324445273E-2</c:v>
                </c:pt>
                <c:pt idx="79">
                  <c:v>1.4451046120749291E-2</c:v>
                </c:pt>
                <c:pt idx="80">
                  <c:v>1.4480799522958545E-2</c:v>
                </c:pt>
                <c:pt idx="81">
                  <c:v>2.2900263532113815E-2</c:v>
                </c:pt>
                <c:pt idx="82">
                  <c:v>2.6567481399042473E-2</c:v>
                </c:pt>
                <c:pt idx="83">
                  <c:v>3.0655022798139635E-2</c:v>
                </c:pt>
                <c:pt idx="84">
                  <c:v>3.5758407475593036E-2</c:v>
                </c:pt>
                <c:pt idx="85">
                  <c:v>4.6710702686874217E-2</c:v>
                </c:pt>
                <c:pt idx="86">
                  <c:v>4.1848194188058824E-2</c:v>
                </c:pt>
                <c:pt idx="87">
                  <c:v>3.1363033530661437E-2</c:v>
                </c:pt>
                <c:pt idx="88">
                  <c:v>2.5491246541215318E-2</c:v>
                </c:pt>
                <c:pt idx="89">
                  <c:v>1.6349129389982064E-2</c:v>
                </c:pt>
                <c:pt idx="90">
                  <c:v>9.4122655646371768E-3</c:v>
                </c:pt>
                <c:pt idx="91">
                  <c:v>1.5406706885562403E-4</c:v>
                </c:pt>
                <c:pt idx="92">
                  <c:v>8.4508654858235304E-4</c:v>
                </c:pt>
                <c:pt idx="93">
                  <c:v>6.0671151182824391E-3</c:v>
                </c:pt>
                <c:pt idx="94">
                  <c:v>3.7939873535874674E-3</c:v>
                </c:pt>
                <c:pt idx="95">
                  <c:v>8.7440200742693551E-4</c:v>
                </c:pt>
                <c:pt idx="96">
                  <c:v>-1.0116229214581368E-3</c:v>
                </c:pt>
                <c:pt idx="97">
                  <c:v>-4.900497899011099E-4</c:v>
                </c:pt>
                <c:pt idx="98">
                  <c:v>-1.9927600078110076E-3</c:v>
                </c:pt>
                <c:pt idx="99">
                  <c:v>-1.0338707416826837E-3</c:v>
                </c:pt>
                <c:pt idx="100">
                  <c:v>1.4649698084371391E-2</c:v>
                </c:pt>
                <c:pt idx="101">
                  <c:v>1.8559938548354818E-2</c:v>
                </c:pt>
                <c:pt idx="102">
                  <c:v>1.7184166798392044E-2</c:v>
                </c:pt>
                <c:pt idx="103">
                  <c:v>1.8629696435611732E-2</c:v>
                </c:pt>
                <c:pt idx="104">
                  <c:v>1.8930089928885573E-2</c:v>
                </c:pt>
                <c:pt idx="105">
                  <c:v>1.8249189287749837E-2</c:v>
                </c:pt>
                <c:pt idx="106">
                  <c:v>1.1166415007353351E-2</c:v>
                </c:pt>
                <c:pt idx="107">
                  <c:v>1.6648719148316754E-2</c:v>
                </c:pt>
                <c:pt idx="108">
                  <c:v>2.1172793353935362E-2</c:v>
                </c:pt>
                <c:pt idx="109">
                  <c:v>2.6118420132153972E-2</c:v>
                </c:pt>
                <c:pt idx="110">
                  <c:v>3.4835189509610204E-2</c:v>
                </c:pt>
                <c:pt idx="111">
                  <c:v>3.8306331098663611E-2</c:v>
                </c:pt>
                <c:pt idx="112">
                  <c:v>4.1843632437750529E-2</c:v>
                </c:pt>
                <c:pt idx="113">
                  <c:v>3.7124412322770223E-2</c:v>
                </c:pt>
                <c:pt idx="114">
                  <c:v>3.5561095324270209E-2</c:v>
                </c:pt>
                <c:pt idx="115">
                  <c:v>3.8633574958731161E-2</c:v>
                </c:pt>
                <c:pt idx="116">
                  <c:v>2.6349607323762295E-2</c:v>
                </c:pt>
                <c:pt idx="117">
                  <c:v>1.6549803206243347E-2</c:v>
                </c:pt>
                <c:pt idx="118">
                  <c:v>6.5530075300126167E-3</c:v>
                </c:pt>
                <c:pt idx="119">
                  <c:v>6.9740638863558186E-3</c:v>
                </c:pt>
                <c:pt idx="120">
                  <c:v>1.092482310255246E-2</c:v>
                </c:pt>
                <c:pt idx="121">
                  <c:v>5.2352038055178988E-3</c:v>
                </c:pt>
                <c:pt idx="122">
                  <c:v>1.4947549969028263E-2</c:v>
                </c:pt>
                <c:pt idx="123">
                  <c:v>1.7011080583784945E-2</c:v>
                </c:pt>
                <c:pt idx="124">
                  <c:v>1.9881987476617916E-2</c:v>
                </c:pt>
                <c:pt idx="125">
                  <c:v>2.2805684945561983E-2</c:v>
                </c:pt>
                <c:pt idx="126">
                  <c:v>1.8552191329277955E-2</c:v>
                </c:pt>
                <c:pt idx="127">
                  <c:v>2.1572950412503962E-2</c:v>
                </c:pt>
                <c:pt idx="128">
                  <c:v>1.9409783762922721E-2</c:v>
                </c:pt>
                <c:pt idx="129">
                  <c:v>2.2304047346256194E-2</c:v>
                </c:pt>
                <c:pt idx="130">
                  <c:v>2.2475167106751227E-2</c:v>
                </c:pt>
                <c:pt idx="131">
                  <c:v>1.6672877611215053E-2</c:v>
                </c:pt>
                <c:pt idx="132">
                  <c:v>1.44366112737893E-2</c:v>
                </c:pt>
                <c:pt idx="133">
                  <c:v>1.323297584111929E-2</c:v>
                </c:pt>
                <c:pt idx="134">
                  <c:v>9.87320726382304E-3</c:v>
                </c:pt>
                <c:pt idx="135">
                  <c:v>1.1274070030694737E-2</c:v>
                </c:pt>
                <c:pt idx="136">
                  <c:v>1.1615426297769538E-2</c:v>
                </c:pt>
                <c:pt idx="137">
                  <c:v>1.2577639229834328E-2</c:v>
                </c:pt>
                <c:pt idx="138">
                  <c:v>1.3917791126566107E-2</c:v>
                </c:pt>
                <c:pt idx="139">
                  <c:v>1.0332429237076741E-2</c:v>
                </c:pt>
                <c:pt idx="140">
                  <c:v>9.0339548944345476E-3</c:v>
                </c:pt>
                <c:pt idx="141">
                  <c:v>6.0373542071568195E-3</c:v>
                </c:pt>
                <c:pt idx="142">
                  <c:v>2.2432798766764978E-4</c:v>
                </c:pt>
                <c:pt idx="143">
                  <c:v>-3.531889611917716E-3</c:v>
                </c:pt>
                <c:pt idx="144">
                  <c:v>-4.2624800899840462E-3</c:v>
                </c:pt>
                <c:pt idx="145">
                  <c:v>-5.9503798840337676E-3</c:v>
                </c:pt>
                <c:pt idx="146">
                  <c:v>-4.5162655851263833E-3</c:v>
                </c:pt>
                <c:pt idx="147">
                  <c:v>-8.7421363652061494E-3</c:v>
                </c:pt>
                <c:pt idx="148">
                  <c:v>-6.7626510742417366E-3</c:v>
                </c:pt>
                <c:pt idx="149">
                  <c:v>1.4994703924026099E-3</c:v>
                </c:pt>
                <c:pt idx="150">
                  <c:v>1.1794994887876467E-3</c:v>
                </c:pt>
                <c:pt idx="151">
                  <c:v>3.8688350902033497E-3</c:v>
                </c:pt>
                <c:pt idx="152">
                  <c:v>5.1734166724482812E-3</c:v>
                </c:pt>
                <c:pt idx="153">
                  <c:v>1.1040945864616819E-2</c:v>
                </c:pt>
                <c:pt idx="154">
                  <c:v>1.5149726020474938E-2</c:v>
                </c:pt>
                <c:pt idx="155">
                  <c:v>1.0208396354806384E-2</c:v>
                </c:pt>
                <c:pt idx="156">
                  <c:v>7.8636026190555351E-3</c:v>
                </c:pt>
                <c:pt idx="157">
                  <c:v>3.0474980464721391E-3</c:v>
                </c:pt>
                <c:pt idx="158">
                  <c:v>-8.119979835948336E-5</c:v>
                </c:pt>
                <c:pt idx="159">
                  <c:v>-2.697423992172853E-3</c:v>
                </c:pt>
                <c:pt idx="160">
                  <c:v>-2.5278555987123062E-3</c:v>
                </c:pt>
                <c:pt idx="161">
                  <c:v>3.1762860150275941E-3</c:v>
                </c:pt>
                <c:pt idx="162">
                  <c:v>3.7232658154876213E-3</c:v>
                </c:pt>
                <c:pt idx="163">
                  <c:v>9.7062664944599433E-3</c:v>
                </c:pt>
                <c:pt idx="164">
                  <c:v>1.1933778578373246E-2</c:v>
                </c:pt>
                <c:pt idx="165">
                  <c:v>1.2011289136122689E-2</c:v>
                </c:pt>
                <c:pt idx="166">
                  <c:v>7.3027834698836556E-3</c:v>
                </c:pt>
                <c:pt idx="167">
                  <c:v>-1.512519778638451E-3</c:v>
                </c:pt>
                <c:pt idx="168">
                  <c:v>-6.9143307181781719E-4</c:v>
                </c:pt>
                <c:pt idx="169">
                  <c:v>1.051919123489657E-3</c:v>
                </c:pt>
                <c:pt idx="170">
                  <c:v>-5.9481410840677047E-4</c:v>
                </c:pt>
                <c:pt idx="171">
                  <c:v>1.3660221021955417E-3</c:v>
                </c:pt>
                <c:pt idx="172">
                  <c:v>1.1086153504597117E-3</c:v>
                </c:pt>
                <c:pt idx="173">
                  <c:v>5.2970747863378461E-3</c:v>
                </c:pt>
                <c:pt idx="174">
                  <c:v>3.8301131934408992E-3</c:v>
                </c:pt>
                <c:pt idx="175">
                  <c:v>-1.102490166539947E-3</c:v>
                </c:pt>
                <c:pt idx="176">
                  <c:v>-6.9398730478545606E-4</c:v>
                </c:pt>
                <c:pt idx="177">
                  <c:v>-2.7605410245683647E-3</c:v>
                </c:pt>
                <c:pt idx="178">
                  <c:v>-9.0499848347184715E-4</c:v>
                </c:pt>
                <c:pt idx="179">
                  <c:v>-4.6488424884094069E-3</c:v>
                </c:pt>
                <c:pt idx="180">
                  <c:v>-7.877606009146049E-3</c:v>
                </c:pt>
                <c:pt idx="181">
                  <c:v>-5.3982706115260062E-3</c:v>
                </c:pt>
                <c:pt idx="182">
                  <c:v>-4.6010791558397787E-3</c:v>
                </c:pt>
                <c:pt idx="183">
                  <c:v>-4.940080948296276E-3</c:v>
                </c:pt>
                <c:pt idx="184">
                  <c:v>-2.1292282790976625E-3</c:v>
                </c:pt>
                <c:pt idx="185">
                  <c:v>6.854070851727039E-3</c:v>
                </c:pt>
                <c:pt idx="186">
                  <c:v>1.2985595967093134E-2</c:v>
                </c:pt>
                <c:pt idx="187">
                  <c:v>1.3293767161961951E-2</c:v>
                </c:pt>
                <c:pt idx="188">
                  <c:v>1.2857907930037901E-2</c:v>
                </c:pt>
                <c:pt idx="189">
                  <c:v>1.0590376638776601E-2</c:v>
                </c:pt>
                <c:pt idx="190">
                  <c:v>5.6899303428755372E-3</c:v>
                </c:pt>
                <c:pt idx="191">
                  <c:v>-7.2543293506813878E-5</c:v>
                </c:pt>
                <c:pt idx="192">
                  <c:v>5.1267753287230369E-4</c:v>
                </c:pt>
                <c:pt idx="193">
                  <c:v>2.4667524124049106E-3</c:v>
                </c:pt>
                <c:pt idx="194">
                  <c:v>3.3005236330965987E-3</c:v>
                </c:pt>
                <c:pt idx="195">
                  <c:v>7.113578363724362E-3</c:v>
                </c:pt>
                <c:pt idx="196">
                  <c:v>1.006831758419831E-2</c:v>
                </c:pt>
                <c:pt idx="197">
                  <c:v>-6.0389243749372839E-4</c:v>
                </c:pt>
                <c:pt idx="198">
                  <c:v>-3.1422099303407094E-3</c:v>
                </c:pt>
                <c:pt idx="199">
                  <c:v>-5.0460641121414301E-3</c:v>
                </c:pt>
                <c:pt idx="200">
                  <c:v>-3.1183335528015173E-3</c:v>
                </c:pt>
                <c:pt idx="201">
                  <c:v>-3.4279822770731925E-3</c:v>
                </c:pt>
                <c:pt idx="202">
                  <c:v>3.8934612929287711E-3</c:v>
                </c:pt>
                <c:pt idx="203">
                  <c:v>1.362626850204092E-2</c:v>
                </c:pt>
                <c:pt idx="204">
                  <c:v>1.5897652503077089E-2</c:v>
                </c:pt>
                <c:pt idx="205">
                  <c:v>2.4525005771965307E-2</c:v>
                </c:pt>
                <c:pt idx="206">
                  <c:v>2.7942253298750275E-2</c:v>
                </c:pt>
                <c:pt idx="207">
                  <c:v>2.7752776397787188E-2</c:v>
                </c:pt>
                <c:pt idx="208">
                  <c:v>2.336567586179562E-2</c:v>
                </c:pt>
                <c:pt idx="209">
                  <c:v>2.5177069147232958E-2</c:v>
                </c:pt>
                <c:pt idx="210">
                  <c:v>2.0498441446349182E-2</c:v>
                </c:pt>
                <c:pt idx="211">
                  <c:v>1.157330663017705E-2</c:v>
                </c:pt>
                <c:pt idx="212">
                  <c:v>6.9487751164922923E-3</c:v>
                </c:pt>
                <c:pt idx="213">
                  <c:v>4.0385335468956264E-3</c:v>
                </c:pt>
                <c:pt idx="214">
                  <c:v>2.3520580290942168E-3</c:v>
                </c:pt>
                <c:pt idx="215">
                  <c:v>1.4059857788245541E-3</c:v>
                </c:pt>
                <c:pt idx="216">
                  <c:v>5.9309300435763876E-4</c:v>
                </c:pt>
                <c:pt idx="217">
                  <c:v>-5.2598402906733021E-4</c:v>
                </c:pt>
                <c:pt idx="218">
                  <c:v>-2.8701490061469321E-3</c:v>
                </c:pt>
                <c:pt idx="219">
                  <c:v>-5.300954863246098E-3</c:v>
                </c:pt>
                <c:pt idx="220">
                  <c:v>-9.4459831436450523E-3</c:v>
                </c:pt>
                <c:pt idx="221">
                  <c:v>-1.3756684157663778E-2</c:v>
                </c:pt>
                <c:pt idx="222">
                  <c:v>-1.4760572139090152E-2</c:v>
                </c:pt>
                <c:pt idx="223">
                  <c:v>-1.7828523864104676E-2</c:v>
                </c:pt>
                <c:pt idx="224">
                  <c:v>-2.1539614782407748E-2</c:v>
                </c:pt>
                <c:pt idx="225">
                  <c:v>-1.7794486268163205E-2</c:v>
                </c:pt>
                <c:pt idx="226">
                  <c:v>-9.0991834281543681E-3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74-47FB-8CC0-66249E070DBC}"/>
            </c:ext>
          </c:extLst>
        </c:ser>
        <c:ser>
          <c:idx val="1"/>
          <c:order val="1"/>
          <c:tx>
            <c:strRef>
              <c:f>Flows!$X$15</c:f>
              <c:strCache>
                <c:ptCount val="1"/>
                <c:pt idx="0">
                  <c:v>DIIs (US$ mn)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Flows!$V$16:$V$244</c:f>
              <c:numCache>
                <c:formatCode>mmm\-yy</c:formatCode>
                <c:ptCount val="229"/>
                <c:pt idx="0">
                  <c:v>37895</c:v>
                </c:pt>
                <c:pt idx="1">
                  <c:v>37926</c:v>
                </c:pt>
                <c:pt idx="2">
                  <c:v>37956</c:v>
                </c:pt>
                <c:pt idx="3">
                  <c:v>37987</c:v>
                </c:pt>
                <c:pt idx="4">
                  <c:v>38018</c:v>
                </c:pt>
                <c:pt idx="5">
                  <c:v>38047</c:v>
                </c:pt>
                <c:pt idx="6">
                  <c:v>38078</c:v>
                </c:pt>
                <c:pt idx="7">
                  <c:v>38108</c:v>
                </c:pt>
                <c:pt idx="8">
                  <c:v>38139</c:v>
                </c:pt>
                <c:pt idx="9">
                  <c:v>38169</c:v>
                </c:pt>
                <c:pt idx="10">
                  <c:v>38200</c:v>
                </c:pt>
                <c:pt idx="11">
                  <c:v>38231</c:v>
                </c:pt>
                <c:pt idx="12">
                  <c:v>38261</c:v>
                </c:pt>
                <c:pt idx="13">
                  <c:v>38292</c:v>
                </c:pt>
                <c:pt idx="14">
                  <c:v>38322</c:v>
                </c:pt>
                <c:pt idx="15">
                  <c:v>38353</c:v>
                </c:pt>
                <c:pt idx="16">
                  <c:v>38384</c:v>
                </c:pt>
                <c:pt idx="17">
                  <c:v>38412</c:v>
                </c:pt>
                <c:pt idx="18">
                  <c:v>38443</c:v>
                </c:pt>
                <c:pt idx="19">
                  <c:v>38473</c:v>
                </c:pt>
                <c:pt idx="20">
                  <c:v>38504</c:v>
                </c:pt>
                <c:pt idx="21">
                  <c:v>38534</c:v>
                </c:pt>
                <c:pt idx="22">
                  <c:v>38565</c:v>
                </c:pt>
                <c:pt idx="23">
                  <c:v>38596</c:v>
                </c:pt>
                <c:pt idx="24">
                  <c:v>38626</c:v>
                </c:pt>
                <c:pt idx="25">
                  <c:v>38657</c:v>
                </c:pt>
                <c:pt idx="26">
                  <c:v>38687</c:v>
                </c:pt>
                <c:pt idx="27">
                  <c:v>38718</c:v>
                </c:pt>
                <c:pt idx="28">
                  <c:v>38749</c:v>
                </c:pt>
                <c:pt idx="29">
                  <c:v>38777</c:v>
                </c:pt>
                <c:pt idx="30">
                  <c:v>38808</c:v>
                </c:pt>
                <c:pt idx="31">
                  <c:v>38838</c:v>
                </c:pt>
                <c:pt idx="32">
                  <c:v>38869</c:v>
                </c:pt>
                <c:pt idx="33">
                  <c:v>38899</c:v>
                </c:pt>
                <c:pt idx="34">
                  <c:v>38930</c:v>
                </c:pt>
                <c:pt idx="35">
                  <c:v>38961</c:v>
                </c:pt>
                <c:pt idx="36">
                  <c:v>38991</c:v>
                </c:pt>
                <c:pt idx="37">
                  <c:v>39022</c:v>
                </c:pt>
                <c:pt idx="38">
                  <c:v>39052</c:v>
                </c:pt>
                <c:pt idx="39">
                  <c:v>39083</c:v>
                </c:pt>
                <c:pt idx="40">
                  <c:v>39114</c:v>
                </c:pt>
                <c:pt idx="41">
                  <c:v>39142</c:v>
                </c:pt>
                <c:pt idx="42">
                  <c:v>39173</c:v>
                </c:pt>
                <c:pt idx="43">
                  <c:v>39203</c:v>
                </c:pt>
                <c:pt idx="44">
                  <c:v>39234</c:v>
                </c:pt>
                <c:pt idx="45">
                  <c:v>39264</c:v>
                </c:pt>
                <c:pt idx="46">
                  <c:v>39295</c:v>
                </c:pt>
                <c:pt idx="47">
                  <c:v>39326</c:v>
                </c:pt>
                <c:pt idx="48">
                  <c:v>39356</c:v>
                </c:pt>
                <c:pt idx="49">
                  <c:v>39387</c:v>
                </c:pt>
                <c:pt idx="50">
                  <c:v>39417</c:v>
                </c:pt>
                <c:pt idx="51">
                  <c:v>39448</c:v>
                </c:pt>
                <c:pt idx="52">
                  <c:v>39479</c:v>
                </c:pt>
                <c:pt idx="53">
                  <c:v>39508</c:v>
                </c:pt>
                <c:pt idx="54">
                  <c:v>39539</c:v>
                </c:pt>
                <c:pt idx="55">
                  <c:v>39569</c:v>
                </c:pt>
                <c:pt idx="56">
                  <c:v>39600</c:v>
                </c:pt>
                <c:pt idx="57">
                  <c:v>39630</c:v>
                </c:pt>
                <c:pt idx="58">
                  <c:v>39661</c:v>
                </c:pt>
                <c:pt idx="59">
                  <c:v>39692</c:v>
                </c:pt>
                <c:pt idx="60">
                  <c:v>39722</c:v>
                </c:pt>
                <c:pt idx="61">
                  <c:v>39753</c:v>
                </c:pt>
                <c:pt idx="62">
                  <c:v>39783</c:v>
                </c:pt>
                <c:pt idx="63">
                  <c:v>39814</c:v>
                </c:pt>
                <c:pt idx="64">
                  <c:v>39845</c:v>
                </c:pt>
                <c:pt idx="65">
                  <c:v>39873</c:v>
                </c:pt>
                <c:pt idx="66">
                  <c:v>39904</c:v>
                </c:pt>
                <c:pt idx="67">
                  <c:v>39934</c:v>
                </c:pt>
                <c:pt idx="68">
                  <c:v>39965</c:v>
                </c:pt>
                <c:pt idx="69">
                  <c:v>39995</c:v>
                </c:pt>
                <c:pt idx="70">
                  <c:v>40026</c:v>
                </c:pt>
                <c:pt idx="71">
                  <c:v>40057</c:v>
                </c:pt>
                <c:pt idx="72">
                  <c:v>40087</c:v>
                </c:pt>
                <c:pt idx="73">
                  <c:v>40118</c:v>
                </c:pt>
                <c:pt idx="74">
                  <c:v>40148</c:v>
                </c:pt>
                <c:pt idx="75">
                  <c:v>40179</c:v>
                </c:pt>
                <c:pt idx="76">
                  <c:v>40210</c:v>
                </c:pt>
                <c:pt idx="77">
                  <c:v>40238</c:v>
                </c:pt>
                <c:pt idx="78">
                  <c:v>40269</c:v>
                </c:pt>
                <c:pt idx="79">
                  <c:v>40299</c:v>
                </c:pt>
                <c:pt idx="80">
                  <c:v>40330</c:v>
                </c:pt>
                <c:pt idx="81">
                  <c:v>40360</c:v>
                </c:pt>
                <c:pt idx="82">
                  <c:v>40391</c:v>
                </c:pt>
                <c:pt idx="83">
                  <c:v>40422</c:v>
                </c:pt>
                <c:pt idx="84">
                  <c:v>40452</c:v>
                </c:pt>
                <c:pt idx="85">
                  <c:v>40483</c:v>
                </c:pt>
                <c:pt idx="86">
                  <c:v>40513</c:v>
                </c:pt>
                <c:pt idx="87">
                  <c:v>40544</c:v>
                </c:pt>
                <c:pt idx="88">
                  <c:v>40575</c:v>
                </c:pt>
                <c:pt idx="89">
                  <c:v>40603</c:v>
                </c:pt>
                <c:pt idx="90">
                  <c:v>40634</c:v>
                </c:pt>
                <c:pt idx="91">
                  <c:v>40664</c:v>
                </c:pt>
                <c:pt idx="92">
                  <c:v>40695</c:v>
                </c:pt>
                <c:pt idx="93">
                  <c:v>40725</c:v>
                </c:pt>
                <c:pt idx="94">
                  <c:v>40756</c:v>
                </c:pt>
                <c:pt idx="95">
                  <c:v>40787</c:v>
                </c:pt>
                <c:pt idx="96">
                  <c:v>40817</c:v>
                </c:pt>
                <c:pt idx="97">
                  <c:v>40848</c:v>
                </c:pt>
                <c:pt idx="98">
                  <c:v>40878</c:v>
                </c:pt>
                <c:pt idx="99">
                  <c:v>40909</c:v>
                </c:pt>
                <c:pt idx="100">
                  <c:v>40940</c:v>
                </c:pt>
                <c:pt idx="101">
                  <c:v>40969</c:v>
                </c:pt>
                <c:pt idx="102">
                  <c:v>41000</c:v>
                </c:pt>
                <c:pt idx="103">
                  <c:v>41030</c:v>
                </c:pt>
                <c:pt idx="104">
                  <c:v>41061</c:v>
                </c:pt>
                <c:pt idx="105">
                  <c:v>41091</c:v>
                </c:pt>
                <c:pt idx="106">
                  <c:v>41122</c:v>
                </c:pt>
                <c:pt idx="107">
                  <c:v>41153</c:v>
                </c:pt>
                <c:pt idx="108">
                  <c:v>41183</c:v>
                </c:pt>
                <c:pt idx="109">
                  <c:v>41214</c:v>
                </c:pt>
                <c:pt idx="110">
                  <c:v>41244</c:v>
                </c:pt>
                <c:pt idx="111">
                  <c:v>41275</c:v>
                </c:pt>
                <c:pt idx="112">
                  <c:v>41306</c:v>
                </c:pt>
                <c:pt idx="113">
                  <c:v>41334</c:v>
                </c:pt>
                <c:pt idx="114">
                  <c:v>41365</c:v>
                </c:pt>
                <c:pt idx="115">
                  <c:v>41395</c:v>
                </c:pt>
                <c:pt idx="116">
                  <c:v>41426</c:v>
                </c:pt>
                <c:pt idx="117">
                  <c:v>41456</c:v>
                </c:pt>
                <c:pt idx="118">
                  <c:v>41487</c:v>
                </c:pt>
                <c:pt idx="119">
                  <c:v>41518</c:v>
                </c:pt>
                <c:pt idx="120">
                  <c:v>41548</c:v>
                </c:pt>
                <c:pt idx="121">
                  <c:v>41579</c:v>
                </c:pt>
                <c:pt idx="122">
                  <c:v>41609</c:v>
                </c:pt>
                <c:pt idx="123">
                  <c:v>41640</c:v>
                </c:pt>
                <c:pt idx="124">
                  <c:v>41671</c:v>
                </c:pt>
                <c:pt idx="125">
                  <c:v>41699</c:v>
                </c:pt>
                <c:pt idx="126">
                  <c:v>41730</c:v>
                </c:pt>
                <c:pt idx="127">
                  <c:v>41760</c:v>
                </c:pt>
                <c:pt idx="128">
                  <c:v>41791</c:v>
                </c:pt>
                <c:pt idx="129">
                  <c:v>41821</c:v>
                </c:pt>
                <c:pt idx="130">
                  <c:v>41852</c:v>
                </c:pt>
                <c:pt idx="131">
                  <c:v>41883</c:v>
                </c:pt>
                <c:pt idx="132">
                  <c:v>41913</c:v>
                </c:pt>
                <c:pt idx="133">
                  <c:v>41944</c:v>
                </c:pt>
                <c:pt idx="134">
                  <c:v>41974</c:v>
                </c:pt>
                <c:pt idx="135">
                  <c:v>42005</c:v>
                </c:pt>
                <c:pt idx="136">
                  <c:v>42036</c:v>
                </c:pt>
                <c:pt idx="137">
                  <c:v>42064</c:v>
                </c:pt>
                <c:pt idx="138">
                  <c:v>42095</c:v>
                </c:pt>
                <c:pt idx="139">
                  <c:v>42125</c:v>
                </c:pt>
                <c:pt idx="140">
                  <c:v>42156</c:v>
                </c:pt>
                <c:pt idx="141">
                  <c:v>42186</c:v>
                </c:pt>
                <c:pt idx="142">
                  <c:v>42217</c:v>
                </c:pt>
                <c:pt idx="143">
                  <c:v>42248</c:v>
                </c:pt>
                <c:pt idx="144">
                  <c:v>42278</c:v>
                </c:pt>
                <c:pt idx="145">
                  <c:v>42309</c:v>
                </c:pt>
                <c:pt idx="146">
                  <c:v>42339</c:v>
                </c:pt>
                <c:pt idx="147">
                  <c:v>42370</c:v>
                </c:pt>
                <c:pt idx="148">
                  <c:v>42401</c:v>
                </c:pt>
                <c:pt idx="149">
                  <c:v>42430</c:v>
                </c:pt>
                <c:pt idx="150">
                  <c:v>42461</c:v>
                </c:pt>
                <c:pt idx="151">
                  <c:v>42491</c:v>
                </c:pt>
                <c:pt idx="152">
                  <c:v>42522</c:v>
                </c:pt>
                <c:pt idx="153">
                  <c:v>42552</c:v>
                </c:pt>
                <c:pt idx="154">
                  <c:v>42583</c:v>
                </c:pt>
                <c:pt idx="155">
                  <c:v>42614</c:v>
                </c:pt>
                <c:pt idx="156">
                  <c:v>42644</c:v>
                </c:pt>
                <c:pt idx="157">
                  <c:v>42675</c:v>
                </c:pt>
                <c:pt idx="158">
                  <c:v>42705</c:v>
                </c:pt>
                <c:pt idx="159">
                  <c:v>42736</c:v>
                </c:pt>
                <c:pt idx="160">
                  <c:v>42767</c:v>
                </c:pt>
                <c:pt idx="161">
                  <c:v>42795</c:v>
                </c:pt>
                <c:pt idx="162">
                  <c:v>42826</c:v>
                </c:pt>
                <c:pt idx="163">
                  <c:v>42856</c:v>
                </c:pt>
                <c:pt idx="164">
                  <c:v>42887</c:v>
                </c:pt>
                <c:pt idx="165">
                  <c:v>42917</c:v>
                </c:pt>
                <c:pt idx="166">
                  <c:v>42948</c:v>
                </c:pt>
                <c:pt idx="167">
                  <c:v>42979</c:v>
                </c:pt>
                <c:pt idx="168">
                  <c:v>43009</c:v>
                </c:pt>
                <c:pt idx="169">
                  <c:v>43040</c:v>
                </c:pt>
                <c:pt idx="170">
                  <c:v>43070</c:v>
                </c:pt>
                <c:pt idx="171">
                  <c:v>43101</c:v>
                </c:pt>
                <c:pt idx="172">
                  <c:v>43132</c:v>
                </c:pt>
                <c:pt idx="173">
                  <c:v>43160</c:v>
                </c:pt>
                <c:pt idx="174">
                  <c:v>43191</c:v>
                </c:pt>
                <c:pt idx="175">
                  <c:v>43221</c:v>
                </c:pt>
                <c:pt idx="176">
                  <c:v>43252</c:v>
                </c:pt>
                <c:pt idx="177">
                  <c:v>43282</c:v>
                </c:pt>
                <c:pt idx="178">
                  <c:v>43313</c:v>
                </c:pt>
                <c:pt idx="179">
                  <c:v>43344</c:v>
                </c:pt>
                <c:pt idx="180">
                  <c:v>43374</c:v>
                </c:pt>
                <c:pt idx="181">
                  <c:v>43405</c:v>
                </c:pt>
                <c:pt idx="182">
                  <c:v>43435</c:v>
                </c:pt>
                <c:pt idx="183">
                  <c:v>43466</c:v>
                </c:pt>
                <c:pt idx="184">
                  <c:v>43497</c:v>
                </c:pt>
                <c:pt idx="185">
                  <c:v>43525</c:v>
                </c:pt>
                <c:pt idx="186">
                  <c:v>43556</c:v>
                </c:pt>
                <c:pt idx="187">
                  <c:v>43586</c:v>
                </c:pt>
                <c:pt idx="188">
                  <c:v>43617</c:v>
                </c:pt>
                <c:pt idx="189">
                  <c:v>43647</c:v>
                </c:pt>
                <c:pt idx="190">
                  <c:v>43678</c:v>
                </c:pt>
                <c:pt idx="191">
                  <c:v>43709</c:v>
                </c:pt>
                <c:pt idx="192">
                  <c:v>43739</c:v>
                </c:pt>
                <c:pt idx="193">
                  <c:v>43770</c:v>
                </c:pt>
                <c:pt idx="194">
                  <c:v>43800</c:v>
                </c:pt>
                <c:pt idx="195">
                  <c:v>43831</c:v>
                </c:pt>
                <c:pt idx="196">
                  <c:v>43862</c:v>
                </c:pt>
                <c:pt idx="197">
                  <c:v>43891</c:v>
                </c:pt>
                <c:pt idx="198">
                  <c:v>43922</c:v>
                </c:pt>
                <c:pt idx="199">
                  <c:v>43952</c:v>
                </c:pt>
                <c:pt idx="200">
                  <c:v>43983</c:v>
                </c:pt>
                <c:pt idx="201">
                  <c:v>44013</c:v>
                </c:pt>
                <c:pt idx="202">
                  <c:v>44044</c:v>
                </c:pt>
                <c:pt idx="203">
                  <c:v>44075</c:v>
                </c:pt>
                <c:pt idx="204">
                  <c:v>44105</c:v>
                </c:pt>
                <c:pt idx="205">
                  <c:v>44136</c:v>
                </c:pt>
                <c:pt idx="206">
                  <c:v>44166</c:v>
                </c:pt>
                <c:pt idx="207">
                  <c:v>44197</c:v>
                </c:pt>
                <c:pt idx="208">
                  <c:v>44228</c:v>
                </c:pt>
                <c:pt idx="209">
                  <c:v>44286</c:v>
                </c:pt>
                <c:pt idx="210">
                  <c:v>44316</c:v>
                </c:pt>
                <c:pt idx="211">
                  <c:v>44347</c:v>
                </c:pt>
                <c:pt idx="212">
                  <c:v>44377</c:v>
                </c:pt>
                <c:pt idx="213" formatCode="[$-409]mmm\-yy;@">
                  <c:v>44408</c:v>
                </c:pt>
                <c:pt idx="214">
                  <c:v>44409</c:v>
                </c:pt>
                <c:pt idx="215">
                  <c:v>44440</c:v>
                </c:pt>
                <c:pt idx="216">
                  <c:v>44470</c:v>
                </c:pt>
                <c:pt idx="217">
                  <c:v>44501</c:v>
                </c:pt>
                <c:pt idx="218">
                  <c:v>44531</c:v>
                </c:pt>
                <c:pt idx="219">
                  <c:v>44562</c:v>
                </c:pt>
                <c:pt idx="220">
                  <c:v>44593</c:v>
                </c:pt>
                <c:pt idx="221">
                  <c:v>44621</c:v>
                </c:pt>
                <c:pt idx="222">
                  <c:v>44652</c:v>
                </c:pt>
                <c:pt idx="223">
                  <c:v>44682</c:v>
                </c:pt>
                <c:pt idx="224">
                  <c:v>44726</c:v>
                </c:pt>
                <c:pt idx="225">
                  <c:v>44773</c:v>
                </c:pt>
                <c:pt idx="226">
                  <c:v>44804</c:v>
                </c:pt>
              </c:numCache>
            </c:numRef>
          </c:cat>
          <c:val>
            <c:numRef>
              <c:f>Flows!$X$16:$X$244</c:f>
              <c:numCache>
                <c:formatCode>0.0%</c:formatCode>
                <c:ptCount val="2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2.7914973816814712E-4</c:v>
                </c:pt>
                <c:pt idx="43">
                  <c:v>1.2420653790257176E-3</c:v>
                </c:pt>
                <c:pt idx="44">
                  <c:v>2.5952446434712555E-3</c:v>
                </c:pt>
                <c:pt idx="45">
                  <c:v>2.3166566544724925E-3</c:v>
                </c:pt>
                <c:pt idx="46">
                  <c:v>4.8249177636661058E-3</c:v>
                </c:pt>
                <c:pt idx="47">
                  <c:v>3.2652224149514499E-3</c:v>
                </c:pt>
                <c:pt idx="48">
                  <c:v>2.45749034511999E-3</c:v>
                </c:pt>
                <c:pt idx="49">
                  <c:v>3.5784663014261607E-3</c:v>
                </c:pt>
                <c:pt idx="50">
                  <c:v>3.4398135887724725E-3</c:v>
                </c:pt>
                <c:pt idx="51">
                  <c:v>6.5526784922623552E-3</c:v>
                </c:pt>
                <c:pt idx="52">
                  <c:v>5.3439839129254462E-3</c:v>
                </c:pt>
                <c:pt idx="53">
                  <c:v>6.554998364079332E-3</c:v>
                </c:pt>
                <c:pt idx="54">
                  <c:v>8.0495959697369085E-3</c:v>
                </c:pt>
                <c:pt idx="55">
                  <c:v>8.6929687832547273E-3</c:v>
                </c:pt>
                <c:pt idx="56">
                  <c:v>1.063787742008869E-2</c:v>
                </c:pt>
                <c:pt idx="57">
                  <c:v>8.3644221223587098E-3</c:v>
                </c:pt>
                <c:pt idx="58">
                  <c:v>9.7091820798783472E-3</c:v>
                </c:pt>
                <c:pt idx="59">
                  <c:v>1.4980846235435176E-2</c:v>
                </c:pt>
                <c:pt idx="60">
                  <c:v>1.8841941049895158E-2</c:v>
                </c:pt>
                <c:pt idx="61">
                  <c:v>1.849039452342649E-2</c:v>
                </c:pt>
                <c:pt idx="62">
                  <c:v>1.7060948040235058E-2</c:v>
                </c:pt>
                <c:pt idx="63">
                  <c:v>1.97845801015104E-2</c:v>
                </c:pt>
                <c:pt idx="64">
                  <c:v>2.1898091970246784E-2</c:v>
                </c:pt>
                <c:pt idx="65">
                  <c:v>2.0408339184133269E-2</c:v>
                </c:pt>
                <c:pt idx="66">
                  <c:v>1.2289916814646185E-2</c:v>
                </c:pt>
                <c:pt idx="67">
                  <c:v>9.5802864047725613E-3</c:v>
                </c:pt>
                <c:pt idx="68">
                  <c:v>8.9972317159732942E-3</c:v>
                </c:pt>
                <c:pt idx="69">
                  <c:v>9.771103605684223E-3</c:v>
                </c:pt>
                <c:pt idx="70">
                  <c:v>1.0267193276100208E-2</c:v>
                </c:pt>
                <c:pt idx="71">
                  <c:v>7.5458144634442332E-3</c:v>
                </c:pt>
                <c:pt idx="72">
                  <c:v>7.1173697119111881E-3</c:v>
                </c:pt>
                <c:pt idx="73">
                  <c:v>7.8526575187952107E-3</c:v>
                </c:pt>
                <c:pt idx="74">
                  <c:v>6.3952205961856469E-3</c:v>
                </c:pt>
                <c:pt idx="75">
                  <c:v>9.4353275853427225E-3</c:v>
                </c:pt>
                <c:pt idx="76">
                  <c:v>7.7659955302607575E-3</c:v>
                </c:pt>
                <c:pt idx="77">
                  <c:v>4.9730665362424089E-3</c:v>
                </c:pt>
                <c:pt idx="78">
                  <c:v>6.051436498327456E-3</c:v>
                </c:pt>
                <c:pt idx="79">
                  <c:v>7.766823726914833E-3</c:v>
                </c:pt>
                <c:pt idx="80">
                  <c:v>5.6816860054527737E-3</c:v>
                </c:pt>
                <c:pt idx="81">
                  <c:v>-2.9317744036667735E-3</c:v>
                </c:pt>
                <c:pt idx="82">
                  <c:v>-5.4985862206212129E-3</c:v>
                </c:pt>
                <c:pt idx="83">
                  <c:v>-8.9063352808993954E-3</c:v>
                </c:pt>
                <c:pt idx="84">
                  <c:v>-1.4652070989668125E-2</c:v>
                </c:pt>
                <c:pt idx="85">
                  <c:v>-1.5905218002327751E-2</c:v>
                </c:pt>
                <c:pt idx="86">
                  <c:v>-1.3657119463332167E-2</c:v>
                </c:pt>
                <c:pt idx="87">
                  <c:v>-8.7650140796101048E-3</c:v>
                </c:pt>
                <c:pt idx="88">
                  <c:v>-4.7264079680498809E-3</c:v>
                </c:pt>
                <c:pt idx="89">
                  <c:v>3.5323340733415864E-4</c:v>
                </c:pt>
                <c:pt idx="90">
                  <c:v>4.7660391498851084E-3</c:v>
                </c:pt>
                <c:pt idx="91">
                  <c:v>5.37007140469873E-3</c:v>
                </c:pt>
                <c:pt idx="92">
                  <c:v>5.4691731027158219E-3</c:v>
                </c:pt>
                <c:pt idx="93">
                  <c:v>3.4220718079782469E-3</c:v>
                </c:pt>
                <c:pt idx="94">
                  <c:v>4.2842305122863618E-3</c:v>
                </c:pt>
                <c:pt idx="95">
                  <c:v>4.9886826773838594E-3</c:v>
                </c:pt>
                <c:pt idx="96">
                  <c:v>4.6306657481825809E-3</c:v>
                </c:pt>
                <c:pt idx="97">
                  <c:v>4.8131134393384874E-3</c:v>
                </c:pt>
                <c:pt idx="98">
                  <c:v>5.4401133707633297E-3</c:v>
                </c:pt>
                <c:pt idx="99">
                  <c:v>3.0789406404528965E-3</c:v>
                </c:pt>
                <c:pt idx="100">
                  <c:v>-6.0469381334369411E-3</c:v>
                </c:pt>
                <c:pt idx="101">
                  <c:v>-8.3455842285983413E-3</c:v>
                </c:pt>
                <c:pt idx="102">
                  <c:v>-6.97944035787038E-3</c:v>
                </c:pt>
                <c:pt idx="103">
                  <c:v>-8.7769564082812324E-3</c:v>
                </c:pt>
                <c:pt idx="104">
                  <c:v>-8.7856234199654611E-3</c:v>
                </c:pt>
                <c:pt idx="105">
                  <c:v>-7.8078338570565977E-3</c:v>
                </c:pt>
                <c:pt idx="106">
                  <c:v>-4.3658778331689754E-3</c:v>
                </c:pt>
                <c:pt idx="107">
                  <c:v>-6.7617617106239978E-3</c:v>
                </c:pt>
                <c:pt idx="108">
                  <c:v>-9.0095014854380887E-3</c:v>
                </c:pt>
                <c:pt idx="109">
                  <c:v>-1.1378808046350929E-2</c:v>
                </c:pt>
                <c:pt idx="110">
                  <c:v>-1.4995697572677704E-2</c:v>
                </c:pt>
                <c:pt idx="111">
                  <c:v>-1.9434052638342018E-2</c:v>
                </c:pt>
                <c:pt idx="112">
                  <c:v>-2.0518119012105884E-2</c:v>
                </c:pt>
                <c:pt idx="113">
                  <c:v>-1.9589999217811831E-2</c:v>
                </c:pt>
                <c:pt idx="114">
                  <c:v>-1.8847213128851868E-2</c:v>
                </c:pt>
                <c:pt idx="115">
                  <c:v>-2.1071716610674095E-2</c:v>
                </c:pt>
                <c:pt idx="116">
                  <c:v>-1.5016373863461876E-2</c:v>
                </c:pt>
                <c:pt idx="117">
                  <c:v>-9.2622617066522202E-3</c:v>
                </c:pt>
                <c:pt idx="118">
                  <c:v>-3.9257944047519653E-3</c:v>
                </c:pt>
                <c:pt idx="119">
                  <c:v>-4.0777402499191113E-3</c:v>
                </c:pt>
                <c:pt idx="120">
                  <c:v>-7.4809251498244361E-3</c:v>
                </c:pt>
                <c:pt idx="121">
                  <c:v>-5.9587233595502472E-3</c:v>
                </c:pt>
                <c:pt idx="122">
                  <c:v>-1.2010038260406924E-2</c:v>
                </c:pt>
                <c:pt idx="123">
                  <c:v>-1.1880762490978211E-2</c:v>
                </c:pt>
                <c:pt idx="124">
                  <c:v>-1.4056082189429532E-2</c:v>
                </c:pt>
                <c:pt idx="125">
                  <c:v>-1.5099139079037873E-2</c:v>
                </c:pt>
                <c:pt idx="126">
                  <c:v>-1.2809662372670437E-2</c:v>
                </c:pt>
                <c:pt idx="127">
                  <c:v>-1.1270068095334993E-2</c:v>
                </c:pt>
                <c:pt idx="128">
                  <c:v>-9.9489578185834524E-3</c:v>
                </c:pt>
                <c:pt idx="129">
                  <c:v>-1.0118189461979527E-2</c:v>
                </c:pt>
                <c:pt idx="130">
                  <c:v>-9.0706041583923334E-3</c:v>
                </c:pt>
                <c:pt idx="131">
                  <c:v>-5.2772771286132497E-3</c:v>
                </c:pt>
                <c:pt idx="132">
                  <c:v>-2.1169210035645496E-3</c:v>
                </c:pt>
                <c:pt idx="133">
                  <c:v>-2.6407186575609972E-3</c:v>
                </c:pt>
                <c:pt idx="134">
                  <c:v>-1.0751545267820293E-5</c:v>
                </c:pt>
                <c:pt idx="135">
                  <c:v>-1.1800034605066029E-3</c:v>
                </c:pt>
                <c:pt idx="136">
                  <c:v>-1.1371037292357174E-3</c:v>
                </c:pt>
                <c:pt idx="137">
                  <c:v>-7.7548139271797593E-4</c:v>
                </c:pt>
                <c:pt idx="138">
                  <c:v>9.3868830918258277E-4</c:v>
                </c:pt>
                <c:pt idx="139">
                  <c:v>4.6457987177457348E-3</c:v>
                </c:pt>
                <c:pt idx="140">
                  <c:v>6.1167052936884339E-3</c:v>
                </c:pt>
                <c:pt idx="141">
                  <c:v>8.0530446855866626E-3</c:v>
                </c:pt>
                <c:pt idx="142">
                  <c:v>1.0983825733258283E-2</c:v>
                </c:pt>
                <c:pt idx="143">
                  <c:v>1.353384218160556E-2</c:v>
                </c:pt>
                <c:pt idx="144">
                  <c:v>1.0751970861334842E-2</c:v>
                </c:pt>
                <c:pt idx="145">
                  <c:v>1.075721531345733E-2</c:v>
                </c:pt>
                <c:pt idx="146">
                  <c:v>9.5111377425566076E-3</c:v>
                </c:pt>
                <c:pt idx="147">
                  <c:v>1.2603576883090556E-2</c:v>
                </c:pt>
                <c:pt idx="148">
                  <c:v>1.164425911125024E-2</c:v>
                </c:pt>
                <c:pt idx="149">
                  <c:v>5.2736196265827893E-3</c:v>
                </c:pt>
                <c:pt idx="150">
                  <c:v>5.1050597204637393E-3</c:v>
                </c:pt>
                <c:pt idx="151">
                  <c:v>4.7846835180352341E-3</c:v>
                </c:pt>
                <c:pt idx="152">
                  <c:v>2.575164555471467E-3</c:v>
                </c:pt>
                <c:pt idx="153">
                  <c:v>-2.3255504078054158E-3</c:v>
                </c:pt>
                <c:pt idx="154">
                  <c:v>-5.9588492710361861E-3</c:v>
                </c:pt>
                <c:pt idx="155">
                  <c:v>-1.4175828624852032E-3</c:v>
                </c:pt>
                <c:pt idx="156">
                  <c:v>1.0422111401206041E-3</c:v>
                </c:pt>
                <c:pt idx="157">
                  <c:v>3.5364879918495795E-3</c:v>
                </c:pt>
                <c:pt idx="158">
                  <c:v>6.0926042252954504E-3</c:v>
                </c:pt>
                <c:pt idx="159">
                  <c:v>8.5667962227826827E-3</c:v>
                </c:pt>
                <c:pt idx="160">
                  <c:v>9.7417272134032451E-3</c:v>
                </c:pt>
                <c:pt idx="161">
                  <c:v>8.2003157749251827E-3</c:v>
                </c:pt>
                <c:pt idx="162">
                  <c:v>8.4441723900726649E-3</c:v>
                </c:pt>
                <c:pt idx="163">
                  <c:v>5.2931376350797005E-3</c:v>
                </c:pt>
                <c:pt idx="164">
                  <c:v>4.6164841894021161E-3</c:v>
                </c:pt>
                <c:pt idx="165">
                  <c:v>4.5004012302275135E-3</c:v>
                </c:pt>
                <c:pt idx="166">
                  <c:v>7.4628696051180872E-3</c:v>
                </c:pt>
                <c:pt idx="167">
                  <c:v>1.2204913486265762E-2</c:v>
                </c:pt>
                <c:pt idx="168">
                  <c:v>1.2199033012373845E-2</c:v>
                </c:pt>
                <c:pt idx="169">
                  <c:v>1.2881073080629291E-2</c:v>
                </c:pt>
                <c:pt idx="170">
                  <c:v>1.3003818685049271E-2</c:v>
                </c:pt>
                <c:pt idx="171">
                  <c:v>1.1883289374144557E-2</c:v>
                </c:pt>
                <c:pt idx="172">
                  <c:v>1.1896893100233672E-2</c:v>
                </c:pt>
                <c:pt idx="173">
                  <c:v>9.2478318801719247E-3</c:v>
                </c:pt>
                <c:pt idx="174">
                  <c:v>8.8396687784330179E-3</c:v>
                </c:pt>
                <c:pt idx="175">
                  <c:v>9.6801636137941391E-3</c:v>
                </c:pt>
                <c:pt idx="176">
                  <c:v>1.055508350316171E-2</c:v>
                </c:pt>
                <c:pt idx="177">
                  <c:v>1.126071626368874E-2</c:v>
                </c:pt>
                <c:pt idx="178">
                  <c:v>8.66058724586268E-3</c:v>
                </c:pt>
                <c:pt idx="179">
                  <c:v>9.3891730356662779E-3</c:v>
                </c:pt>
                <c:pt idx="180">
                  <c:v>1.2010604054899305E-2</c:v>
                </c:pt>
                <c:pt idx="181">
                  <c:v>9.8576761830537693E-3</c:v>
                </c:pt>
                <c:pt idx="182">
                  <c:v>7.5328410764529423E-3</c:v>
                </c:pt>
                <c:pt idx="183">
                  <c:v>7.1824577785942808E-3</c:v>
                </c:pt>
                <c:pt idx="184">
                  <c:v>6.720908765344113E-3</c:v>
                </c:pt>
                <c:pt idx="185">
                  <c:v>2.3075760006660371E-3</c:v>
                </c:pt>
                <c:pt idx="186">
                  <c:v>-2.6321498017007061E-3</c:v>
                </c:pt>
                <c:pt idx="187">
                  <c:v>-1.8409083312758612E-3</c:v>
                </c:pt>
                <c:pt idx="188">
                  <c:v>-1.2673241027626571E-3</c:v>
                </c:pt>
                <c:pt idx="189">
                  <c:v>1.7227290608153192E-3</c:v>
                </c:pt>
                <c:pt idx="190">
                  <c:v>5.0727449007185255E-3</c:v>
                </c:pt>
                <c:pt idx="191">
                  <c:v>9.2477160572027386E-3</c:v>
                </c:pt>
                <c:pt idx="192">
                  <c:v>1.0793039419863072E-2</c:v>
                </c:pt>
                <c:pt idx="193">
                  <c:v>8.7221616491958368E-3</c:v>
                </c:pt>
                <c:pt idx="194">
                  <c:v>8.0794186836922761E-3</c:v>
                </c:pt>
                <c:pt idx="195">
                  <c:v>5.0875418607940585E-3</c:v>
                </c:pt>
                <c:pt idx="196">
                  <c:v>4.3850476958693816E-3</c:v>
                </c:pt>
                <c:pt idx="197">
                  <c:v>1.089626053896826E-2</c:v>
                </c:pt>
                <c:pt idx="198">
                  <c:v>1.0530520580701839E-2</c:v>
                </c:pt>
                <c:pt idx="199">
                  <c:v>1.4203495287077202E-2</c:v>
                </c:pt>
                <c:pt idx="200">
                  <c:v>1.5111490862724456E-2</c:v>
                </c:pt>
                <c:pt idx="201">
                  <c:v>1.3117396121760895E-2</c:v>
                </c:pt>
                <c:pt idx="202">
                  <c:v>8.190959927446527E-3</c:v>
                </c:pt>
                <c:pt idx="203">
                  <c:v>-1.3992395817620095E-3</c:v>
                </c:pt>
                <c:pt idx="204">
                  <c:v>-4.0314814518290706E-3</c:v>
                </c:pt>
                <c:pt idx="205">
                  <c:v>-1.3251850145529011E-2</c:v>
                </c:pt>
                <c:pt idx="206">
                  <c:v>-1.8067226460236386E-2</c:v>
                </c:pt>
                <c:pt idx="207">
                  <c:v>-1.7687957756584077E-2</c:v>
                </c:pt>
                <c:pt idx="208">
                  <c:v>-1.7700335604157517E-2</c:v>
                </c:pt>
                <c:pt idx="209">
                  <c:v>-1.614285201063884E-2</c:v>
                </c:pt>
                <c:pt idx="210">
                  <c:v>-1.1973399573805558E-2</c:v>
                </c:pt>
                <c:pt idx="211">
                  <c:v>-5.3137631370160816E-3</c:v>
                </c:pt>
                <c:pt idx="212">
                  <c:v>-5.3641264830428135E-4</c:v>
                </c:pt>
                <c:pt idx="213">
                  <c:v>2.5048046118358322E-3</c:v>
                </c:pt>
                <c:pt idx="214">
                  <c:v>4.9924351858581127E-3</c:v>
                </c:pt>
                <c:pt idx="215">
                  <c:v>4.9105974410837434E-3</c:v>
                </c:pt>
                <c:pt idx="216">
                  <c:v>4.2278618672452152E-3</c:v>
                </c:pt>
                <c:pt idx="217">
                  <c:v>6.9448868746340613E-3</c:v>
                </c:pt>
                <c:pt idx="218">
                  <c:v>9.1739094050390588E-3</c:v>
                </c:pt>
                <c:pt idx="219">
                  <c:v>9.6306773214736505E-3</c:v>
                </c:pt>
                <c:pt idx="220">
                  <c:v>1.275267881846625E-2</c:v>
                </c:pt>
                <c:pt idx="221">
                  <c:v>1.5971557575040454E-2</c:v>
                </c:pt>
                <c:pt idx="222">
                  <c:v>1.8137661884903386E-2</c:v>
                </c:pt>
                <c:pt idx="223">
                  <c:v>2.0062824327640314E-2</c:v>
                </c:pt>
                <c:pt idx="224">
                  <c:v>2.181912059381402E-2</c:v>
                </c:pt>
                <c:pt idx="225">
                  <c:v>2.0936843203223875E-2</c:v>
                </c:pt>
                <c:pt idx="226">
                  <c:v>1.6227316324502375E-2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74-47FB-8CC0-66249E070DBC}"/>
            </c:ext>
          </c:extLst>
        </c:ser>
        <c:ser>
          <c:idx val="2"/>
          <c:order val="2"/>
          <c:tx>
            <c:strRef>
              <c:f>Flows!$Y$15</c:f>
              <c:strCache>
                <c:ptCount val="1"/>
                <c:pt idx="0">
                  <c:v>MFs (US$ mn)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Flows!$V$16:$V$244</c:f>
              <c:numCache>
                <c:formatCode>mmm\-yy</c:formatCode>
                <c:ptCount val="229"/>
                <c:pt idx="0">
                  <c:v>37895</c:v>
                </c:pt>
                <c:pt idx="1">
                  <c:v>37926</c:v>
                </c:pt>
                <c:pt idx="2">
                  <c:v>37956</c:v>
                </c:pt>
                <c:pt idx="3">
                  <c:v>37987</c:v>
                </c:pt>
                <c:pt idx="4">
                  <c:v>38018</c:v>
                </c:pt>
                <c:pt idx="5">
                  <c:v>38047</c:v>
                </c:pt>
                <c:pt idx="6">
                  <c:v>38078</c:v>
                </c:pt>
                <c:pt idx="7">
                  <c:v>38108</c:v>
                </c:pt>
                <c:pt idx="8">
                  <c:v>38139</c:v>
                </c:pt>
                <c:pt idx="9">
                  <c:v>38169</c:v>
                </c:pt>
                <c:pt idx="10">
                  <c:v>38200</c:v>
                </c:pt>
                <c:pt idx="11">
                  <c:v>38231</c:v>
                </c:pt>
                <c:pt idx="12">
                  <c:v>38261</c:v>
                </c:pt>
                <c:pt idx="13">
                  <c:v>38292</c:v>
                </c:pt>
                <c:pt idx="14">
                  <c:v>38322</c:v>
                </c:pt>
                <c:pt idx="15">
                  <c:v>38353</c:v>
                </c:pt>
                <c:pt idx="16">
                  <c:v>38384</c:v>
                </c:pt>
                <c:pt idx="17">
                  <c:v>38412</c:v>
                </c:pt>
                <c:pt idx="18">
                  <c:v>38443</c:v>
                </c:pt>
                <c:pt idx="19">
                  <c:v>38473</c:v>
                </c:pt>
                <c:pt idx="20">
                  <c:v>38504</c:v>
                </c:pt>
                <c:pt idx="21">
                  <c:v>38534</c:v>
                </c:pt>
                <c:pt idx="22">
                  <c:v>38565</c:v>
                </c:pt>
                <c:pt idx="23">
                  <c:v>38596</c:v>
                </c:pt>
                <c:pt idx="24">
                  <c:v>38626</c:v>
                </c:pt>
                <c:pt idx="25">
                  <c:v>38657</c:v>
                </c:pt>
                <c:pt idx="26">
                  <c:v>38687</c:v>
                </c:pt>
                <c:pt idx="27">
                  <c:v>38718</c:v>
                </c:pt>
                <c:pt idx="28">
                  <c:v>38749</c:v>
                </c:pt>
                <c:pt idx="29">
                  <c:v>38777</c:v>
                </c:pt>
                <c:pt idx="30">
                  <c:v>38808</c:v>
                </c:pt>
                <c:pt idx="31">
                  <c:v>38838</c:v>
                </c:pt>
                <c:pt idx="32">
                  <c:v>38869</c:v>
                </c:pt>
                <c:pt idx="33">
                  <c:v>38899</c:v>
                </c:pt>
                <c:pt idx="34">
                  <c:v>38930</c:v>
                </c:pt>
                <c:pt idx="35">
                  <c:v>38961</c:v>
                </c:pt>
                <c:pt idx="36">
                  <c:v>38991</c:v>
                </c:pt>
                <c:pt idx="37">
                  <c:v>39022</c:v>
                </c:pt>
                <c:pt idx="38">
                  <c:v>39052</c:v>
                </c:pt>
                <c:pt idx="39">
                  <c:v>39083</c:v>
                </c:pt>
                <c:pt idx="40">
                  <c:v>39114</c:v>
                </c:pt>
                <c:pt idx="41">
                  <c:v>39142</c:v>
                </c:pt>
                <c:pt idx="42">
                  <c:v>39173</c:v>
                </c:pt>
                <c:pt idx="43">
                  <c:v>39203</c:v>
                </c:pt>
                <c:pt idx="44">
                  <c:v>39234</c:v>
                </c:pt>
                <c:pt idx="45">
                  <c:v>39264</c:v>
                </c:pt>
                <c:pt idx="46">
                  <c:v>39295</c:v>
                </c:pt>
                <c:pt idx="47">
                  <c:v>39326</c:v>
                </c:pt>
                <c:pt idx="48">
                  <c:v>39356</c:v>
                </c:pt>
                <c:pt idx="49">
                  <c:v>39387</c:v>
                </c:pt>
                <c:pt idx="50">
                  <c:v>39417</c:v>
                </c:pt>
                <c:pt idx="51">
                  <c:v>39448</c:v>
                </c:pt>
                <c:pt idx="52">
                  <c:v>39479</c:v>
                </c:pt>
                <c:pt idx="53">
                  <c:v>39508</c:v>
                </c:pt>
                <c:pt idx="54">
                  <c:v>39539</c:v>
                </c:pt>
                <c:pt idx="55">
                  <c:v>39569</c:v>
                </c:pt>
                <c:pt idx="56">
                  <c:v>39600</c:v>
                </c:pt>
                <c:pt idx="57">
                  <c:v>39630</c:v>
                </c:pt>
                <c:pt idx="58">
                  <c:v>39661</c:v>
                </c:pt>
                <c:pt idx="59">
                  <c:v>39692</c:v>
                </c:pt>
                <c:pt idx="60">
                  <c:v>39722</c:v>
                </c:pt>
                <c:pt idx="61">
                  <c:v>39753</c:v>
                </c:pt>
                <c:pt idx="62">
                  <c:v>39783</c:v>
                </c:pt>
                <c:pt idx="63">
                  <c:v>39814</c:v>
                </c:pt>
                <c:pt idx="64">
                  <c:v>39845</c:v>
                </c:pt>
                <c:pt idx="65">
                  <c:v>39873</c:v>
                </c:pt>
                <c:pt idx="66">
                  <c:v>39904</c:v>
                </c:pt>
                <c:pt idx="67">
                  <c:v>39934</c:v>
                </c:pt>
                <c:pt idx="68">
                  <c:v>39965</c:v>
                </c:pt>
                <c:pt idx="69">
                  <c:v>39995</c:v>
                </c:pt>
                <c:pt idx="70">
                  <c:v>40026</c:v>
                </c:pt>
                <c:pt idx="71">
                  <c:v>40057</c:v>
                </c:pt>
                <c:pt idx="72">
                  <c:v>40087</c:v>
                </c:pt>
                <c:pt idx="73">
                  <c:v>40118</c:v>
                </c:pt>
                <c:pt idx="74">
                  <c:v>40148</c:v>
                </c:pt>
                <c:pt idx="75">
                  <c:v>40179</c:v>
                </c:pt>
                <c:pt idx="76">
                  <c:v>40210</c:v>
                </c:pt>
                <c:pt idx="77">
                  <c:v>40238</c:v>
                </c:pt>
                <c:pt idx="78">
                  <c:v>40269</c:v>
                </c:pt>
                <c:pt idx="79">
                  <c:v>40299</c:v>
                </c:pt>
                <c:pt idx="80">
                  <c:v>40330</c:v>
                </c:pt>
                <c:pt idx="81">
                  <c:v>40360</c:v>
                </c:pt>
                <c:pt idx="82">
                  <c:v>40391</c:v>
                </c:pt>
                <c:pt idx="83">
                  <c:v>40422</c:v>
                </c:pt>
                <c:pt idx="84">
                  <c:v>40452</c:v>
                </c:pt>
                <c:pt idx="85">
                  <c:v>40483</c:v>
                </c:pt>
                <c:pt idx="86">
                  <c:v>40513</c:v>
                </c:pt>
                <c:pt idx="87">
                  <c:v>40544</c:v>
                </c:pt>
                <c:pt idx="88">
                  <c:v>40575</c:v>
                </c:pt>
                <c:pt idx="89">
                  <c:v>40603</c:v>
                </c:pt>
                <c:pt idx="90">
                  <c:v>40634</c:v>
                </c:pt>
                <c:pt idx="91">
                  <c:v>40664</c:v>
                </c:pt>
                <c:pt idx="92">
                  <c:v>40695</c:v>
                </c:pt>
                <c:pt idx="93">
                  <c:v>40725</c:v>
                </c:pt>
                <c:pt idx="94">
                  <c:v>40756</c:v>
                </c:pt>
                <c:pt idx="95">
                  <c:v>40787</c:v>
                </c:pt>
                <c:pt idx="96">
                  <c:v>40817</c:v>
                </c:pt>
                <c:pt idx="97">
                  <c:v>40848</c:v>
                </c:pt>
                <c:pt idx="98">
                  <c:v>40878</c:v>
                </c:pt>
                <c:pt idx="99">
                  <c:v>40909</c:v>
                </c:pt>
                <c:pt idx="100">
                  <c:v>40940</c:v>
                </c:pt>
                <c:pt idx="101">
                  <c:v>40969</c:v>
                </c:pt>
                <c:pt idx="102">
                  <c:v>41000</c:v>
                </c:pt>
                <c:pt idx="103">
                  <c:v>41030</c:v>
                </c:pt>
                <c:pt idx="104">
                  <c:v>41061</c:v>
                </c:pt>
                <c:pt idx="105">
                  <c:v>41091</c:v>
                </c:pt>
                <c:pt idx="106">
                  <c:v>41122</c:v>
                </c:pt>
                <c:pt idx="107">
                  <c:v>41153</c:v>
                </c:pt>
                <c:pt idx="108">
                  <c:v>41183</c:v>
                </c:pt>
                <c:pt idx="109">
                  <c:v>41214</c:v>
                </c:pt>
                <c:pt idx="110">
                  <c:v>41244</c:v>
                </c:pt>
                <c:pt idx="111">
                  <c:v>41275</c:v>
                </c:pt>
                <c:pt idx="112">
                  <c:v>41306</c:v>
                </c:pt>
                <c:pt idx="113">
                  <c:v>41334</c:v>
                </c:pt>
                <c:pt idx="114">
                  <c:v>41365</c:v>
                </c:pt>
                <c:pt idx="115">
                  <c:v>41395</c:v>
                </c:pt>
                <c:pt idx="116">
                  <c:v>41426</c:v>
                </c:pt>
                <c:pt idx="117">
                  <c:v>41456</c:v>
                </c:pt>
                <c:pt idx="118">
                  <c:v>41487</c:v>
                </c:pt>
                <c:pt idx="119">
                  <c:v>41518</c:v>
                </c:pt>
                <c:pt idx="120">
                  <c:v>41548</c:v>
                </c:pt>
                <c:pt idx="121">
                  <c:v>41579</c:v>
                </c:pt>
                <c:pt idx="122">
                  <c:v>41609</c:v>
                </c:pt>
                <c:pt idx="123">
                  <c:v>41640</c:v>
                </c:pt>
                <c:pt idx="124">
                  <c:v>41671</c:v>
                </c:pt>
                <c:pt idx="125">
                  <c:v>41699</c:v>
                </c:pt>
                <c:pt idx="126">
                  <c:v>41730</c:v>
                </c:pt>
                <c:pt idx="127">
                  <c:v>41760</c:v>
                </c:pt>
                <c:pt idx="128">
                  <c:v>41791</c:v>
                </c:pt>
                <c:pt idx="129">
                  <c:v>41821</c:v>
                </c:pt>
                <c:pt idx="130">
                  <c:v>41852</c:v>
                </c:pt>
                <c:pt idx="131">
                  <c:v>41883</c:v>
                </c:pt>
                <c:pt idx="132">
                  <c:v>41913</c:v>
                </c:pt>
                <c:pt idx="133">
                  <c:v>41944</c:v>
                </c:pt>
                <c:pt idx="134">
                  <c:v>41974</c:v>
                </c:pt>
                <c:pt idx="135">
                  <c:v>42005</c:v>
                </c:pt>
                <c:pt idx="136">
                  <c:v>42036</c:v>
                </c:pt>
                <c:pt idx="137">
                  <c:v>42064</c:v>
                </c:pt>
                <c:pt idx="138">
                  <c:v>42095</c:v>
                </c:pt>
                <c:pt idx="139">
                  <c:v>42125</c:v>
                </c:pt>
                <c:pt idx="140">
                  <c:v>42156</c:v>
                </c:pt>
                <c:pt idx="141">
                  <c:v>42186</c:v>
                </c:pt>
                <c:pt idx="142">
                  <c:v>42217</c:v>
                </c:pt>
                <c:pt idx="143">
                  <c:v>42248</c:v>
                </c:pt>
                <c:pt idx="144">
                  <c:v>42278</c:v>
                </c:pt>
                <c:pt idx="145">
                  <c:v>42309</c:v>
                </c:pt>
                <c:pt idx="146">
                  <c:v>42339</c:v>
                </c:pt>
                <c:pt idx="147">
                  <c:v>42370</c:v>
                </c:pt>
                <c:pt idx="148">
                  <c:v>42401</c:v>
                </c:pt>
                <c:pt idx="149">
                  <c:v>42430</c:v>
                </c:pt>
                <c:pt idx="150">
                  <c:v>42461</c:v>
                </c:pt>
                <c:pt idx="151">
                  <c:v>42491</c:v>
                </c:pt>
                <c:pt idx="152">
                  <c:v>42522</c:v>
                </c:pt>
                <c:pt idx="153">
                  <c:v>42552</c:v>
                </c:pt>
                <c:pt idx="154">
                  <c:v>42583</c:v>
                </c:pt>
                <c:pt idx="155">
                  <c:v>42614</c:v>
                </c:pt>
                <c:pt idx="156">
                  <c:v>42644</c:v>
                </c:pt>
                <c:pt idx="157">
                  <c:v>42675</c:v>
                </c:pt>
                <c:pt idx="158">
                  <c:v>42705</c:v>
                </c:pt>
                <c:pt idx="159">
                  <c:v>42736</c:v>
                </c:pt>
                <c:pt idx="160">
                  <c:v>42767</c:v>
                </c:pt>
                <c:pt idx="161">
                  <c:v>42795</c:v>
                </c:pt>
                <c:pt idx="162">
                  <c:v>42826</c:v>
                </c:pt>
                <c:pt idx="163">
                  <c:v>42856</c:v>
                </c:pt>
                <c:pt idx="164">
                  <c:v>42887</c:v>
                </c:pt>
                <c:pt idx="165">
                  <c:v>42917</c:v>
                </c:pt>
                <c:pt idx="166">
                  <c:v>42948</c:v>
                </c:pt>
                <c:pt idx="167">
                  <c:v>42979</c:v>
                </c:pt>
                <c:pt idx="168">
                  <c:v>43009</c:v>
                </c:pt>
                <c:pt idx="169">
                  <c:v>43040</c:v>
                </c:pt>
                <c:pt idx="170">
                  <c:v>43070</c:v>
                </c:pt>
                <c:pt idx="171">
                  <c:v>43101</c:v>
                </c:pt>
                <c:pt idx="172">
                  <c:v>43132</c:v>
                </c:pt>
                <c:pt idx="173">
                  <c:v>43160</c:v>
                </c:pt>
                <c:pt idx="174">
                  <c:v>43191</c:v>
                </c:pt>
                <c:pt idx="175">
                  <c:v>43221</c:v>
                </c:pt>
                <c:pt idx="176">
                  <c:v>43252</c:v>
                </c:pt>
                <c:pt idx="177">
                  <c:v>43282</c:v>
                </c:pt>
                <c:pt idx="178">
                  <c:v>43313</c:v>
                </c:pt>
                <c:pt idx="179">
                  <c:v>43344</c:v>
                </c:pt>
                <c:pt idx="180">
                  <c:v>43374</c:v>
                </c:pt>
                <c:pt idx="181">
                  <c:v>43405</c:v>
                </c:pt>
                <c:pt idx="182">
                  <c:v>43435</c:v>
                </c:pt>
                <c:pt idx="183">
                  <c:v>43466</c:v>
                </c:pt>
                <c:pt idx="184">
                  <c:v>43497</c:v>
                </c:pt>
                <c:pt idx="185">
                  <c:v>43525</c:v>
                </c:pt>
                <c:pt idx="186">
                  <c:v>43556</c:v>
                </c:pt>
                <c:pt idx="187">
                  <c:v>43586</c:v>
                </c:pt>
                <c:pt idx="188">
                  <c:v>43617</c:v>
                </c:pt>
                <c:pt idx="189">
                  <c:v>43647</c:v>
                </c:pt>
                <c:pt idx="190">
                  <c:v>43678</c:v>
                </c:pt>
                <c:pt idx="191">
                  <c:v>43709</c:v>
                </c:pt>
                <c:pt idx="192">
                  <c:v>43739</c:v>
                </c:pt>
                <c:pt idx="193">
                  <c:v>43770</c:v>
                </c:pt>
                <c:pt idx="194">
                  <c:v>43800</c:v>
                </c:pt>
                <c:pt idx="195">
                  <c:v>43831</c:v>
                </c:pt>
                <c:pt idx="196">
                  <c:v>43862</c:v>
                </c:pt>
                <c:pt idx="197">
                  <c:v>43891</c:v>
                </c:pt>
                <c:pt idx="198">
                  <c:v>43922</c:v>
                </c:pt>
                <c:pt idx="199">
                  <c:v>43952</c:v>
                </c:pt>
                <c:pt idx="200">
                  <c:v>43983</c:v>
                </c:pt>
                <c:pt idx="201">
                  <c:v>44013</c:v>
                </c:pt>
                <c:pt idx="202">
                  <c:v>44044</c:v>
                </c:pt>
                <c:pt idx="203">
                  <c:v>44075</c:v>
                </c:pt>
                <c:pt idx="204">
                  <c:v>44105</c:v>
                </c:pt>
                <c:pt idx="205">
                  <c:v>44136</c:v>
                </c:pt>
                <c:pt idx="206">
                  <c:v>44166</c:v>
                </c:pt>
                <c:pt idx="207">
                  <c:v>44197</c:v>
                </c:pt>
                <c:pt idx="208">
                  <c:v>44228</c:v>
                </c:pt>
                <c:pt idx="209">
                  <c:v>44286</c:v>
                </c:pt>
                <c:pt idx="210">
                  <c:v>44316</c:v>
                </c:pt>
                <c:pt idx="211">
                  <c:v>44347</c:v>
                </c:pt>
                <c:pt idx="212">
                  <c:v>44377</c:v>
                </c:pt>
                <c:pt idx="213" formatCode="[$-409]mmm\-yy;@">
                  <c:v>44408</c:v>
                </c:pt>
                <c:pt idx="214">
                  <c:v>44409</c:v>
                </c:pt>
                <c:pt idx="215">
                  <c:v>44440</c:v>
                </c:pt>
                <c:pt idx="216">
                  <c:v>44470</c:v>
                </c:pt>
                <c:pt idx="217">
                  <c:v>44501</c:v>
                </c:pt>
                <c:pt idx="218">
                  <c:v>44531</c:v>
                </c:pt>
                <c:pt idx="219">
                  <c:v>44562</c:v>
                </c:pt>
                <c:pt idx="220">
                  <c:v>44593</c:v>
                </c:pt>
                <c:pt idx="221">
                  <c:v>44621</c:v>
                </c:pt>
                <c:pt idx="222">
                  <c:v>44652</c:v>
                </c:pt>
                <c:pt idx="223">
                  <c:v>44682</c:v>
                </c:pt>
                <c:pt idx="224">
                  <c:v>44726</c:v>
                </c:pt>
                <c:pt idx="225">
                  <c:v>44773</c:v>
                </c:pt>
                <c:pt idx="226">
                  <c:v>44804</c:v>
                </c:pt>
              </c:numCache>
            </c:numRef>
          </c:cat>
          <c:val>
            <c:numRef>
              <c:f>Flows!$Y$16:$Y$244</c:f>
              <c:numCache>
                <c:formatCode>0.0%</c:formatCode>
                <c:ptCount val="229"/>
                <c:pt idx="0">
                  <c:v>-2.1870841333408931E-4</c:v>
                </c:pt>
                <c:pt idx="1">
                  <c:v>-1.4693044908795535E-5</c:v>
                </c:pt>
                <c:pt idx="2">
                  <c:v>1.2741483744361196E-3</c:v>
                </c:pt>
                <c:pt idx="3">
                  <c:v>2.1033547998063288E-3</c:v>
                </c:pt>
                <c:pt idx="4">
                  <c:v>9.9991669970473317E-4</c:v>
                </c:pt>
                <c:pt idx="5">
                  <c:v>1.3929741630777088E-3</c:v>
                </c:pt>
                <c:pt idx="6">
                  <c:v>1.3127314024113297E-3</c:v>
                </c:pt>
                <c:pt idx="7">
                  <c:v>1.9583802999030308E-3</c:v>
                </c:pt>
                <c:pt idx="8">
                  <c:v>9.8012271415600163E-4</c:v>
                </c:pt>
                <c:pt idx="9">
                  <c:v>-2.6651187205940351E-4</c:v>
                </c:pt>
                <c:pt idx="10">
                  <c:v>1.3303193548567496E-4</c:v>
                </c:pt>
                <c:pt idx="11">
                  <c:v>-2.3135096141473421E-4</c:v>
                </c:pt>
                <c:pt idx="12">
                  <c:v>-4.28514862343357E-4</c:v>
                </c:pt>
                <c:pt idx="13">
                  <c:v>-1.9919521182859457E-3</c:v>
                </c:pt>
                <c:pt idx="14">
                  <c:v>-1.9551536121120809E-3</c:v>
                </c:pt>
                <c:pt idx="15">
                  <c:v>-9.7569988982191462E-4</c:v>
                </c:pt>
                <c:pt idx="16">
                  <c:v>-7.5835224020025097E-4</c:v>
                </c:pt>
                <c:pt idx="17">
                  <c:v>5.4576808473791457E-4</c:v>
                </c:pt>
                <c:pt idx="18">
                  <c:v>1.7907891422778177E-3</c:v>
                </c:pt>
                <c:pt idx="19">
                  <c:v>4.3889632592501067E-3</c:v>
                </c:pt>
                <c:pt idx="20">
                  <c:v>3.3215789379447435E-3</c:v>
                </c:pt>
                <c:pt idx="21">
                  <c:v>3.1768139898231667E-3</c:v>
                </c:pt>
                <c:pt idx="22">
                  <c:v>4.4264859611990994E-3</c:v>
                </c:pt>
                <c:pt idx="23">
                  <c:v>5.2680159569722749E-3</c:v>
                </c:pt>
                <c:pt idx="24">
                  <c:v>5.886966365255087E-3</c:v>
                </c:pt>
                <c:pt idx="25">
                  <c:v>4.1572393717082094E-3</c:v>
                </c:pt>
                <c:pt idx="26">
                  <c:v>4.2698504993032797E-3</c:v>
                </c:pt>
                <c:pt idx="27">
                  <c:v>3.3117735445589132E-3</c:v>
                </c:pt>
                <c:pt idx="28">
                  <c:v>1.9399810504707089E-3</c:v>
                </c:pt>
                <c:pt idx="29">
                  <c:v>2.4193046534779082E-3</c:v>
                </c:pt>
                <c:pt idx="30">
                  <c:v>2.3146528496815074E-3</c:v>
                </c:pt>
                <c:pt idx="31">
                  <c:v>5.0226885981067325E-3</c:v>
                </c:pt>
                <c:pt idx="32">
                  <c:v>4.7198386932892416E-3</c:v>
                </c:pt>
                <c:pt idx="33">
                  <c:v>5.1057235165607945E-3</c:v>
                </c:pt>
                <c:pt idx="34">
                  <c:v>5.3713905327954252E-3</c:v>
                </c:pt>
                <c:pt idx="35">
                  <c:v>4.0762227630746798E-3</c:v>
                </c:pt>
                <c:pt idx="36">
                  <c:v>2.873259952536622E-3</c:v>
                </c:pt>
                <c:pt idx="37">
                  <c:v>-1.2005577642491271E-4</c:v>
                </c:pt>
                <c:pt idx="38">
                  <c:v>1.1740484424904896E-3</c:v>
                </c:pt>
                <c:pt idx="39">
                  <c:v>6.8112132312690807E-4</c:v>
                </c:pt>
                <c:pt idx="40">
                  <c:v>4.1704428817952277E-4</c:v>
                </c:pt>
                <c:pt idx="41">
                  <c:v>-5.5410693927445732E-4</c:v>
                </c:pt>
                <c:pt idx="42">
                  <c:v>-2.077345881082E-4</c:v>
                </c:pt>
                <c:pt idx="43">
                  <c:v>4.1807457076014043E-4</c:v>
                </c:pt>
                <c:pt idx="44">
                  <c:v>3.1882057988766701E-4</c:v>
                </c:pt>
                <c:pt idx="45">
                  <c:v>3.963143623040123E-4</c:v>
                </c:pt>
                <c:pt idx="46">
                  <c:v>1.6169183571247221E-3</c:v>
                </c:pt>
                <c:pt idx="47">
                  <c:v>1.7647582151660999E-3</c:v>
                </c:pt>
                <c:pt idx="48">
                  <c:v>9.3930445731208194E-4</c:v>
                </c:pt>
                <c:pt idx="49">
                  <c:v>9.3699996803536442E-4</c:v>
                </c:pt>
                <c:pt idx="50">
                  <c:v>1.2779660775431919E-3</c:v>
                </c:pt>
                <c:pt idx="51">
                  <c:v>2.8897538363029497E-3</c:v>
                </c:pt>
                <c:pt idx="52">
                  <c:v>2.1071853847900697E-3</c:v>
                </c:pt>
                <c:pt idx="53">
                  <c:v>1.7430933783355259E-3</c:v>
                </c:pt>
                <c:pt idx="54">
                  <c:v>2.2101148483238838E-3</c:v>
                </c:pt>
                <c:pt idx="55">
                  <c:v>1.9881676622369817E-3</c:v>
                </c:pt>
                <c:pt idx="56">
                  <c:v>2.2542499394901799E-3</c:v>
                </c:pt>
                <c:pt idx="57">
                  <c:v>7.56906618566818E-4</c:v>
                </c:pt>
                <c:pt idx="58">
                  <c:v>5.8630335119939079E-4</c:v>
                </c:pt>
                <c:pt idx="59">
                  <c:v>2.9036562289318185E-3</c:v>
                </c:pt>
                <c:pt idx="60">
                  <c:v>3.7747302402306891E-3</c:v>
                </c:pt>
                <c:pt idx="61">
                  <c:v>4.1096209033368823E-3</c:v>
                </c:pt>
                <c:pt idx="62">
                  <c:v>2.854656906101336E-3</c:v>
                </c:pt>
                <c:pt idx="63">
                  <c:v>1.5685216662054775E-3</c:v>
                </c:pt>
                <c:pt idx="64">
                  <c:v>1.0528073245332384E-3</c:v>
                </c:pt>
                <c:pt idx="65">
                  <c:v>6.2255062147295831E-4</c:v>
                </c:pt>
                <c:pt idx="66">
                  <c:v>-5.3508822393544156E-4</c:v>
                </c:pt>
                <c:pt idx="67">
                  <c:v>1.7553596563319124E-3</c:v>
                </c:pt>
                <c:pt idx="68">
                  <c:v>1.9621523124452255E-3</c:v>
                </c:pt>
                <c:pt idx="69">
                  <c:v>3.6896470448322372E-3</c:v>
                </c:pt>
                <c:pt idx="70">
                  <c:v>4.6025171815460382E-3</c:v>
                </c:pt>
                <c:pt idx="71">
                  <c:v>1.8444620130203275E-3</c:v>
                </c:pt>
                <c:pt idx="72">
                  <c:v>-1.1398367794536192E-3</c:v>
                </c:pt>
                <c:pt idx="73">
                  <c:v>-2.4976625463120085E-3</c:v>
                </c:pt>
                <c:pt idx="74">
                  <c:v>-3.7413542045659589E-3</c:v>
                </c:pt>
                <c:pt idx="75">
                  <c:v>-5.0676330891995238E-3</c:v>
                </c:pt>
                <c:pt idx="76">
                  <c:v>-5.6421112846577149E-3</c:v>
                </c:pt>
                <c:pt idx="77">
                  <c:v>-1.2056570541088437E-2</c:v>
                </c:pt>
                <c:pt idx="78">
                  <c:v>-1.0300987495646024E-2</c:v>
                </c:pt>
                <c:pt idx="79">
                  <c:v>-9.7444139158358051E-3</c:v>
                </c:pt>
                <c:pt idx="80">
                  <c:v>-9.4880720912757822E-3</c:v>
                </c:pt>
                <c:pt idx="81">
                  <c:v>-1.0725834004783812E-2</c:v>
                </c:pt>
                <c:pt idx="82">
                  <c:v>-1.1634692589231024E-2</c:v>
                </c:pt>
                <c:pt idx="83">
                  <c:v>-7.5339868969651301E-3</c:v>
                </c:pt>
                <c:pt idx="84">
                  <c:v>-9.1031051765500075E-3</c:v>
                </c:pt>
                <c:pt idx="85">
                  <c:v>-8.9779488716581583E-3</c:v>
                </c:pt>
                <c:pt idx="86">
                  <c:v>-7.7205041068309568E-3</c:v>
                </c:pt>
                <c:pt idx="87">
                  <c:v>-5.6624486266626086E-3</c:v>
                </c:pt>
                <c:pt idx="88">
                  <c:v>-3.8639760446608738E-3</c:v>
                </c:pt>
                <c:pt idx="89">
                  <c:v>-1.1008393289647226E-3</c:v>
                </c:pt>
                <c:pt idx="90">
                  <c:v>9.9064009840439757E-4</c:v>
                </c:pt>
                <c:pt idx="91">
                  <c:v>1.1894146423141057E-3</c:v>
                </c:pt>
                <c:pt idx="92">
                  <c:v>9.6529977595072086E-4</c:v>
                </c:pt>
                <c:pt idx="93">
                  <c:v>9.9209728790893318E-4</c:v>
                </c:pt>
                <c:pt idx="94">
                  <c:v>1.3785215120027017E-3</c:v>
                </c:pt>
                <c:pt idx="95">
                  <c:v>1.3292540420214544E-3</c:v>
                </c:pt>
                <c:pt idx="96">
                  <c:v>1.4527028306722386E-3</c:v>
                </c:pt>
                <c:pt idx="97">
                  <c:v>1.6134364376491641E-3</c:v>
                </c:pt>
                <c:pt idx="98">
                  <c:v>1.4395283351456142E-3</c:v>
                </c:pt>
                <c:pt idx="99">
                  <c:v>4.5688801193359931E-4</c:v>
                </c:pt>
                <c:pt idx="100">
                  <c:v>-1.6998247368885328E-3</c:v>
                </c:pt>
                <c:pt idx="101">
                  <c:v>-2.0897529991521788E-3</c:v>
                </c:pt>
                <c:pt idx="102">
                  <c:v>-2.1422049799650631E-3</c:v>
                </c:pt>
                <c:pt idx="103">
                  <c:v>-2.6557097267802749E-3</c:v>
                </c:pt>
                <c:pt idx="104">
                  <c:v>-2.6733434053485107E-3</c:v>
                </c:pt>
                <c:pt idx="105">
                  <c:v>-2.6165690726699282E-3</c:v>
                </c:pt>
                <c:pt idx="106">
                  <c:v>-2.3438620713992732E-3</c:v>
                </c:pt>
                <c:pt idx="107">
                  <c:v>-3.0187805222117608E-3</c:v>
                </c:pt>
                <c:pt idx="108">
                  <c:v>-3.8532975596019502E-3</c:v>
                </c:pt>
                <c:pt idx="109">
                  <c:v>-4.642646831075823E-3</c:v>
                </c:pt>
                <c:pt idx="110">
                  <c:v>-5.6549125147431992E-3</c:v>
                </c:pt>
                <c:pt idx="111">
                  <c:v>-6.5839910425964541E-3</c:v>
                </c:pt>
                <c:pt idx="112">
                  <c:v>-6.089226928695189E-3</c:v>
                </c:pt>
                <c:pt idx="113">
                  <c:v>-5.4421352907029876E-3</c:v>
                </c:pt>
                <c:pt idx="114">
                  <c:v>-5.0034430976877162E-3</c:v>
                </c:pt>
                <c:pt idx="115">
                  <c:v>-5.3444055337236989E-3</c:v>
                </c:pt>
                <c:pt idx="116">
                  <c:v>-4.4825203783009837E-3</c:v>
                </c:pt>
                <c:pt idx="117">
                  <c:v>-3.5327631292368048E-3</c:v>
                </c:pt>
                <c:pt idx="118">
                  <c:v>-2.8086520575942029E-3</c:v>
                </c:pt>
                <c:pt idx="119">
                  <c:v>-3.2286234356186934E-3</c:v>
                </c:pt>
                <c:pt idx="120">
                  <c:v>-4.1453348541244167E-3</c:v>
                </c:pt>
                <c:pt idx="121">
                  <c:v>-3.2541701563155168E-3</c:v>
                </c:pt>
                <c:pt idx="122">
                  <c:v>-3.3986153992070071E-3</c:v>
                </c:pt>
                <c:pt idx="123">
                  <c:v>-3.0735914777553662E-3</c:v>
                </c:pt>
                <c:pt idx="124">
                  <c:v>-4.0708224685721082E-3</c:v>
                </c:pt>
                <c:pt idx="125">
                  <c:v>-4.3704614541396417E-3</c:v>
                </c:pt>
                <c:pt idx="126">
                  <c:v>-3.8113730488053233E-3</c:v>
                </c:pt>
                <c:pt idx="127">
                  <c:v>-3.2850718819216612E-3</c:v>
                </c:pt>
                <c:pt idx="128">
                  <c:v>-1.8764489266717074E-3</c:v>
                </c:pt>
                <c:pt idx="129">
                  <c:v>2.1416799091234857E-4</c:v>
                </c:pt>
                <c:pt idx="130">
                  <c:v>2.6453493209257261E-3</c:v>
                </c:pt>
                <c:pt idx="131">
                  <c:v>4.8163004733164597E-3</c:v>
                </c:pt>
                <c:pt idx="132">
                  <c:v>7.0414492142279054E-3</c:v>
                </c:pt>
                <c:pt idx="133">
                  <c:v>7.2274962764899845E-3</c:v>
                </c:pt>
                <c:pt idx="134">
                  <c:v>7.6957978917277445E-3</c:v>
                </c:pt>
                <c:pt idx="135">
                  <c:v>6.5359300886795113E-3</c:v>
                </c:pt>
                <c:pt idx="136">
                  <c:v>5.6191377087989689E-3</c:v>
                </c:pt>
                <c:pt idx="137">
                  <c:v>5.4270254453233991E-3</c:v>
                </c:pt>
                <c:pt idx="138">
                  <c:v>5.7018643653165262E-3</c:v>
                </c:pt>
                <c:pt idx="139">
                  <c:v>6.2034928278022509E-3</c:v>
                </c:pt>
                <c:pt idx="140">
                  <c:v>7.1318890360862475E-3</c:v>
                </c:pt>
                <c:pt idx="141">
                  <c:v>8.0707664678294089E-3</c:v>
                </c:pt>
                <c:pt idx="142">
                  <c:v>9.4149610339392242E-3</c:v>
                </c:pt>
                <c:pt idx="143">
                  <c:v>1.0822245957770336E-2</c:v>
                </c:pt>
                <c:pt idx="144">
                  <c:v>9.901946655106568E-3</c:v>
                </c:pt>
                <c:pt idx="145">
                  <c:v>1.0283095462263346E-2</c:v>
                </c:pt>
                <c:pt idx="146">
                  <c:v>9.1938839455463321E-3</c:v>
                </c:pt>
                <c:pt idx="147">
                  <c:v>9.7886211483696299E-3</c:v>
                </c:pt>
                <c:pt idx="148">
                  <c:v>9.0352527312523735E-3</c:v>
                </c:pt>
                <c:pt idx="149">
                  <c:v>4.2648633509571772E-3</c:v>
                </c:pt>
                <c:pt idx="150">
                  <c:v>3.4024296136275015E-3</c:v>
                </c:pt>
                <c:pt idx="151">
                  <c:v>3.7879282235539495E-3</c:v>
                </c:pt>
                <c:pt idx="152">
                  <c:v>2.402021529057663E-3</c:v>
                </c:pt>
                <c:pt idx="153">
                  <c:v>3.5165815354823633E-4</c:v>
                </c:pt>
                <c:pt idx="154">
                  <c:v>-4.1362310999075018E-4</c:v>
                </c:pt>
                <c:pt idx="155">
                  <c:v>3.0049463426160472E-3</c:v>
                </c:pt>
                <c:pt idx="156">
                  <c:v>5.2082566105179041E-3</c:v>
                </c:pt>
                <c:pt idx="157">
                  <c:v>6.6110749748922414E-3</c:v>
                </c:pt>
                <c:pt idx="158">
                  <c:v>8.6521509869541633E-3</c:v>
                </c:pt>
                <c:pt idx="159">
                  <c:v>9.893414336977914E-3</c:v>
                </c:pt>
                <c:pt idx="160">
                  <c:v>9.6112103014616215E-3</c:v>
                </c:pt>
                <c:pt idx="161">
                  <c:v>9.6106853979756619E-3</c:v>
                </c:pt>
                <c:pt idx="162">
                  <c:v>1.0039619067443805E-2</c:v>
                </c:pt>
                <c:pt idx="163">
                  <c:v>9.0063887420518407E-3</c:v>
                </c:pt>
                <c:pt idx="164">
                  <c:v>8.7610530607049944E-3</c:v>
                </c:pt>
                <c:pt idx="165">
                  <c:v>9.9487408580507808E-3</c:v>
                </c:pt>
                <c:pt idx="166">
                  <c:v>1.2889917617981153E-2</c:v>
                </c:pt>
                <c:pt idx="167">
                  <c:v>1.5151265156203242E-2</c:v>
                </c:pt>
                <c:pt idx="168">
                  <c:v>1.4691562331000789E-2</c:v>
                </c:pt>
                <c:pt idx="169">
                  <c:v>1.4890837404329949E-2</c:v>
                </c:pt>
                <c:pt idx="170">
                  <c:v>1.4538956124035734E-2</c:v>
                </c:pt>
                <c:pt idx="171">
                  <c:v>1.3374530963948254E-2</c:v>
                </c:pt>
                <c:pt idx="172">
                  <c:v>1.2755444826631025E-2</c:v>
                </c:pt>
                <c:pt idx="173">
                  <c:v>1.1177559638980544E-2</c:v>
                </c:pt>
                <c:pt idx="174">
                  <c:v>1.1233770338753418E-2</c:v>
                </c:pt>
                <c:pt idx="175">
                  <c:v>1.133111283696563E-2</c:v>
                </c:pt>
                <c:pt idx="176">
                  <c:v>1.1347102735716035E-2</c:v>
                </c:pt>
                <c:pt idx="177">
                  <c:v>1.0775942449027813E-2</c:v>
                </c:pt>
                <c:pt idx="178">
                  <c:v>8.6393974634044312E-3</c:v>
                </c:pt>
                <c:pt idx="179">
                  <c:v>8.7748248986775235E-3</c:v>
                </c:pt>
                <c:pt idx="180">
                  <c:v>1.0611406592505285E-2</c:v>
                </c:pt>
                <c:pt idx="181">
                  <c:v>9.3760553048199552E-3</c:v>
                </c:pt>
                <c:pt idx="182">
                  <c:v>8.3464739870116357E-3</c:v>
                </c:pt>
                <c:pt idx="183">
                  <c:v>8.9443288745207333E-3</c:v>
                </c:pt>
                <c:pt idx="184">
                  <c:v>8.7899920909813613E-3</c:v>
                </c:pt>
                <c:pt idx="185">
                  <c:v>5.711178503651256E-3</c:v>
                </c:pt>
                <c:pt idx="186">
                  <c:v>9.4800094103592242E-4</c:v>
                </c:pt>
                <c:pt idx="187">
                  <c:v>9.4333812947716711E-4</c:v>
                </c:pt>
                <c:pt idx="188">
                  <c:v>1.4676249399252093E-3</c:v>
                </c:pt>
                <c:pt idx="189">
                  <c:v>2.6989349727960573E-3</c:v>
                </c:pt>
                <c:pt idx="190">
                  <c:v>5.0716942324146247E-3</c:v>
                </c:pt>
                <c:pt idx="191">
                  <c:v>8.0078033769035561E-3</c:v>
                </c:pt>
                <c:pt idx="192">
                  <c:v>9.4071955213708893E-3</c:v>
                </c:pt>
                <c:pt idx="193">
                  <c:v>7.8381503313248516E-3</c:v>
                </c:pt>
                <c:pt idx="194">
                  <c:v>7.2191542967842788E-3</c:v>
                </c:pt>
                <c:pt idx="195">
                  <c:v>4.4989814715893387E-3</c:v>
                </c:pt>
                <c:pt idx="196">
                  <c:v>3.1873894038626331E-3</c:v>
                </c:pt>
                <c:pt idx="197">
                  <c:v>5.7464752911252203E-3</c:v>
                </c:pt>
                <c:pt idx="198">
                  <c:v>4.5157001567729203E-3</c:v>
                </c:pt>
                <c:pt idx="199">
                  <c:v>6.3735717236341541E-3</c:v>
                </c:pt>
                <c:pt idx="200">
                  <c:v>6.0734523413361703E-3</c:v>
                </c:pt>
                <c:pt idx="201">
                  <c:v>4.8185709579025831E-3</c:v>
                </c:pt>
                <c:pt idx="202">
                  <c:v>1.6590198727677527E-3</c:v>
                </c:pt>
                <c:pt idx="203">
                  <c:v>-3.9347907760518856E-3</c:v>
                </c:pt>
                <c:pt idx="204">
                  <c:v>-5.1151819064835955E-3</c:v>
                </c:pt>
                <c:pt idx="205">
                  <c:v>-1.057025480778118E-2</c:v>
                </c:pt>
                <c:pt idx="206">
                  <c:v>-1.2992740709205438E-2</c:v>
                </c:pt>
                <c:pt idx="207">
                  <c:v>-1.3067339461589883E-2</c:v>
                </c:pt>
                <c:pt idx="208">
                  <c:v>-1.337680252033876E-2</c:v>
                </c:pt>
                <c:pt idx="209">
                  <c:v>-1.1859460936016855E-2</c:v>
                </c:pt>
                <c:pt idx="210">
                  <c:v>-9.4826374831801681E-3</c:v>
                </c:pt>
                <c:pt idx="211">
                  <c:v>-5.2815569751223975E-3</c:v>
                </c:pt>
                <c:pt idx="212">
                  <c:v>-2.1178534625482469E-3</c:v>
                </c:pt>
                <c:pt idx="213">
                  <c:v>-6.1122344033312103E-4</c:v>
                </c:pt>
                <c:pt idx="214">
                  <c:v>2.2423227726725567E-3</c:v>
                </c:pt>
                <c:pt idx="215">
                  <c:v>2.7248968792882356E-3</c:v>
                </c:pt>
                <c:pt idx="216">
                  <c:v>3.2273014549811054E-3</c:v>
                </c:pt>
                <c:pt idx="217">
                  <c:v>5.4999147331898082E-3</c:v>
                </c:pt>
                <c:pt idx="218">
                  <c:v>6.8936821718900239E-3</c:v>
                </c:pt>
                <c:pt idx="219">
                  <c:v>8.3471545252559488E-3</c:v>
                </c:pt>
                <c:pt idx="220">
                  <c:v>9.7443596897576357E-3</c:v>
                </c:pt>
                <c:pt idx="221">
                  <c:v>1.1293581461998483E-2</c:v>
                </c:pt>
                <c:pt idx="222">
                  <c:v>1.2655127161025832E-2</c:v>
                </c:pt>
                <c:pt idx="223">
                  <c:v>1.3197369241828223E-2</c:v>
                </c:pt>
                <c:pt idx="224">
                  <c:v>1.3418554433076506E-2</c:v>
                </c:pt>
                <c:pt idx="225">
                  <c:v>1.2609830434736118E-2</c:v>
                </c:pt>
                <c:pt idx="226">
                  <c:v>9.7363693374116853E-3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C74-47FB-8CC0-66249E070D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512656"/>
        <c:axId val="1576923744"/>
      </c:lineChart>
      <c:dateAx>
        <c:axId val="198512656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6923744"/>
        <c:crosses val="autoZero"/>
        <c:auto val="1"/>
        <c:lblOffset val="100"/>
        <c:baseTimeUnit val="months"/>
      </c:dateAx>
      <c:valAx>
        <c:axId val="1576923744"/>
        <c:scaling>
          <c:orientation val="minMax"/>
        </c:scaling>
        <c:delete val="0"/>
        <c:axPos val="l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512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b="1"/>
              <a:t>6M</a:t>
            </a:r>
            <a:r>
              <a:rPr lang="en-IN" b="1" baseline="0"/>
              <a:t> Rolling Flows</a:t>
            </a:r>
            <a:endParaRPr lang="en-IN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'Flows - S'!$F$15</c:f>
              <c:strCache>
                <c:ptCount val="1"/>
                <c:pt idx="0">
                  <c:v>FPI (US$mn)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'Flows - S'!$E$16:$E$273</c:f>
              <c:numCache>
                <c:formatCode>mmm\-yy</c:formatCode>
                <c:ptCount val="258"/>
                <c:pt idx="0">
                  <c:v>36526</c:v>
                </c:pt>
                <c:pt idx="1">
                  <c:v>36557</c:v>
                </c:pt>
                <c:pt idx="2">
                  <c:v>36586</c:v>
                </c:pt>
                <c:pt idx="3">
                  <c:v>36617</c:v>
                </c:pt>
                <c:pt idx="4">
                  <c:v>36647</c:v>
                </c:pt>
                <c:pt idx="5">
                  <c:v>36678</c:v>
                </c:pt>
                <c:pt idx="6">
                  <c:v>36708</c:v>
                </c:pt>
                <c:pt idx="7">
                  <c:v>36739</c:v>
                </c:pt>
                <c:pt idx="8">
                  <c:v>36770</c:v>
                </c:pt>
                <c:pt idx="9">
                  <c:v>36800</c:v>
                </c:pt>
                <c:pt idx="10">
                  <c:v>36831</c:v>
                </c:pt>
                <c:pt idx="11">
                  <c:v>36861</c:v>
                </c:pt>
                <c:pt idx="12">
                  <c:v>36892</c:v>
                </c:pt>
                <c:pt idx="13">
                  <c:v>36923</c:v>
                </c:pt>
                <c:pt idx="14">
                  <c:v>36951</c:v>
                </c:pt>
                <c:pt idx="15">
                  <c:v>36982</c:v>
                </c:pt>
                <c:pt idx="16">
                  <c:v>37012</c:v>
                </c:pt>
                <c:pt idx="17">
                  <c:v>37043</c:v>
                </c:pt>
                <c:pt idx="18">
                  <c:v>37073</c:v>
                </c:pt>
                <c:pt idx="19">
                  <c:v>37104</c:v>
                </c:pt>
                <c:pt idx="20">
                  <c:v>37135</c:v>
                </c:pt>
                <c:pt idx="21">
                  <c:v>37165</c:v>
                </c:pt>
                <c:pt idx="22">
                  <c:v>37196</c:v>
                </c:pt>
                <c:pt idx="23">
                  <c:v>37226</c:v>
                </c:pt>
                <c:pt idx="24">
                  <c:v>37257</c:v>
                </c:pt>
                <c:pt idx="25">
                  <c:v>37288</c:v>
                </c:pt>
                <c:pt idx="26">
                  <c:v>37316</c:v>
                </c:pt>
                <c:pt idx="27">
                  <c:v>37347</c:v>
                </c:pt>
                <c:pt idx="28">
                  <c:v>37377</c:v>
                </c:pt>
                <c:pt idx="29">
                  <c:v>37408</c:v>
                </c:pt>
                <c:pt idx="30">
                  <c:v>37438</c:v>
                </c:pt>
                <c:pt idx="31">
                  <c:v>37469</c:v>
                </c:pt>
                <c:pt idx="32">
                  <c:v>37500</c:v>
                </c:pt>
                <c:pt idx="33">
                  <c:v>37530</c:v>
                </c:pt>
                <c:pt idx="34">
                  <c:v>37561</c:v>
                </c:pt>
                <c:pt idx="35">
                  <c:v>37591</c:v>
                </c:pt>
                <c:pt idx="36">
                  <c:v>37622</c:v>
                </c:pt>
                <c:pt idx="37">
                  <c:v>37653</c:v>
                </c:pt>
                <c:pt idx="38">
                  <c:v>37681</c:v>
                </c:pt>
                <c:pt idx="39">
                  <c:v>37712</c:v>
                </c:pt>
                <c:pt idx="40">
                  <c:v>37742</c:v>
                </c:pt>
                <c:pt idx="41">
                  <c:v>37773</c:v>
                </c:pt>
                <c:pt idx="42">
                  <c:v>37803</c:v>
                </c:pt>
                <c:pt idx="43">
                  <c:v>37834</c:v>
                </c:pt>
                <c:pt idx="44">
                  <c:v>37865</c:v>
                </c:pt>
                <c:pt idx="45">
                  <c:v>37895</c:v>
                </c:pt>
                <c:pt idx="46">
                  <c:v>37926</c:v>
                </c:pt>
                <c:pt idx="47">
                  <c:v>37956</c:v>
                </c:pt>
                <c:pt idx="48">
                  <c:v>37987</c:v>
                </c:pt>
                <c:pt idx="49">
                  <c:v>38018</c:v>
                </c:pt>
                <c:pt idx="50">
                  <c:v>38047</c:v>
                </c:pt>
                <c:pt idx="51">
                  <c:v>38078</c:v>
                </c:pt>
                <c:pt idx="52">
                  <c:v>38108</c:v>
                </c:pt>
                <c:pt idx="53">
                  <c:v>38139</c:v>
                </c:pt>
                <c:pt idx="54">
                  <c:v>38169</c:v>
                </c:pt>
                <c:pt idx="55">
                  <c:v>38200</c:v>
                </c:pt>
                <c:pt idx="56">
                  <c:v>38231</c:v>
                </c:pt>
                <c:pt idx="57">
                  <c:v>38261</c:v>
                </c:pt>
                <c:pt idx="58">
                  <c:v>38292</c:v>
                </c:pt>
                <c:pt idx="59">
                  <c:v>38322</c:v>
                </c:pt>
                <c:pt idx="60">
                  <c:v>38353</c:v>
                </c:pt>
                <c:pt idx="61">
                  <c:v>38384</c:v>
                </c:pt>
                <c:pt idx="62">
                  <c:v>38412</c:v>
                </c:pt>
                <c:pt idx="63">
                  <c:v>38443</c:v>
                </c:pt>
                <c:pt idx="64">
                  <c:v>38473</c:v>
                </c:pt>
                <c:pt idx="65">
                  <c:v>38504</c:v>
                </c:pt>
                <c:pt idx="66">
                  <c:v>38534</c:v>
                </c:pt>
                <c:pt idx="67">
                  <c:v>38565</c:v>
                </c:pt>
                <c:pt idx="68">
                  <c:v>38596</c:v>
                </c:pt>
                <c:pt idx="69">
                  <c:v>38626</c:v>
                </c:pt>
                <c:pt idx="70">
                  <c:v>38657</c:v>
                </c:pt>
                <c:pt idx="71">
                  <c:v>38687</c:v>
                </c:pt>
                <c:pt idx="72">
                  <c:v>38718</c:v>
                </c:pt>
                <c:pt idx="73">
                  <c:v>38749</c:v>
                </c:pt>
                <c:pt idx="74">
                  <c:v>38777</c:v>
                </c:pt>
                <c:pt idx="75">
                  <c:v>38808</c:v>
                </c:pt>
                <c:pt idx="76">
                  <c:v>38838</c:v>
                </c:pt>
                <c:pt idx="77">
                  <c:v>38869</c:v>
                </c:pt>
                <c:pt idx="78">
                  <c:v>38899</c:v>
                </c:pt>
                <c:pt idx="79">
                  <c:v>38930</c:v>
                </c:pt>
                <c:pt idx="80">
                  <c:v>38961</c:v>
                </c:pt>
                <c:pt idx="81">
                  <c:v>38991</c:v>
                </c:pt>
                <c:pt idx="82">
                  <c:v>39022</c:v>
                </c:pt>
                <c:pt idx="83">
                  <c:v>39052</c:v>
                </c:pt>
                <c:pt idx="84">
                  <c:v>39083</c:v>
                </c:pt>
                <c:pt idx="85">
                  <c:v>39114</c:v>
                </c:pt>
                <c:pt idx="86">
                  <c:v>39142</c:v>
                </c:pt>
                <c:pt idx="87">
                  <c:v>39173</c:v>
                </c:pt>
                <c:pt idx="88">
                  <c:v>39203</c:v>
                </c:pt>
                <c:pt idx="89">
                  <c:v>39234</c:v>
                </c:pt>
                <c:pt idx="90">
                  <c:v>39264</c:v>
                </c:pt>
                <c:pt idx="91">
                  <c:v>39295</c:v>
                </c:pt>
                <c:pt idx="92">
                  <c:v>39326</c:v>
                </c:pt>
                <c:pt idx="93">
                  <c:v>39356</c:v>
                </c:pt>
                <c:pt idx="94">
                  <c:v>39387</c:v>
                </c:pt>
                <c:pt idx="95">
                  <c:v>39417</c:v>
                </c:pt>
                <c:pt idx="96">
                  <c:v>39448</c:v>
                </c:pt>
                <c:pt idx="97">
                  <c:v>39479</c:v>
                </c:pt>
                <c:pt idx="98">
                  <c:v>39508</c:v>
                </c:pt>
                <c:pt idx="99">
                  <c:v>39539</c:v>
                </c:pt>
                <c:pt idx="100">
                  <c:v>39569</c:v>
                </c:pt>
                <c:pt idx="101">
                  <c:v>39600</c:v>
                </c:pt>
                <c:pt idx="102">
                  <c:v>39630</c:v>
                </c:pt>
                <c:pt idx="103">
                  <c:v>39661</c:v>
                </c:pt>
                <c:pt idx="104">
                  <c:v>39692</c:v>
                </c:pt>
                <c:pt idx="105">
                  <c:v>39722</c:v>
                </c:pt>
                <c:pt idx="106">
                  <c:v>39753</c:v>
                </c:pt>
                <c:pt idx="107">
                  <c:v>39783</c:v>
                </c:pt>
                <c:pt idx="108">
                  <c:v>39814</c:v>
                </c:pt>
                <c:pt idx="109">
                  <c:v>39845</c:v>
                </c:pt>
                <c:pt idx="110">
                  <c:v>39873</c:v>
                </c:pt>
                <c:pt idx="111">
                  <c:v>39904</c:v>
                </c:pt>
                <c:pt idx="112">
                  <c:v>39934</c:v>
                </c:pt>
                <c:pt idx="113">
                  <c:v>39965</c:v>
                </c:pt>
                <c:pt idx="114">
                  <c:v>39995</c:v>
                </c:pt>
                <c:pt idx="115">
                  <c:v>40026</c:v>
                </c:pt>
                <c:pt idx="116">
                  <c:v>40057</c:v>
                </c:pt>
                <c:pt idx="117">
                  <c:v>40087</c:v>
                </c:pt>
                <c:pt idx="118">
                  <c:v>40118</c:v>
                </c:pt>
                <c:pt idx="119">
                  <c:v>40148</c:v>
                </c:pt>
                <c:pt idx="120">
                  <c:v>40179</c:v>
                </c:pt>
                <c:pt idx="121">
                  <c:v>40210</c:v>
                </c:pt>
                <c:pt idx="122">
                  <c:v>40238</c:v>
                </c:pt>
                <c:pt idx="123">
                  <c:v>40269</c:v>
                </c:pt>
                <c:pt idx="124">
                  <c:v>40299</c:v>
                </c:pt>
                <c:pt idx="125">
                  <c:v>40330</c:v>
                </c:pt>
                <c:pt idx="126">
                  <c:v>40360</c:v>
                </c:pt>
                <c:pt idx="127">
                  <c:v>40391</c:v>
                </c:pt>
                <c:pt idx="128">
                  <c:v>40422</c:v>
                </c:pt>
                <c:pt idx="129">
                  <c:v>40452</c:v>
                </c:pt>
                <c:pt idx="130">
                  <c:v>40483</c:v>
                </c:pt>
                <c:pt idx="131">
                  <c:v>40513</c:v>
                </c:pt>
                <c:pt idx="132">
                  <c:v>40544</c:v>
                </c:pt>
                <c:pt idx="133">
                  <c:v>40575</c:v>
                </c:pt>
                <c:pt idx="134">
                  <c:v>40603</c:v>
                </c:pt>
                <c:pt idx="135">
                  <c:v>40634</c:v>
                </c:pt>
                <c:pt idx="136">
                  <c:v>40664</c:v>
                </c:pt>
                <c:pt idx="137">
                  <c:v>40695</c:v>
                </c:pt>
                <c:pt idx="138">
                  <c:v>40725</c:v>
                </c:pt>
                <c:pt idx="139">
                  <c:v>40756</c:v>
                </c:pt>
                <c:pt idx="140">
                  <c:v>40787</c:v>
                </c:pt>
                <c:pt idx="141">
                  <c:v>40817</c:v>
                </c:pt>
                <c:pt idx="142">
                  <c:v>40848</c:v>
                </c:pt>
                <c:pt idx="143">
                  <c:v>40878</c:v>
                </c:pt>
                <c:pt idx="144">
                  <c:v>40909</c:v>
                </c:pt>
                <c:pt idx="145">
                  <c:v>40940</c:v>
                </c:pt>
                <c:pt idx="146">
                  <c:v>40969</c:v>
                </c:pt>
                <c:pt idx="147">
                  <c:v>41000</c:v>
                </c:pt>
                <c:pt idx="148">
                  <c:v>41030</c:v>
                </c:pt>
                <c:pt idx="149">
                  <c:v>41061</c:v>
                </c:pt>
                <c:pt idx="150">
                  <c:v>41091</c:v>
                </c:pt>
                <c:pt idx="151">
                  <c:v>41122</c:v>
                </c:pt>
                <c:pt idx="152">
                  <c:v>41153</c:v>
                </c:pt>
                <c:pt idx="153">
                  <c:v>41183</c:v>
                </c:pt>
                <c:pt idx="154">
                  <c:v>41214</c:v>
                </c:pt>
                <c:pt idx="155">
                  <c:v>41244</c:v>
                </c:pt>
                <c:pt idx="156">
                  <c:v>41275</c:v>
                </c:pt>
                <c:pt idx="157">
                  <c:v>41306</c:v>
                </c:pt>
                <c:pt idx="158">
                  <c:v>41334</c:v>
                </c:pt>
                <c:pt idx="159">
                  <c:v>41365</c:v>
                </c:pt>
                <c:pt idx="160">
                  <c:v>41395</c:v>
                </c:pt>
                <c:pt idx="161">
                  <c:v>41426</c:v>
                </c:pt>
                <c:pt idx="162">
                  <c:v>41456</c:v>
                </c:pt>
                <c:pt idx="163">
                  <c:v>41487</c:v>
                </c:pt>
                <c:pt idx="164">
                  <c:v>41518</c:v>
                </c:pt>
                <c:pt idx="165">
                  <c:v>41548</c:v>
                </c:pt>
                <c:pt idx="166">
                  <c:v>41579</c:v>
                </c:pt>
                <c:pt idx="167">
                  <c:v>41609</c:v>
                </c:pt>
                <c:pt idx="168">
                  <c:v>41640</c:v>
                </c:pt>
                <c:pt idx="169">
                  <c:v>41671</c:v>
                </c:pt>
                <c:pt idx="170">
                  <c:v>41699</c:v>
                </c:pt>
                <c:pt idx="171">
                  <c:v>41730</c:v>
                </c:pt>
                <c:pt idx="172">
                  <c:v>41760</c:v>
                </c:pt>
                <c:pt idx="173">
                  <c:v>41791</c:v>
                </c:pt>
                <c:pt idx="174">
                  <c:v>41821</c:v>
                </c:pt>
                <c:pt idx="175">
                  <c:v>41852</c:v>
                </c:pt>
                <c:pt idx="176">
                  <c:v>41883</c:v>
                </c:pt>
                <c:pt idx="177">
                  <c:v>41913</c:v>
                </c:pt>
                <c:pt idx="178">
                  <c:v>41944</c:v>
                </c:pt>
                <c:pt idx="179">
                  <c:v>41974</c:v>
                </c:pt>
                <c:pt idx="180">
                  <c:v>42005</c:v>
                </c:pt>
                <c:pt idx="181">
                  <c:v>42036</c:v>
                </c:pt>
                <c:pt idx="182">
                  <c:v>42064</c:v>
                </c:pt>
                <c:pt idx="183">
                  <c:v>42095</c:v>
                </c:pt>
                <c:pt idx="184">
                  <c:v>42125</c:v>
                </c:pt>
                <c:pt idx="185">
                  <c:v>42156</c:v>
                </c:pt>
                <c:pt idx="186">
                  <c:v>42186</c:v>
                </c:pt>
                <c:pt idx="187">
                  <c:v>42217</c:v>
                </c:pt>
                <c:pt idx="188">
                  <c:v>42248</c:v>
                </c:pt>
                <c:pt idx="189">
                  <c:v>42278</c:v>
                </c:pt>
                <c:pt idx="190">
                  <c:v>42309</c:v>
                </c:pt>
                <c:pt idx="191">
                  <c:v>42339</c:v>
                </c:pt>
                <c:pt idx="192">
                  <c:v>42370</c:v>
                </c:pt>
                <c:pt idx="193">
                  <c:v>42401</c:v>
                </c:pt>
                <c:pt idx="194">
                  <c:v>42430</c:v>
                </c:pt>
                <c:pt idx="195">
                  <c:v>42461</c:v>
                </c:pt>
                <c:pt idx="196">
                  <c:v>42491</c:v>
                </c:pt>
                <c:pt idx="197">
                  <c:v>42522</c:v>
                </c:pt>
                <c:pt idx="198">
                  <c:v>42552</c:v>
                </c:pt>
                <c:pt idx="199">
                  <c:v>42583</c:v>
                </c:pt>
                <c:pt idx="200">
                  <c:v>42614</c:v>
                </c:pt>
                <c:pt idx="201">
                  <c:v>42644</c:v>
                </c:pt>
                <c:pt idx="202">
                  <c:v>42675</c:v>
                </c:pt>
                <c:pt idx="203">
                  <c:v>42705</c:v>
                </c:pt>
                <c:pt idx="204">
                  <c:v>42736</c:v>
                </c:pt>
                <c:pt idx="205">
                  <c:v>42767</c:v>
                </c:pt>
                <c:pt idx="206">
                  <c:v>42795</c:v>
                </c:pt>
                <c:pt idx="207">
                  <c:v>42826</c:v>
                </c:pt>
                <c:pt idx="208">
                  <c:v>42856</c:v>
                </c:pt>
                <c:pt idx="209">
                  <c:v>42887</c:v>
                </c:pt>
                <c:pt idx="210">
                  <c:v>42917</c:v>
                </c:pt>
                <c:pt idx="211">
                  <c:v>42948</c:v>
                </c:pt>
                <c:pt idx="212">
                  <c:v>42979</c:v>
                </c:pt>
                <c:pt idx="213">
                  <c:v>43009</c:v>
                </c:pt>
                <c:pt idx="214">
                  <c:v>43040</c:v>
                </c:pt>
                <c:pt idx="215">
                  <c:v>43070</c:v>
                </c:pt>
                <c:pt idx="216">
                  <c:v>43101</c:v>
                </c:pt>
                <c:pt idx="217">
                  <c:v>43132</c:v>
                </c:pt>
                <c:pt idx="218">
                  <c:v>43160</c:v>
                </c:pt>
                <c:pt idx="219">
                  <c:v>43191</c:v>
                </c:pt>
                <c:pt idx="220">
                  <c:v>43221</c:v>
                </c:pt>
                <c:pt idx="221">
                  <c:v>43252</c:v>
                </c:pt>
                <c:pt idx="222">
                  <c:v>43282</c:v>
                </c:pt>
                <c:pt idx="223">
                  <c:v>43313</c:v>
                </c:pt>
                <c:pt idx="224">
                  <c:v>43344</c:v>
                </c:pt>
                <c:pt idx="225">
                  <c:v>43374</c:v>
                </c:pt>
                <c:pt idx="226">
                  <c:v>43405</c:v>
                </c:pt>
                <c:pt idx="227">
                  <c:v>43435</c:v>
                </c:pt>
                <c:pt idx="228">
                  <c:v>43466</c:v>
                </c:pt>
                <c:pt idx="229">
                  <c:v>43497</c:v>
                </c:pt>
                <c:pt idx="230">
                  <c:v>43525</c:v>
                </c:pt>
                <c:pt idx="231">
                  <c:v>43556</c:v>
                </c:pt>
                <c:pt idx="232">
                  <c:v>43586</c:v>
                </c:pt>
                <c:pt idx="233">
                  <c:v>43617</c:v>
                </c:pt>
                <c:pt idx="234">
                  <c:v>43647</c:v>
                </c:pt>
                <c:pt idx="235">
                  <c:v>43678</c:v>
                </c:pt>
                <c:pt idx="236">
                  <c:v>43709</c:v>
                </c:pt>
                <c:pt idx="237">
                  <c:v>43739</c:v>
                </c:pt>
                <c:pt idx="238">
                  <c:v>43770</c:v>
                </c:pt>
                <c:pt idx="239">
                  <c:v>43800</c:v>
                </c:pt>
                <c:pt idx="240">
                  <c:v>43831</c:v>
                </c:pt>
                <c:pt idx="241">
                  <c:v>43862</c:v>
                </c:pt>
                <c:pt idx="242">
                  <c:v>43891</c:v>
                </c:pt>
                <c:pt idx="243">
                  <c:v>43922</c:v>
                </c:pt>
                <c:pt idx="244">
                  <c:v>43952</c:v>
                </c:pt>
                <c:pt idx="245">
                  <c:v>43983</c:v>
                </c:pt>
                <c:pt idx="246">
                  <c:v>44013</c:v>
                </c:pt>
                <c:pt idx="247">
                  <c:v>44044</c:v>
                </c:pt>
                <c:pt idx="248">
                  <c:v>44075</c:v>
                </c:pt>
                <c:pt idx="249">
                  <c:v>44105</c:v>
                </c:pt>
                <c:pt idx="250">
                  <c:v>44136</c:v>
                </c:pt>
                <c:pt idx="251">
                  <c:v>44166</c:v>
                </c:pt>
                <c:pt idx="252">
                  <c:v>44197</c:v>
                </c:pt>
                <c:pt idx="253">
                  <c:v>44228</c:v>
                </c:pt>
                <c:pt idx="254">
                  <c:v>44286</c:v>
                </c:pt>
                <c:pt idx="255">
                  <c:v>44316</c:v>
                </c:pt>
                <c:pt idx="256">
                  <c:v>44347</c:v>
                </c:pt>
                <c:pt idx="257">
                  <c:v>44377</c:v>
                </c:pt>
              </c:numCache>
            </c:numRef>
          </c:cat>
          <c:val>
            <c:numRef>
              <c:f>'Flows - S'!$F$16:$F$273</c:f>
              <c:numCache>
                <c:formatCode>_(* #,##0_);_(* \(#,##0\);_(* "-"??_);_(@_)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2218.08</c:v>
                </c:pt>
                <c:pt idx="145">
                  <c:v>7245.97</c:v>
                </c:pt>
                <c:pt idx="146">
                  <c:v>8644.33</c:v>
                </c:pt>
                <c:pt idx="147">
                  <c:v>8664.11</c:v>
                </c:pt>
                <c:pt idx="148">
                  <c:v>8342.1500000000015</c:v>
                </c:pt>
                <c:pt idx="149">
                  <c:v>8529.1900000000023</c:v>
                </c:pt>
                <c:pt idx="150">
                  <c:v>8225.09</c:v>
                </c:pt>
                <c:pt idx="151">
                  <c:v>4832.5599999999995</c:v>
                </c:pt>
                <c:pt idx="152">
                  <c:v>7244.93</c:v>
                </c:pt>
                <c:pt idx="153">
                  <c:v>9059.9</c:v>
                </c:pt>
                <c:pt idx="154">
                  <c:v>11153.79</c:v>
                </c:pt>
                <c:pt idx="155">
                  <c:v>13943.92</c:v>
                </c:pt>
                <c:pt idx="156">
                  <c:v>16010.18</c:v>
                </c:pt>
                <c:pt idx="157">
                  <c:v>16809.13</c:v>
                </c:pt>
                <c:pt idx="158">
                  <c:v>14843</c:v>
                </c:pt>
                <c:pt idx="159">
                  <c:v>13928.55</c:v>
                </c:pt>
                <c:pt idx="160">
                  <c:v>15179.039999999999</c:v>
                </c:pt>
                <c:pt idx="161">
                  <c:v>10226.329999999998</c:v>
                </c:pt>
                <c:pt idx="162">
                  <c:v>6496.3000000000011</c:v>
                </c:pt>
                <c:pt idx="163">
                  <c:v>3134.74</c:v>
                </c:pt>
                <c:pt idx="164">
                  <c:v>3169.1800000000003</c:v>
                </c:pt>
                <c:pt idx="165">
                  <c:v>5198.26</c:v>
                </c:pt>
                <c:pt idx="166">
                  <c:v>3328.42</c:v>
                </c:pt>
                <c:pt idx="167">
                  <c:v>7554.79</c:v>
                </c:pt>
                <c:pt idx="168">
                  <c:v>7274.0599999999995</c:v>
                </c:pt>
                <c:pt idx="169">
                  <c:v>8392.09</c:v>
                </c:pt>
                <c:pt idx="170">
                  <c:v>10865.97</c:v>
                </c:pt>
                <c:pt idx="171">
                  <c:v>9112.25</c:v>
                </c:pt>
                <c:pt idx="172">
                  <c:v>10652.45</c:v>
                </c:pt>
                <c:pt idx="173">
                  <c:v>9579.44</c:v>
                </c:pt>
                <c:pt idx="174">
                  <c:v>11092.759999999998</c:v>
                </c:pt>
                <c:pt idx="175">
                  <c:v>11586.33</c:v>
                </c:pt>
                <c:pt idx="176">
                  <c:v>7923.1600000000008</c:v>
                </c:pt>
                <c:pt idx="177">
                  <c:v>6763.4100000000008</c:v>
                </c:pt>
                <c:pt idx="178">
                  <c:v>5998.9299999999994</c:v>
                </c:pt>
                <c:pt idx="179">
                  <c:v>4487.75</c:v>
                </c:pt>
                <c:pt idx="180">
                  <c:v>5025.1399999999994</c:v>
                </c:pt>
                <c:pt idx="181">
                  <c:v>5706.05</c:v>
                </c:pt>
                <c:pt idx="182">
                  <c:v>6348.22</c:v>
                </c:pt>
                <c:pt idx="183">
                  <c:v>7511.83</c:v>
                </c:pt>
                <c:pt idx="184">
                  <c:v>4986.9000000000005</c:v>
                </c:pt>
                <c:pt idx="185">
                  <c:v>4163.329999999999</c:v>
                </c:pt>
                <c:pt idx="186">
                  <c:v>2482.5400000000004</c:v>
                </c:pt>
                <c:pt idx="187">
                  <c:v>-1476.0000000000005</c:v>
                </c:pt>
                <c:pt idx="188">
                  <c:v>-4361.38</c:v>
                </c:pt>
                <c:pt idx="189">
                  <c:v>-4829.03</c:v>
                </c:pt>
                <c:pt idx="190">
                  <c:v>-5435.7400000000007</c:v>
                </c:pt>
                <c:pt idx="191">
                  <c:v>-4339.75</c:v>
                </c:pt>
                <c:pt idx="192">
                  <c:v>-6271.4599999999991</c:v>
                </c:pt>
                <c:pt idx="193">
                  <c:v>-4916.7</c:v>
                </c:pt>
                <c:pt idx="194">
                  <c:v>627.80000000000018</c:v>
                </c:pt>
                <c:pt idx="195">
                  <c:v>499.0899999999998</c:v>
                </c:pt>
                <c:pt idx="196">
                  <c:v>2009.2699999999998</c:v>
                </c:pt>
                <c:pt idx="197">
                  <c:v>2752.24</c:v>
                </c:pt>
                <c:pt idx="198">
                  <c:v>5974.64</c:v>
                </c:pt>
                <c:pt idx="199">
                  <c:v>8673.2000000000007</c:v>
                </c:pt>
                <c:pt idx="200">
                  <c:v>5480.28</c:v>
                </c:pt>
                <c:pt idx="201">
                  <c:v>4113.37</c:v>
                </c:pt>
                <c:pt idx="202">
                  <c:v>912.44999999999982</c:v>
                </c:pt>
                <c:pt idx="203">
                  <c:v>-1118.58</c:v>
                </c:pt>
                <c:pt idx="204">
                  <c:v>-2923.96</c:v>
                </c:pt>
                <c:pt idx="205">
                  <c:v>-2899.37</c:v>
                </c:pt>
                <c:pt idx="206">
                  <c:v>659.48000000000047</c:v>
                </c:pt>
                <c:pt idx="207">
                  <c:v>1021.1700000000005</c:v>
                </c:pt>
                <c:pt idx="208">
                  <c:v>4703.26</c:v>
                </c:pt>
                <c:pt idx="209">
                  <c:v>6035.22</c:v>
                </c:pt>
                <c:pt idx="210">
                  <c:v>6660.91</c:v>
                </c:pt>
                <c:pt idx="211">
                  <c:v>3176.99</c:v>
                </c:pt>
                <c:pt idx="212">
                  <c:v>-4550</c:v>
                </c:pt>
                <c:pt idx="213">
                  <c:v>-4740.6400000000003</c:v>
                </c:pt>
                <c:pt idx="214">
                  <c:v>-4047.6499999999996</c:v>
                </c:pt>
                <c:pt idx="215">
                  <c:v>-4381.5</c:v>
                </c:pt>
                <c:pt idx="216">
                  <c:v>-2831.4799999999996</c:v>
                </c:pt>
                <c:pt idx="217">
                  <c:v>-3663.13</c:v>
                </c:pt>
                <c:pt idx="218">
                  <c:v>734.38999999999987</c:v>
                </c:pt>
                <c:pt idx="219">
                  <c:v>217.18000000000006</c:v>
                </c:pt>
                <c:pt idx="220">
                  <c:v>-2818.76</c:v>
                </c:pt>
                <c:pt idx="221">
                  <c:v>-3515.42</c:v>
                </c:pt>
                <c:pt idx="222">
                  <c:v>-5565.0300000000007</c:v>
                </c:pt>
                <c:pt idx="223">
                  <c:v>-2949.4900000000002</c:v>
                </c:pt>
                <c:pt idx="224">
                  <c:v>-4685.7300000000005</c:v>
                </c:pt>
                <c:pt idx="225">
                  <c:v>-7329.5199999999995</c:v>
                </c:pt>
                <c:pt idx="226">
                  <c:v>-4801.6399999999994</c:v>
                </c:pt>
                <c:pt idx="227">
                  <c:v>-3947.0399999999995</c:v>
                </c:pt>
                <c:pt idx="228">
                  <c:v>-3728.77</c:v>
                </c:pt>
                <c:pt idx="229">
                  <c:v>-1659.1799999999994</c:v>
                </c:pt>
                <c:pt idx="230">
                  <c:v>4809.51</c:v>
                </c:pt>
                <c:pt idx="231">
                  <c:v>10416.029999999999</c:v>
                </c:pt>
                <c:pt idx="232">
                  <c:v>9576.6</c:v>
                </c:pt>
                <c:pt idx="233">
                  <c:v>9941.1099999999988</c:v>
                </c:pt>
                <c:pt idx="234">
                  <c:v>7620.8099999999995</c:v>
                </c:pt>
                <c:pt idx="235">
                  <c:v>3660.6000000000008</c:v>
                </c:pt>
                <c:pt idx="236">
                  <c:v>-2078.79</c:v>
                </c:pt>
                <c:pt idx="237">
                  <c:v>-2369.15</c:v>
                </c:pt>
                <c:pt idx="238">
                  <c:v>-182.58999999999969</c:v>
                </c:pt>
                <c:pt idx="239">
                  <c:v>315.10000000000082</c:v>
                </c:pt>
                <c:pt idx="240">
                  <c:v>2372.96</c:v>
                </c:pt>
                <c:pt idx="241">
                  <c:v>3580.9400000000005</c:v>
                </c:pt>
                <c:pt idx="242">
                  <c:v>-4610.4899999999989</c:v>
                </c:pt>
                <c:pt idx="243">
                  <c:v>-6193.69</c:v>
                </c:pt>
                <c:pt idx="244">
                  <c:v>-6784.54</c:v>
                </c:pt>
                <c:pt idx="245">
                  <c:v>-6240.4400000000005</c:v>
                </c:pt>
                <c:pt idx="246">
                  <c:v>-5590.47</c:v>
                </c:pt>
                <c:pt idx="247">
                  <c:v>-2453.2099999999996</c:v>
                </c:pt>
                <c:pt idx="248">
                  <c:v>4715.88</c:v>
                </c:pt>
                <c:pt idx="249">
                  <c:v>7044.5599999999995</c:v>
                </c:pt>
                <c:pt idx="250">
                  <c:v>14256.75</c:v>
                </c:pt>
                <c:pt idx="251">
                  <c:v>19835.129999999997</c:v>
                </c:pt>
                <c:pt idx="252">
                  <c:v>21292.2</c:v>
                </c:pt>
                <c:pt idx="253">
                  <c:v>21527.1</c:v>
                </c:pt>
                <c:pt idx="254">
                  <c:v>23907.71</c:v>
                </c:pt>
                <c:pt idx="255">
                  <c:v>20102.999999999996</c:v>
                </c:pt>
                <c:pt idx="256">
                  <c:v>11366.549999999997</c:v>
                </c:pt>
                <c:pt idx="257">
                  <c:v>5040.0400000000009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DC-472B-A11D-71AC38347FFC}"/>
            </c:ext>
          </c:extLst>
        </c:ser>
        <c:ser>
          <c:idx val="1"/>
          <c:order val="1"/>
          <c:tx>
            <c:strRef>
              <c:f>'Flows - S'!$G$15</c:f>
              <c:strCache>
                <c:ptCount val="1"/>
                <c:pt idx="0">
                  <c:v>DIIs (US$ mn)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'Flows - S'!$E$16:$E$273</c:f>
              <c:numCache>
                <c:formatCode>mmm\-yy</c:formatCode>
                <c:ptCount val="258"/>
                <c:pt idx="0">
                  <c:v>36526</c:v>
                </c:pt>
                <c:pt idx="1">
                  <c:v>36557</c:v>
                </c:pt>
                <c:pt idx="2">
                  <c:v>36586</c:v>
                </c:pt>
                <c:pt idx="3">
                  <c:v>36617</c:v>
                </c:pt>
                <c:pt idx="4">
                  <c:v>36647</c:v>
                </c:pt>
                <c:pt idx="5">
                  <c:v>36678</c:v>
                </c:pt>
                <c:pt idx="6">
                  <c:v>36708</c:v>
                </c:pt>
                <c:pt idx="7">
                  <c:v>36739</c:v>
                </c:pt>
                <c:pt idx="8">
                  <c:v>36770</c:v>
                </c:pt>
                <c:pt idx="9">
                  <c:v>36800</c:v>
                </c:pt>
                <c:pt idx="10">
                  <c:v>36831</c:v>
                </c:pt>
                <c:pt idx="11">
                  <c:v>36861</c:v>
                </c:pt>
                <c:pt idx="12">
                  <c:v>36892</c:v>
                </c:pt>
                <c:pt idx="13">
                  <c:v>36923</c:v>
                </c:pt>
                <c:pt idx="14">
                  <c:v>36951</c:v>
                </c:pt>
                <c:pt idx="15">
                  <c:v>36982</c:v>
                </c:pt>
                <c:pt idx="16">
                  <c:v>37012</c:v>
                </c:pt>
                <c:pt idx="17">
                  <c:v>37043</c:v>
                </c:pt>
                <c:pt idx="18">
                  <c:v>37073</c:v>
                </c:pt>
                <c:pt idx="19">
                  <c:v>37104</c:v>
                </c:pt>
                <c:pt idx="20">
                  <c:v>37135</c:v>
                </c:pt>
                <c:pt idx="21">
                  <c:v>37165</c:v>
                </c:pt>
                <c:pt idx="22">
                  <c:v>37196</c:v>
                </c:pt>
                <c:pt idx="23">
                  <c:v>37226</c:v>
                </c:pt>
                <c:pt idx="24">
                  <c:v>37257</c:v>
                </c:pt>
                <c:pt idx="25">
                  <c:v>37288</c:v>
                </c:pt>
                <c:pt idx="26">
                  <c:v>37316</c:v>
                </c:pt>
                <c:pt idx="27">
                  <c:v>37347</c:v>
                </c:pt>
                <c:pt idx="28">
                  <c:v>37377</c:v>
                </c:pt>
                <c:pt idx="29">
                  <c:v>37408</c:v>
                </c:pt>
                <c:pt idx="30">
                  <c:v>37438</c:v>
                </c:pt>
                <c:pt idx="31">
                  <c:v>37469</c:v>
                </c:pt>
                <c:pt idx="32">
                  <c:v>37500</c:v>
                </c:pt>
                <c:pt idx="33">
                  <c:v>37530</c:v>
                </c:pt>
                <c:pt idx="34">
                  <c:v>37561</c:v>
                </c:pt>
                <c:pt idx="35">
                  <c:v>37591</c:v>
                </c:pt>
                <c:pt idx="36">
                  <c:v>37622</c:v>
                </c:pt>
                <c:pt idx="37">
                  <c:v>37653</c:v>
                </c:pt>
                <c:pt idx="38">
                  <c:v>37681</c:v>
                </c:pt>
                <c:pt idx="39">
                  <c:v>37712</c:v>
                </c:pt>
                <c:pt idx="40">
                  <c:v>37742</c:v>
                </c:pt>
                <c:pt idx="41">
                  <c:v>37773</c:v>
                </c:pt>
                <c:pt idx="42">
                  <c:v>37803</c:v>
                </c:pt>
                <c:pt idx="43">
                  <c:v>37834</c:v>
                </c:pt>
                <c:pt idx="44">
                  <c:v>37865</c:v>
                </c:pt>
                <c:pt idx="45">
                  <c:v>37895</c:v>
                </c:pt>
                <c:pt idx="46">
                  <c:v>37926</c:v>
                </c:pt>
                <c:pt idx="47">
                  <c:v>37956</c:v>
                </c:pt>
                <c:pt idx="48">
                  <c:v>37987</c:v>
                </c:pt>
                <c:pt idx="49">
                  <c:v>38018</c:v>
                </c:pt>
                <c:pt idx="50">
                  <c:v>38047</c:v>
                </c:pt>
                <c:pt idx="51">
                  <c:v>38078</c:v>
                </c:pt>
                <c:pt idx="52">
                  <c:v>38108</c:v>
                </c:pt>
                <c:pt idx="53">
                  <c:v>38139</c:v>
                </c:pt>
                <c:pt idx="54">
                  <c:v>38169</c:v>
                </c:pt>
                <c:pt idx="55">
                  <c:v>38200</c:v>
                </c:pt>
                <c:pt idx="56">
                  <c:v>38231</c:v>
                </c:pt>
                <c:pt idx="57">
                  <c:v>38261</c:v>
                </c:pt>
                <c:pt idx="58">
                  <c:v>38292</c:v>
                </c:pt>
                <c:pt idx="59">
                  <c:v>38322</c:v>
                </c:pt>
                <c:pt idx="60">
                  <c:v>38353</c:v>
                </c:pt>
                <c:pt idx="61">
                  <c:v>38384</c:v>
                </c:pt>
                <c:pt idx="62">
                  <c:v>38412</c:v>
                </c:pt>
                <c:pt idx="63">
                  <c:v>38443</c:v>
                </c:pt>
                <c:pt idx="64">
                  <c:v>38473</c:v>
                </c:pt>
                <c:pt idx="65">
                  <c:v>38504</c:v>
                </c:pt>
                <c:pt idx="66">
                  <c:v>38534</c:v>
                </c:pt>
                <c:pt idx="67">
                  <c:v>38565</c:v>
                </c:pt>
                <c:pt idx="68">
                  <c:v>38596</c:v>
                </c:pt>
                <c:pt idx="69">
                  <c:v>38626</c:v>
                </c:pt>
                <c:pt idx="70">
                  <c:v>38657</c:v>
                </c:pt>
                <c:pt idx="71">
                  <c:v>38687</c:v>
                </c:pt>
                <c:pt idx="72">
                  <c:v>38718</c:v>
                </c:pt>
                <c:pt idx="73">
                  <c:v>38749</c:v>
                </c:pt>
                <c:pt idx="74">
                  <c:v>38777</c:v>
                </c:pt>
                <c:pt idx="75">
                  <c:v>38808</c:v>
                </c:pt>
                <c:pt idx="76">
                  <c:v>38838</c:v>
                </c:pt>
                <c:pt idx="77">
                  <c:v>38869</c:v>
                </c:pt>
                <c:pt idx="78">
                  <c:v>38899</c:v>
                </c:pt>
                <c:pt idx="79">
                  <c:v>38930</c:v>
                </c:pt>
                <c:pt idx="80">
                  <c:v>38961</c:v>
                </c:pt>
                <c:pt idx="81">
                  <c:v>38991</c:v>
                </c:pt>
                <c:pt idx="82">
                  <c:v>39022</c:v>
                </c:pt>
                <c:pt idx="83">
                  <c:v>39052</c:v>
                </c:pt>
                <c:pt idx="84">
                  <c:v>39083</c:v>
                </c:pt>
                <c:pt idx="85">
                  <c:v>39114</c:v>
                </c:pt>
                <c:pt idx="86">
                  <c:v>39142</c:v>
                </c:pt>
                <c:pt idx="87">
                  <c:v>39173</c:v>
                </c:pt>
                <c:pt idx="88">
                  <c:v>39203</c:v>
                </c:pt>
                <c:pt idx="89">
                  <c:v>39234</c:v>
                </c:pt>
                <c:pt idx="90">
                  <c:v>39264</c:v>
                </c:pt>
                <c:pt idx="91">
                  <c:v>39295</c:v>
                </c:pt>
                <c:pt idx="92">
                  <c:v>39326</c:v>
                </c:pt>
                <c:pt idx="93">
                  <c:v>39356</c:v>
                </c:pt>
                <c:pt idx="94">
                  <c:v>39387</c:v>
                </c:pt>
                <c:pt idx="95">
                  <c:v>39417</c:v>
                </c:pt>
                <c:pt idx="96">
                  <c:v>39448</c:v>
                </c:pt>
                <c:pt idx="97">
                  <c:v>39479</c:v>
                </c:pt>
                <c:pt idx="98">
                  <c:v>39508</c:v>
                </c:pt>
                <c:pt idx="99">
                  <c:v>39539</c:v>
                </c:pt>
                <c:pt idx="100">
                  <c:v>39569</c:v>
                </c:pt>
                <c:pt idx="101">
                  <c:v>39600</c:v>
                </c:pt>
                <c:pt idx="102">
                  <c:v>39630</c:v>
                </c:pt>
                <c:pt idx="103">
                  <c:v>39661</c:v>
                </c:pt>
                <c:pt idx="104">
                  <c:v>39692</c:v>
                </c:pt>
                <c:pt idx="105">
                  <c:v>39722</c:v>
                </c:pt>
                <c:pt idx="106">
                  <c:v>39753</c:v>
                </c:pt>
                <c:pt idx="107">
                  <c:v>39783</c:v>
                </c:pt>
                <c:pt idx="108">
                  <c:v>39814</c:v>
                </c:pt>
                <c:pt idx="109">
                  <c:v>39845</c:v>
                </c:pt>
                <c:pt idx="110">
                  <c:v>39873</c:v>
                </c:pt>
                <c:pt idx="111">
                  <c:v>39904</c:v>
                </c:pt>
                <c:pt idx="112">
                  <c:v>39934</c:v>
                </c:pt>
                <c:pt idx="113">
                  <c:v>39965</c:v>
                </c:pt>
                <c:pt idx="114">
                  <c:v>39995</c:v>
                </c:pt>
                <c:pt idx="115">
                  <c:v>40026</c:v>
                </c:pt>
                <c:pt idx="116">
                  <c:v>40057</c:v>
                </c:pt>
                <c:pt idx="117">
                  <c:v>40087</c:v>
                </c:pt>
                <c:pt idx="118">
                  <c:v>40118</c:v>
                </c:pt>
                <c:pt idx="119">
                  <c:v>40148</c:v>
                </c:pt>
                <c:pt idx="120">
                  <c:v>40179</c:v>
                </c:pt>
                <c:pt idx="121">
                  <c:v>40210</c:v>
                </c:pt>
                <c:pt idx="122">
                  <c:v>40238</c:v>
                </c:pt>
                <c:pt idx="123">
                  <c:v>40269</c:v>
                </c:pt>
                <c:pt idx="124">
                  <c:v>40299</c:v>
                </c:pt>
                <c:pt idx="125">
                  <c:v>40330</c:v>
                </c:pt>
                <c:pt idx="126">
                  <c:v>40360</c:v>
                </c:pt>
                <c:pt idx="127">
                  <c:v>40391</c:v>
                </c:pt>
                <c:pt idx="128">
                  <c:v>40422</c:v>
                </c:pt>
                <c:pt idx="129">
                  <c:v>40452</c:v>
                </c:pt>
                <c:pt idx="130">
                  <c:v>40483</c:v>
                </c:pt>
                <c:pt idx="131">
                  <c:v>40513</c:v>
                </c:pt>
                <c:pt idx="132">
                  <c:v>40544</c:v>
                </c:pt>
                <c:pt idx="133">
                  <c:v>40575</c:v>
                </c:pt>
                <c:pt idx="134">
                  <c:v>40603</c:v>
                </c:pt>
                <c:pt idx="135">
                  <c:v>40634</c:v>
                </c:pt>
                <c:pt idx="136">
                  <c:v>40664</c:v>
                </c:pt>
                <c:pt idx="137">
                  <c:v>40695</c:v>
                </c:pt>
                <c:pt idx="138">
                  <c:v>40725</c:v>
                </c:pt>
                <c:pt idx="139">
                  <c:v>40756</c:v>
                </c:pt>
                <c:pt idx="140">
                  <c:v>40787</c:v>
                </c:pt>
                <c:pt idx="141">
                  <c:v>40817</c:v>
                </c:pt>
                <c:pt idx="142">
                  <c:v>40848</c:v>
                </c:pt>
                <c:pt idx="143">
                  <c:v>40878</c:v>
                </c:pt>
                <c:pt idx="144">
                  <c:v>40909</c:v>
                </c:pt>
                <c:pt idx="145">
                  <c:v>40940</c:v>
                </c:pt>
                <c:pt idx="146">
                  <c:v>40969</c:v>
                </c:pt>
                <c:pt idx="147">
                  <c:v>41000</c:v>
                </c:pt>
                <c:pt idx="148">
                  <c:v>41030</c:v>
                </c:pt>
                <c:pt idx="149">
                  <c:v>41061</c:v>
                </c:pt>
                <c:pt idx="150">
                  <c:v>41091</c:v>
                </c:pt>
                <c:pt idx="151">
                  <c:v>41122</c:v>
                </c:pt>
                <c:pt idx="152">
                  <c:v>41153</c:v>
                </c:pt>
                <c:pt idx="153">
                  <c:v>41183</c:v>
                </c:pt>
                <c:pt idx="154">
                  <c:v>41214</c:v>
                </c:pt>
                <c:pt idx="155">
                  <c:v>41244</c:v>
                </c:pt>
                <c:pt idx="156">
                  <c:v>41275</c:v>
                </c:pt>
                <c:pt idx="157">
                  <c:v>41306</c:v>
                </c:pt>
                <c:pt idx="158">
                  <c:v>41334</c:v>
                </c:pt>
                <c:pt idx="159">
                  <c:v>41365</c:v>
                </c:pt>
                <c:pt idx="160">
                  <c:v>41395</c:v>
                </c:pt>
                <c:pt idx="161">
                  <c:v>41426</c:v>
                </c:pt>
                <c:pt idx="162">
                  <c:v>41456</c:v>
                </c:pt>
                <c:pt idx="163">
                  <c:v>41487</c:v>
                </c:pt>
                <c:pt idx="164">
                  <c:v>41518</c:v>
                </c:pt>
                <c:pt idx="165">
                  <c:v>41548</c:v>
                </c:pt>
                <c:pt idx="166">
                  <c:v>41579</c:v>
                </c:pt>
                <c:pt idx="167">
                  <c:v>41609</c:v>
                </c:pt>
                <c:pt idx="168">
                  <c:v>41640</c:v>
                </c:pt>
                <c:pt idx="169">
                  <c:v>41671</c:v>
                </c:pt>
                <c:pt idx="170">
                  <c:v>41699</c:v>
                </c:pt>
                <c:pt idx="171">
                  <c:v>41730</c:v>
                </c:pt>
                <c:pt idx="172">
                  <c:v>41760</c:v>
                </c:pt>
                <c:pt idx="173">
                  <c:v>41791</c:v>
                </c:pt>
                <c:pt idx="174">
                  <c:v>41821</c:v>
                </c:pt>
                <c:pt idx="175">
                  <c:v>41852</c:v>
                </c:pt>
                <c:pt idx="176">
                  <c:v>41883</c:v>
                </c:pt>
                <c:pt idx="177">
                  <c:v>41913</c:v>
                </c:pt>
                <c:pt idx="178">
                  <c:v>41944</c:v>
                </c:pt>
                <c:pt idx="179">
                  <c:v>41974</c:v>
                </c:pt>
                <c:pt idx="180">
                  <c:v>42005</c:v>
                </c:pt>
                <c:pt idx="181">
                  <c:v>42036</c:v>
                </c:pt>
                <c:pt idx="182">
                  <c:v>42064</c:v>
                </c:pt>
                <c:pt idx="183">
                  <c:v>42095</c:v>
                </c:pt>
                <c:pt idx="184">
                  <c:v>42125</c:v>
                </c:pt>
                <c:pt idx="185">
                  <c:v>42156</c:v>
                </c:pt>
                <c:pt idx="186">
                  <c:v>42186</c:v>
                </c:pt>
                <c:pt idx="187">
                  <c:v>42217</c:v>
                </c:pt>
                <c:pt idx="188">
                  <c:v>42248</c:v>
                </c:pt>
                <c:pt idx="189">
                  <c:v>42278</c:v>
                </c:pt>
                <c:pt idx="190">
                  <c:v>42309</c:v>
                </c:pt>
                <c:pt idx="191">
                  <c:v>42339</c:v>
                </c:pt>
                <c:pt idx="192">
                  <c:v>42370</c:v>
                </c:pt>
                <c:pt idx="193">
                  <c:v>42401</c:v>
                </c:pt>
                <c:pt idx="194">
                  <c:v>42430</c:v>
                </c:pt>
                <c:pt idx="195">
                  <c:v>42461</c:v>
                </c:pt>
                <c:pt idx="196">
                  <c:v>42491</c:v>
                </c:pt>
                <c:pt idx="197">
                  <c:v>42522</c:v>
                </c:pt>
                <c:pt idx="198">
                  <c:v>42552</c:v>
                </c:pt>
                <c:pt idx="199">
                  <c:v>42583</c:v>
                </c:pt>
                <c:pt idx="200">
                  <c:v>42614</c:v>
                </c:pt>
                <c:pt idx="201">
                  <c:v>42644</c:v>
                </c:pt>
                <c:pt idx="202">
                  <c:v>42675</c:v>
                </c:pt>
                <c:pt idx="203">
                  <c:v>42705</c:v>
                </c:pt>
                <c:pt idx="204">
                  <c:v>42736</c:v>
                </c:pt>
                <c:pt idx="205">
                  <c:v>42767</c:v>
                </c:pt>
                <c:pt idx="206">
                  <c:v>42795</c:v>
                </c:pt>
                <c:pt idx="207">
                  <c:v>42826</c:v>
                </c:pt>
                <c:pt idx="208">
                  <c:v>42856</c:v>
                </c:pt>
                <c:pt idx="209">
                  <c:v>42887</c:v>
                </c:pt>
                <c:pt idx="210">
                  <c:v>42917</c:v>
                </c:pt>
                <c:pt idx="211">
                  <c:v>42948</c:v>
                </c:pt>
                <c:pt idx="212">
                  <c:v>42979</c:v>
                </c:pt>
                <c:pt idx="213">
                  <c:v>43009</c:v>
                </c:pt>
                <c:pt idx="214">
                  <c:v>43040</c:v>
                </c:pt>
                <c:pt idx="215">
                  <c:v>43070</c:v>
                </c:pt>
                <c:pt idx="216">
                  <c:v>43101</c:v>
                </c:pt>
                <c:pt idx="217">
                  <c:v>43132</c:v>
                </c:pt>
                <c:pt idx="218">
                  <c:v>43160</c:v>
                </c:pt>
                <c:pt idx="219">
                  <c:v>43191</c:v>
                </c:pt>
                <c:pt idx="220">
                  <c:v>43221</c:v>
                </c:pt>
                <c:pt idx="221">
                  <c:v>43252</c:v>
                </c:pt>
                <c:pt idx="222">
                  <c:v>43282</c:v>
                </c:pt>
                <c:pt idx="223">
                  <c:v>43313</c:v>
                </c:pt>
                <c:pt idx="224">
                  <c:v>43344</c:v>
                </c:pt>
                <c:pt idx="225">
                  <c:v>43374</c:v>
                </c:pt>
                <c:pt idx="226">
                  <c:v>43405</c:v>
                </c:pt>
                <c:pt idx="227">
                  <c:v>43435</c:v>
                </c:pt>
                <c:pt idx="228">
                  <c:v>43466</c:v>
                </c:pt>
                <c:pt idx="229">
                  <c:v>43497</c:v>
                </c:pt>
                <c:pt idx="230">
                  <c:v>43525</c:v>
                </c:pt>
                <c:pt idx="231">
                  <c:v>43556</c:v>
                </c:pt>
                <c:pt idx="232">
                  <c:v>43586</c:v>
                </c:pt>
                <c:pt idx="233">
                  <c:v>43617</c:v>
                </c:pt>
                <c:pt idx="234">
                  <c:v>43647</c:v>
                </c:pt>
                <c:pt idx="235">
                  <c:v>43678</c:v>
                </c:pt>
                <c:pt idx="236">
                  <c:v>43709</c:v>
                </c:pt>
                <c:pt idx="237">
                  <c:v>43739</c:v>
                </c:pt>
                <c:pt idx="238">
                  <c:v>43770</c:v>
                </c:pt>
                <c:pt idx="239">
                  <c:v>43800</c:v>
                </c:pt>
                <c:pt idx="240">
                  <c:v>43831</c:v>
                </c:pt>
                <c:pt idx="241">
                  <c:v>43862</c:v>
                </c:pt>
                <c:pt idx="242">
                  <c:v>43891</c:v>
                </c:pt>
                <c:pt idx="243">
                  <c:v>43922</c:v>
                </c:pt>
                <c:pt idx="244">
                  <c:v>43952</c:v>
                </c:pt>
                <c:pt idx="245">
                  <c:v>43983</c:v>
                </c:pt>
                <c:pt idx="246">
                  <c:v>44013</c:v>
                </c:pt>
                <c:pt idx="247">
                  <c:v>44044</c:v>
                </c:pt>
                <c:pt idx="248">
                  <c:v>44075</c:v>
                </c:pt>
                <c:pt idx="249">
                  <c:v>44105</c:v>
                </c:pt>
                <c:pt idx="250">
                  <c:v>44136</c:v>
                </c:pt>
                <c:pt idx="251">
                  <c:v>44166</c:v>
                </c:pt>
                <c:pt idx="252">
                  <c:v>44197</c:v>
                </c:pt>
                <c:pt idx="253">
                  <c:v>44228</c:v>
                </c:pt>
                <c:pt idx="254">
                  <c:v>44286</c:v>
                </c:pt>
                <c:pt idx="255">
                  <c:v>44316</c:v>
                </c:pt>
                <c:pt idx="256">
                  <c:v>44347</c:v>
                </c:pt>
                <c:pt idx="257">
                  <c:v>44377</c:v>
                </c:pt>
              </c:numCache>
            </c:numRef>
          </c:cat>
          <c:val>
            <c:numRef>
              <c:f>'Flows - S'!$G$16:$G$273</c:f>
              <c:numCache>
                <c:formatCode>_(* #,##0_);_(* \(#,##0\);_(* "-"??_);_(@_)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-1332.2</c:v>
                </c:pt>
                <c:pt idx="145">
                  <c:v>-3744</c:v>
                </c:pt>
                <c:pt idx="146">
                  <c:v>-4439.8</c:v>
                </c:pt>
                <c:pt idx="147">
                  <c:v>-4290.9000000000005</c:v>
                </c:pt>
                <c:pt idx="148">
                  <c:v>-4162.5000000000009</c:v>
                </c:pt>
                <c:pt idx="149">
                  <c:v>-3952.5000000000009</c:v>
                </c:pt>
                <c:pt idx="150">
                  <c:v>-3573.4</c:v>
                </c:pt>
                <c:pt idx="151">
                  <c:v>-1944.7999999999997</c:v>
                </c:pt>
                <c:pt idx="152">
                  <c:v>-2951.6</c:v>
                </c:pt>
                <c:pt idx="153">
                  <c:v>-3973.1</c:v>
                </c:pt>
                <c:pt idx="154">
                  <c:v>-5058.6000000000004</c:v>
                </c:pt>
                <c:pt idx="155">
                  <c:v>-6901.1</c:v>
                </c:pt>
                <c:pt idx="156">
                  <c:v>-9186.7999999999993</c:v>
                </c:pt>
                <c:pt idx="157">
                  <c:v>-10050.999999999998</c:v>
                </c:pt>
                <c:pt idx="158">
                  <c:v>-9796.4</c:v>
                </c:pt>
                <c:pt idx="159">
                  <c:v>-9424</c:v>
                </c:pt>
                <c:pt idx="160">
                  <c:v>-10664.100000000002</c:v>
                </c:pt>
                <c:pt idx="161">
                  <c:v>-7603.1</c:v>
                </c:pt>
                <c:pt idx="162">
                  <c:v>-4622.5</c:v>
                </c:pt>
                <c:pt idx="163">
                  <c:v>-1899.4999999999995</c:v>
                </c:pt>
                <c:pt idx="164">
                  <c:v>-1901.3999999999999</c:v>
                </c:pt>
                <c:pt idx="165">
                  <c:v>-3420.8</c:v>
                </c:pt>
                <c:pt idx="166">
                  <c:v>-2679.5000000000009</c:v>
                </c:pt>
                <c:pt idx="167">
                  <c:v>-5339.1</c:v>
                </c:pt>
                <c:pt idx="168">
                  <c:v>-5320.7000000000007</c:v>
                </c:pt>
                <c:pt idx="169">
                  <c:v>-6352</c:v>
                </c:pt>
                <c:pt idx="170">
                  <c:v>-7064</c:v>
                </c:pt>
                <c:pt idx="171">
                  <c:v>-6182</c:v>
                </c:pt>
                <c:pt idx="172">
                  <c:v>-5539.7999999999993</c:v>
                </c:pt>
                <c:pt idx="173">
                  <c:v>-5083.3999999999996</c:v>
                </c:pt>
                <c:pt idx="174">
                  <c:v>-5384.1999999999989</c:v>
                </c:pt>
                <c:pt idx="175">
                  <c:v>-5046.1000000000004</c:v>
                </c:pt>
                <c:pt idx="176">
                  <c:v>-3079.0999999999995</c:v>
                </c:pt>
                <c:pt idx="177">
                  <c:v>-1270.1999999999996</c:v>
                </c:pt>
                <c:pt idx="178">
                  <c:v>-1636.6</c:v>
                </c:pt>
                <c:pt idx="179">
                  <c:v>-6.8000000000001819</c:v>
                </c:pt>
                <c:pt idx="180">
                  <c:v>-752.00000000000034</c:v>
                </c:pt>
                <c:pt idx="181">
                  <c:v>-740.50000000000068</c:v>
                </c:pt>
                <c:pt idx="182">
                  <c:v>-514.7000000000005</c:v>
                </c:pt>
                <c:pt idx="183">
                  <c:v>634.99999999999977</c:v>
                </c:pt>
                <c:pt idx="184">
                  <c:v>3160.1</c:v>
                </c:pt>
                <c:pt idx="185">
                  <c:v>4187.1000000000004</c:v>
                </c:pt>
                <c:pt idx="186">
                  <c:v>5585.7000000000007</c:v>
                </c:pt>
                <c:pt idx="187">
                  <c:v>7646.1</c:v>
                </c:pt>
                <c:pt idx="188">
                  <c:v>9164.1</c:v>
                </c:pt>
                <c:pt idx="189">
                  <c:v>7123.4000000000005</c:v>
                </c:pt>
                <c:pt idx="190">
                  <c:v>7061.2000000000007</c:v>
                </c:pt>
                <c:pt idx="191">
                  <c:v>6128.3</c:v>
                </c:pt>
                <c:pt idx="192">
                  <c:v>7921.1999999999989</c:v>
                </c:pt>
                <c:pt idx="193">
                  <c:v>7001.5</c:v>
                </c:pt>
                <c:pt idx="194">
                  <c:v>3094</c:v>
                </c:pt>
                <c:pt idx="195">
                  <c:v>2963.1000000000008</c:v>
                </c:pt>
                <c:pt idx="196">
                  <c:v>2744.7</c:v>
                </c:pt>
                <c:pt idx="197">
                  <c:v>1471.2000000000003</c:v>
                </c:pt>
                <c:pt idx="198">
                  <c:v>-1336.8999999999999</c:v>
                </c:pt>
                <c:pt idx="199">
                  <c:v>-3532.1</c:v>
                </c:pt>
                <c:pt idx="200">
                  <c:v>-874.29999999999927</c:v>
                </c:pt>
                <c:pt idx="201">
                  <c:v>658.10000000000082</c:v>
                </c:pt>
                <c:pt idx="202">
                  <c:v>2284.3000000000002</c:v>
                </c:pt>
                <c:pt idx="203">
                  <c:v>3954.2000000000003</c:v>
                </c:pt>
                <c:pt idx="204">
                  <c:v>5553.6</c:v>
                </c:pt>
                <c:pt idx="205">
                  <c:v>6352.1</c:v>
                </c:pt>
                <c:pt idx="206">
                  <c:v>5400</c:v>
                </c:pt>
                <c:pt idx="207">
                  <c:v>5653.1999999999989</c:v>
                </c:pt>
                <c:pt idx="208">
                  <c:v>3624.5</c:v>
                </c:pt>
                <c:pt idx="209">
                  <c:v>3290.6000000000004</c:v>
                </c:pt>
                <c:pt idx="210">
                  <c:v>3335.2</c:v>
                </c:pt>
                <c:pt idx="211">
                  <c:v>5728.4</c:v>
                </c:pt>
                <c:pt idx="212">
                  <c:v>9621.2999999999993</c:v>
                </c:pt>
                <c:pt idx="213">
                  <c:v>9736</c:v>
                </c:pt>
                <c:pt idx="214">
                  <c:v>10496.8</c:v>
                </c:pt>
                <c:pt idx="215">
                  <c:v>10752.599999999999</c:v>
                </c:pt>
                <c:pt idx="216">
                  <c:v>10074.1</c:v>
                </c:pt>
                <c:pt idx="217">
                  <c:v>10298.299999999999</c:v>
                </c:pt>
                <c:pt idx="218">
                  <c:v>8089.6</c:v>
                </c:pt>
                <c:pt idx="219">
                  <c:v>7834.6</c:v>
                </c:pt>
                <c:pt idx="220">
                  <c:v>8636.1</c:v>
                </c:pt>
                <c:pt idx="221">
                  <c:v>9452.6</c:v>
                </c:pt>
                <c:pt idx="222">
                  <c:v>10002.900000000001</c:v>
                </c:pt>
                <c:pt idx="223">
                  <c:v>7650.9000000000005</c:v>
                </c:pt>
                <c:pt idx="224">
                  <c:v>8343.6000000000022</c:v>
                </c:pt>
                <c:pt idx="225">
                  <c:v>10581.6</c:v>
                </c:pt>
                <c:pt idx="226">
                  <c:v>8482.6000000000022</c:v>
                </c:pt>
                <c:pt idx="227">
                  <c:v>6443.7999999999993</c:v>
                </c:pt>
                <c:pt idx="228">
                  <c:v>6134.2999999999993</c:v>
                </c:pt>
                <c:pt idx="229">
                  <c:v>5645.3999999999987</c:v>
                </c:pt>
                <c:pt idx="230">
                  <c:v>1910.4</c:v>
                </c:pt>
                <c:pt idx="231">
                  <c:v>-2223.1999999999998</c:v>
                </c:pt>
                <c:pt idx="232">
                  <c:v>-1595.5999999999995</c:v>
                </c:pt>
                <c:pt idx="233">
                  <c:v>-1117.5999999999997</c:v>
                </c:pt>
                <c:pt idx="234">
                  <c:v>1542.1000000000006</c:v>
                </c:pt>
                <c:pt idx="235">
                  <c:v>4572.4000000000005</c:v>
                </c:pt>
                <c:pt idx="236">
                  <c:v>8332</c:v>
                </c:pt>
                <c:pt idx="237">
                  <c:v>9588.9</c:v>
                </c:pt>
                <c:pt idx="238">
                  <c:v>7716.9000000000005</c:v>
                </c:pt>
                <c:pt idx="239">
                  <c:v>7088.1</c:v>
                </c:pt>
                <c:pt idx="240">
                  <c:v>4435.8999999999996</c:v>
                </c:pt>
                <c:pt idx="241">
                  <c:v>3839.3</c:v>
                </c:pt>
                <c:pt idx="242">
                  <c:v>9550.0000000000018</c:v>
                </c:pt>
                <c:pt idx="243">
                  <c:v>8786.7000000000025</c:v>
                </c:pt>
                <c:pt idx="244">
                  <c:v>11406.900000000001</c:v>
                </c:pt>
                <c:pt idx="245">
                  <c:v>11831.400000000001</c:v>
                </c:pt>
                <c:pt idx="246">
                  <c:v>10181.800000000003</c:v>
                </c:pt>
                <c:pt idx="247">
                  <c:v>6354.3000000000011</c:v>
                </c:pt>
                <c:pt idx="248">
                  <c:v>-1092.8999999999996</c:v>
                </c:pt>
                <c:pt idx="249">
                  <c:v>-3342.3</c:v>
                </c:pt>
                <c:pt idx="250">
                  <c:v>-11358.099999999999</c:v>
                </c:pt>
                <c:pt idx="251">
                  <c:v>-16163.400000000001</c:v>
                </c:pt>
                <c:pt idx="252">
                  <c:v>-16457.900000000001</c:v>
                </c:pt>
                <c:pt idx="253">
                  <c:v>-17228.5</c:v>
                </c:pt>
                <c:pt idx="254">
                  <c:v>-16528.300000000003</c:v>
                </c:pt>
                <c:pt idx="255">
                  <c:v>-12864.978378378381</c:v>
                </c:pt>
                <c:pt idx="256">
                  <c:v>-6067.2783783783789</c:v>
                </c:pt>
                <c:pt idx="257">
                  <c:v>-637.77837837837831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BDC-472B-A11D-71AC38347FFC}"/>
            </c:ext>
          </c:extLst>
        </c:ser>
        <c:ser>
          <c:idx val="2"/>
          <c:order val="2"/>
          <c:tx>
            <c:strRef>
              <c:f>'Flows - S'!$H$15</c:f>
              <c:strCache>
                <c:ptCount val="1"/>
                <c:pt idx="0">
                  <c:v>MFs (US$ mn)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'Flows - S'!$E$16:$E$273</c:f>
              <c:numCache>
                <c:formatCode>mmm\-yy</c:formatCode>
                <c:ptCount val="258"/>
                <c:pt idx="0">
                  <c:v>36526</c:v>
                </c:pt>
                <c:pt idx="1">
                  <c:v>36557</c:v>
                </c:pt>
                <c:pt idx="2">
                  <c:v>36586</c:v>
                </c:pt>
                <c:pt idx="3">
                  <c:v>36617</c:v>
                </c:pt>
                <c:pt idx="4">
                  <c:v>36647</c:v>
                </c:pt>
                <c:pt idx="5">
                  <c:v>36678</c:v>
                </c:pt>
                <c:pt idx="6">
                  <c:v>36708</c:v>
                </c:pt>
                <c:pt idx="7">
                  <c:v>36739</c:v>
                </c:pt>
                <c:pt idx="8">
                  <c:v>36770</c:v>
                </c:pt>
                <c:pt idx="9">
                  <c:v>36800</c:v>
                </c:pt>
                <c:pt idx="10">
                  <c:v>36831</c:v>
                </c:pt>
                <c:pt idx="11">
                  <c:v>36861</c:v>
                </c:pt>
                <c:pt idx="12">
                  <c:v>36892</c:v>
                </c:pt>
                <c:pt idx="13">
                  <c:v>36923</c:v>
                </c:pt>
                <c:pt idx="14">
                  <c:v>36951</c:v>
                </c:pt>
                <c:pt idx="15">
                  <c:v>36982</c:v>
                </c:pt>
                <c:pt idx="16">
                  <c:v>37012</c:v>
                </c:pt>
                <c:pt idx="17">
                  <c:v>37043</c:v>
                </c:pt>
                <c:pt idx="18">
                  <c:v>37073</c:v>
                </c:pt>
                <c:pt idx="19">
                  <c:v>37104</c:v>
                </c:pt>
                <c:pt idx="20">
                  <c:v>37135</c:v>
                </c:pt>
                <c:pt idx="21">
                  <c:v>37165</c:v>
                </c:pt>
                <c:pt idx="22">
                  <c:v>37196</c:v>
                </c:pt>
                <c:pt idx="23">
                  <c:v>37226</c:v>
                </c:pt>
                <c:pt idx="24">
                  <c:v>37257</c:v>
                </c:pt>
                <c:pt idx="25">
                  <c:v>37288</c:v>
                </c:pt>
                <c:pt idx="26">
                  <c:v>37316</c:v>
                </c:pt>
                <c:pt idx="27">
                  <c:v>37347</c:v>
                </c:pt>
                <c:pt idx="28">
                  <c:v>37377</c:v>
                </c:pt>
                <c:pt idx="29">
                  <c:v>37408</c:v>
                </c:pt>
                <c:pt idx="30">
                  <c:v>37438</c:v>
                </c:pt>
                <c:pt idx="31">
                  <c:v>37469</c:v>
                </c:pt>
                <c:pt idx="32">
                  <c:v>37500</c:v>
                </c:pt>
                <c:pt idx="33">
                  <c:v>37530</c:v>
                </c:pt>
                <c:pt idx="34">
                  <c:v>37561</c:v>
                </c:pt>
                <c:pt idx="35">
                  <c:v>37591</c:v>
                </c:pt>
                <c:pt idx="36">
                  <c:v>37622</c:v>
                </c:pt>
                <c:pt idx="37">
                  <c:v>37653</c:v>
                </c:pt>
                <c:pt idx="38">
                  <c:v>37681</c:v>
                </c:pt>
                <c:pt idx="39">
                  <c:v>37712</c:v>
                </c:pt>
                <c:pt idx="40">
                  <c:v>37742</c:v>
                </c:pt>
                <c:pt idx="41">
                  <c:v>37773</c:v>
                </c:pt>
                <c:pt idx="42">
                  <c:v>37803</c:v>
                </c:pt>
                <c:pt idx="43">
                  <c:v>37834</c:v>
                </c:pt>
                <c:pt idx="44">
                  <c:v>37865</c:v>
                </c:pt>
                <c:pt idx="45">
                  <c:v>37895</c:v>
                </c:pt>
                <c:pt idx="46">
                  <c:v>37926</c:v>
                </c:pt>
                <c:pt idx="47">
                  <c:v>37956</c:v>
                </c:pt>
                <c:pt idx="48">
                  <c:v>37987</c:v>
                </c:pt>
                <c:pt idx="49">
                  <c:v>38018</c:v>
                </c:pt>
                <c:pt idx="50">
                  <c:v>38047</c:v>
                </c:pt>
                <c:pt idx="51">
                  <c:v>38078</c:v>
                </c:pt>
                <c:pt idx="52">
                  <c:v>38108</c:v>
                </c:pt>
                <c:pt idx="53">
                  <c:v>38139</c:v>
                </c:pt>
                <c:pt idx="54">
                  <c:v>38169</c:v>
                </c:pt>
                <c:pt idx="55">
                  <c:v>38200</c:v>
                </c:pt>
                <c:pt idx="56">
                  <c:v>38231</c:v>
                </c:pt>
                <c:pt idx="57">
                  <c:v>38261</c:v>
                </c:pt>
                <c:pt idx="58">
                  <c:v>38292</c:v>
                </c:pt>
                <c:pt idx="59">
                  <c:v>38322</c:v>
                </c:pt>
                <c:pt idx="60">
                  <c:v>38353</c:v>
                </c:pt>
                <c:pt idx="61">
                  <c:v>38384</c:v>
                </c:pt>
                <c:pt idx="62">
                  <c:v>38412</c:v>
                </c:pt>
                <c:pt idx="63">
                  <c:v>38443</c:v>
                </c:pt>
                <c:pt idx="64">
                  <c:v>38473</c:v>
                </c:pt>
                <c:pt idx="65">
                  <c:v>38504</c:v>
                </c:pt>
                <c:pt idx="66">
                  <c:v>38534</c:v>
                </c:pt>
                <c:pt idx="67">
                  <c:v>38565</c:v>
                </c:pt>
                <c:pt idx="68">
                  <c:v>38596</c:v>
                </c:pt>
                <c:pt idx="69">
                  <c:v>38626</c:v>
                </c:pt>
                <c:pt idx="70">
                  <c:v>38657</c:v>
                </c:pt>
                <c:pt idx="71">
                  <c:v>38687</c:v>
                </c:pt>
                <c:pt idx="72">
                  <c:v>38718</c:v>
                </c:pt>
                <c:pt idx="73">
                  <c:v>38749</c:v>
                </c:pt>
                <c:pt idx="74">
                  <c:v>38777</c:v>
                </c:pt>
                <c:pt idx="75">
                  <c:v>38808</c:v>
                </c:pt>
                <c:pt idx="76">
                  <c:v>38838</c:v>
                </c:pt>
                <c:pt idx="77">
                  <c:v>38869</c:v>
                </c:pt>
                <c:pt idx="78">
                  <c:v>38899</c:v>
                </c:pt>
                <c:pt idx="79">
                  <c:v>38930</c:v>
                </c:pt>
                <c:pt idx="80">
                  <c:v>38961</c:v>
                </c:pt>
                <c:pt idx="81">
                  <c:v>38991</c:v>
                </c:pt>
                <c:pt idx="82">
                  <c:v>39022</c:v>
                </c:pt>
                <c:pt idx="83">
                  <c:v>39052</c:v>
                </c:pt>
                <c:pt idx="84">
                  <c:v>39083</c:v>
                </c:pt>
                <c:pt idx="85">
                  <c:v>39114</c:v>
                </c:pt>
                <c:pt idx="86">
                  <c:v>39142</c:v>
                </c:pt>
                <c:pt idx="87">
                  <c:v>39173</c:v>
                </c:pt>
                <c:pt idx="88">
                  <c:v>39203</c:v>
                </c:pt>
                <c:pt idx="89">
                  <c:v>39234</c:v>
                </c:pt>
                <c:pt idx="90">
                  <c:v>39264</c:v>
                </c:pt>
                <c:pt idx="91">
                  <c:v>39295</c:v>
                </c:pt>
                <c:pt idx="92">
                  <c:v>39326</c:v>
                </c:pt>
                <c:pt idx="93">
                  <c:v>39356</c:v>
                </c:pt>
                <c:pt idx="94">
                  <c:v>39387</c:v>
                </c:pt>
                <c:pt idx="95">
                  <c:v>39417</c:v>
                </c:pt>
                <c:pt idx="96">
                  <c:v>39448</c:v>
                </c:pt>
                <c:pt idx="97">
                  <c:v>39479</c:v>
                </c:pt>
                <c:pt idx="98">
                  <c:v>39508</c:v>
                </c:pt>
                <c:pt idx="99">
                  <c:v>39539</c:v>
                </c:pt>
                <c:pt idx="100">
                  <c:v>39569</c:v>
                </c:pt>
                <c:pt idx="101">
                  <c:v>39600</c:v>
                </c:pt>
                <c:pt idx="102">
                  <c:v>39630</c:v>
                </c:pt>
                <c:pt idx="103">
                  <c:v>39661</c:v>
                </c:pt>
                <c:pt idx="104">
                  <c:v>39692</c:v>
                </c:pt>
                <c:pt idx="105">
                  <c:v>39722</c:v>
                </c:pt>
                <c:pt idx="106">
                  <c:v>39753</c:v>
                </c:pt>
                <c:pt idx="107">
                  <c:v>39783</c:v>
                </c:pt>
                <c:pt idx="108">
                  <c:v>39814</c:v>
                </c:pt>
                <c:pt idx="109">
                  <c:v>39845</c:v>
                </c:pt>
                <c:pt idx="110">
                  <c:v>39873</c:v>
                </c:pt>
                <c:pt idx="111">
                  <c:v>39904</c:v>
                </c:pt>
                <c:pt idx="112">
                  <c:v>39934</c:v>
                </c:pt>
                <c:pt idx="113">
                  <c:v>39965</c:v>
                </c:pt>
                <c:pt idx="114">
                  <c:v>39995</c:v>
                </c:pt>
                <c:pt idx="115">
                  <c:v>40026</c:v>
                </c:pt>
                <c:pt idx="116">
                  <c:v>40057</c:v>
                </c:pt>
                <c:pt idx="117">
                  <c:v>40087</c:v>
                </c:pt>
                <c:pt idx="118">
                  <c:v>40118</c:v>
                </c:pt>
                <c:pt idx="119">
                  <c:v>40148</c:v>
                </c:pt>
                <c:pt idx="120">
                  <c:v>40179</c:v>
                </c:pt>
                <c:pt idx="121">
                  <c:v>40210</c:v>
                </c:pt>
                <c:pt idx="122">
                  <c:v>40238</c:v>
                </c:pt>
                <c:pt idx="123">
                  <c:v>40269</c:v>
                </c:pt>
                <c:pt idx="124">
                  <c:v>40299</c:v>
                </c:pt>
                <c:pt idx="125">
                  <c:v>40330</c:v>
                </c:pt>
                <c:pt idx="126">
                  <c:v>40360</c:v>
                </c:pt>
                <c:pt idx="127">
                  <c:v>40391</c:v>
                </c:pt>
                <c:pt idx="128">
                  <c:v>40422</c:v>
                </c:pt>
                <c:pt idx="129">
                  <c:v>40452</c:v>
                </c:pt>
                <c:pt idx="130">
                  <c:v>40483</c:v>
                </c:pt>
                <c:pt idx="131">
                  <c:v>40513</c:v>
                </c:pt>
                <c:pt idx="132">
                  <c:v>40544</c:v>
                </c:pt>
                <c:pt idx="133">
                  <c:v>40575</c:v>
                </c:pt>
                <c:pt idx="134">
                  <c:v>40603</c:v>
                </c:pt>
                <c:pt idx="135">
                  <c:v>40634</c:v>
                </c:pt>
                <c:pt idx="136">
                  <c:v>40664</c:v>
                </c:pt>
                <c:pt idx="137">
                  <c:v>40695</c:v>
                </c:pt>
                <c:pt idx="138">
                  <c:v>40725</c:v>
                </c:pt>
                <c:pt idx="139">
                  <c:v>40756</c:v>
                </c:pt>
                <c:pt idx="140">
                  <c:v>40787</c:v>
                </c:pt>
                <c:pt idx="141">
                  <c:v>40817</c:v>
                </c:pt>
                <c:pt idx="142">
                  <c:v>40848</c:v>
                </c:pt>
                <c:pt idx="143">
                  <c:v>40878</c:v>
                </c:pt>
                <c:pt idx="144">
                  <c:v>40909</c:v>
                </c:pt>
                <c:pt idx="145">
                  <c:v>40940</c:v>
                </c:pt>
                <c:pt idx="146">
                  <c:v>40969</c:v>
                </c:pt>
                <c:pt idx="147">
                  <c:v>41000</c:v>
                </c:pt>
                <c:pt idx="148">
                  <c:v>41030</c:v>
                </c:pt>
                <c:pt idx="149">
                  <c:v>41061</c:v>
                </c:pt>
                <c:pt idx="150">
                  <c:v>41091</c:v>
                </c:pt>
                <c:pt idx="151">
                  <c:v>41122</c:v>
                </c:pt>
                <c:pt idx="152">
                  <c:v>41153</c:v>
                </c:pt>
                <c:pt idx="153">
                  <c:v>41183</c:v>
                </c:pt>
                <c:pt idx="154">
                  <c:v>41214</c:v>
                </c:pt>
                <c:pt idx="155">
                  <c:v>41244</c:v>
                </c:pt>
                <c:pt idx="156">
                  <c:v>41275</c:v>
                </c:pt>
                <c:pt idx="157">
                  <c:v>41306</c:v>
                </c:pt>
                <c:pt idx="158">
                  <c:v>41334</c:v>
                </c:pt>
                <c:pt idx="159">
                  <c:v>41365</c:v>
                </c:pt>
                <c:pt idx="160">
                  <c:v>41395</c:v>
                </c:pt>
                <c:pt idx="161">
                  <c:v>41426</c:v>
                </c:pt>
                <c:pt idx="162">
                  <c:v>41456</c:v>
                </c:pt>
                <c:pt idx="163">
                  <c:v>41487</c:v>
                </c:pt>
                <c:pt idx="164">
                  <c:v>41518</c:v>
                </c:pt>
                <c:pt idx="165">
                  <c:v>41548</c:v>
                </c:pt>
                <c:pt idx="166">
                  <c:v>41579</c:v>
                </c:pt>
                <c:pt idx="167">
                  <c:v>41609</c:v>
                </c:pt>
                <c:pt idx="168">
                  <c:v>41640</c:v>
                </c:pt>
                <c:pt idx="169">
                  <c:v>41671</c:v>
                </c:pt>
                <c:pt idx="170">
                  <c:v>41699</c:v>
                </c:pt>
                <c:pt idx="171">
                  <c:v>41730</c:v>
                </c:pt>
                <c:pt idx="172">
                  <c:v>41760</c:v>
                </c:pt>
                <c:pt idx="173">
                  <c:v>41791</c:v>
                </c:pt>
                <c:pt idx="174">
                  <c:v>41821</c:v>
                </c:pt>
                <c:pt idx="175">
                  <c:v>41852</c:v>
                </c:pt>
                <c:pt idx="176">
                  <c:v>41883</c:v>
                </c:pt>
                <c:pt idx="177">
                  <c:v>41913</c:v>
                </c:pt>
                <c:pt idx="178">
                  <c:v>41944</c:v>
                </c:pt>
                <c:pt idx="179">
                  <c:v>41974</c:v>
                </c:pt>
                <c:pt idx="180">
                  <c:v>42005</c:v>
                </c:pt>
                <c:pt idx="181">
                  <c:v>42036</c:v>
                </c:pt>
                <c:pt idx="182">
                  <c:v>42064</c:v>
                </c:pt>
                <c:pt idx="183">
                  <c:v>42095</c:v>
                </c:pt>
                <c:pt idx="184">
                  <c:v>42125</c:v>
                </c:pt>
                <c:pt idx="185">
                  <c:v>42156</c:v>
                </c:pt>
                <c:pt idx="186">
                  <c:v>42186</c:v>
                </c:pt>
                <c:pt idx="187">
                  <c:v>42217</c:v>
                </c:pt>
                <c:pt idx="188">
                  <c:v>42248</c:v>
                </c:pt>
                <c:pt idx="189">
                  <c:v>42278</c:v>
                </c:pt>
                <c:pt idx="190">
                  <c:v>42309</c:v>
                </c:pt>
                <c:pt idx="191">
                  <c:v>42339</c:v>
                </c:pt>
                <c:pt idx="192">
                  <c:v>42370</c:v>
                </c:pt>
                <c:pt idx="193">
                  <c:v>42401</c:v>
                </c:pt>
                <c:pt idx="194">
                  <c:v>42430</c:v>
                </c:pt>
                <c:pt idx="195">
                  <c:v>42461</c:v>
                </c:pt>
                <c:pt idx="196">
                  <c:v>42491</c:v>
                </c:pt>
                <c:pt idx="197">
                  <c:v>42522</c:v>
                </c:pt>
                <c:pt idx="198">
                  <c:v>42552</c:v>
                </c:pt>
                <c:pt idx="199">
                  <c:v>42583</c:v>
                </c:pt>
                <c:pt idx="200">
                  <c:v>42614</c:v>
                </c:pt>
                <c:pt idx="201">
                  <c:v>42644</c:v>
                </c:pt>
                <c:pt idx="202">
                  <c:v>42675</c:v>
                </c:pt>
                <c:pt idx="203">
                  <c:v>42705</c:v>
                </c:pt>
                <c:pt idx="204">
                  <c:v>42736</c:v>
                </c:pt>
                <c:pt idx="205">
                  <c:v>42767</c:v>
                </c:pt>
                <c:pt idx="206">
                  <c:v>42795</c:v>
                </c:pt>
                <c:pt idx="207">
                  <c:v>42826</c:v>
                </c:pt>
                <c:pt idx="208">
                  <c:v>42856</c:v>
                </c:pt>
                <c:pt idx="209">
                  <c:v>42887</c:v>
                </c:pt>
                <c:pt idx="210">
                  <c:v>42917</c:v>
                </c:pt>
                <c:pt idx="211">
                  <c:v>42948</c:v>
                </c:pt>
                <c:pt idx="212">
                  <c:v>42979</c:v>
                </c:pt>
                <c:pt idx="213">
                  <c:v>43009</c:v>
                </c:pt>
                <c:pt idx="214">
                  <c:v>43040</c:v>
                </c:pt>
                <c:pt idx="215">
                  <c:v>43070</c:v>
                </c:pt>
                <c:pt idx="216">
                  <c:v>43101</c:v>
                </c:pt>
                <c:pt idx="217">
                  <c:v>43132</c:v>
                </c:pt>
                <c:pt idx="218">
                  <c:v>43160</c:v>
                </c:pt>
                <c:pt idx="219">
                  <c:v>43191</c:v>
                </c:pt>
                <c:pt idx="220">
                  <c:v>43221</c:v>
                </c:pt>
                <c:pt idx="221">
                  <c:v>43252</c:v>
                </c:pt>
                <c:pt idx="222">
                  <c:v>43282</c:v>
                </c:pt>
                <c:pt idx="223">
                  <c:v>43313</c:v>
                </c:pt>
                <c:pt idx="224">
                  <c:v>43344</c:v>
                </c:pt>
                <c:pt idx="225">
                  <c:v>43374</c:v>
                </c:pt>
                <c:pt idx="226">
                  <c:v>43405</c:v>
                </c:pt>
                <c:pt idx="227">
                  <c:v>43435</c:v>
                </c:pt>
                <c:pt idx="228">
                  <c:v>43466</c:v>
                </c:pt>
                <c:pt idx="229">
                  <c:v>43497</c:v>
                </c:pt>
                <c:pt idx="230">
                  <c:v>43525</c:v>
                </c:pt>
                <c:pt idx="231">
                  <c:v>43556</c:v>
                </c:pt>
                <c:pt idx="232">
                  <c:v>43586</c:v>
                </c:pt>
                <c:pt idx="233">
                  <c:v>43617</c:v>
                </c:pt>
                <c:pt idx="234">
                  <c:v>43647</c:v>
                </c:pt>
                <c:pt idx="235">
                  <c:v>43678</c:v>
                </c:pt>
                <c:pt idx="236">
                  <c:v>43709</c:v>
                </c:pt>
                <c:pt idx="237">
                  <c:v>43739</c:v>
                </c:pt>
                <c:pt idx="238">
                  <c:v>43770</c:v>
                </c:pt>
                <c:pt idx="239">
                  <c:v>43800</c:v>
                </c:pt>
                <c:pt idx="240">
                  <c:v>43831</c:v>
                </c:pt>
                <c:pt idx="241">
                  <c:v>43862</c:v>
                </c:pt>
                <c:pt idx="242">
                  <c:v>43891</c:v>
                </c:pt>
                <c:pt idx="243">
                  <c:v>43922</c:v>
                </c:pt>
                <c:pt idx="244">
                  <c:v>43952</c:v>
                </c:pt>
                <c:pt idx="245">
                  <c:v>43983</c:v>
                </c:pt>
                <c:pt idx="246">
                  <c:v>44013</c:v>
                </c:pt>
                <c:pt idx="247">
                  <c:v>44044</c:v>
                </c:pt>
                <c:pt idx="248">
                  <c:v>44075</c:v>
                </c:pt>
                <c:pt idx="249">
                  <c:v>44105</c:v>
                </c:pt>
                <c:pt idx="250">
                  <c:v>44136</c:v>
                </c:pt>
                <c:pt idx="251">
                  <c:v>44166</c:v>
                </c:pt>
                <c:pt idx="252">
                  <c:v>44197</c:v>
                </c:pt>
                <c:pt idx="253">
                  <c:v>44228</c:v>
                </c:pt>
                <c:pt idx="254">
                  <c:v>44286</c:v>
                </c:pt>
                <c:pt idx="255">
                  <c:v>44316</c:v>
                </c:pt>
                <c:pt idx="256">
                  <c:v>44347</c:v>
                </c:pt>
                <c:pt idx="257">
                  <c:v>44377</c:v>
                </c:pt>
              </c:numCache>
            </c:numRef>
          </c:cat>
          <c:val>
            <c:numRef>
              <c:f>'Flows - S'!$H$16:$H$273</c:f>
              <c:numCache>
                <c:formatCode>_(* #,##0_);_(* \(#,##0\);_(* "-"??_);_(@_)</c:formatCode>
                <c:ptCount val="258"/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-363.63076533234749</c:v>
                </c:pt>
                <c:pt idx="145">
                  <c:v>-805.36430348457588</c:v>
                </c:pt>
                <c:pt idx="146">
                  <c:v>-1088.5736256763284</c:v>
                </c:pt>
                <c:pt idx="147">
                  <c:v>-1189.5098891029893</c:v>
                </c:pt>
                <c:pt idx="148">
                  <c:v>-1260.991687763352</c:v>
                </c:pt>
                <c:pt idx="149">
                  <c:v>-1202.6909536809549</c:v>
                </c:pt>
                <c:pt idx="150">
                  <c:v>-1197.5213734636907</c:v>
                </c:pt>
                <c:pt idx="151">
                  <c:v>-1044.0839461484954</c:v>
                </c:pt>
                <c:pt idx="152">
                  <c:v>-1317.7383307312625</c:v>
                </c:pt>
                <c:pt idx="153">
                  <c:v>-1699.2656651202137</c:v>
                </c:pt>
                <c:pt idx="154">
                  <c:v>-2063.9502102517372</c:v>
                </c:pt>
                <c:pt idx="155">
                  <c:v>-2602.4208988182322</c:v>
                </c:pt>
                <c:pt idx="156">
                  <c:v>-3112.3621014996561</c:v>
                </c:pt>
                <c:pt idx="157">
                  <c:v>-2982.8669881583733</c:v>
                </c:pt>
                <c:pt idx="158">
                  <c:v>-2721.4566763927492</c:v>
                </c:pt>
                <c:pt idx="159">
                  <c:v>-2501.8259957185228</c:v>
                </c:pt>
                <c:pt idx="160">
                  <c:v>-2704.7286229785559</c:v>
                </c:pt>
                <c:pt idx="161">
                  <c:v>-2269.5925792835292</c:v>
                </c:pt>
                <c:pt idx="162">
                  <c:v>-1763.0896299516855</c:v>
                </c:pt>
                <c:pt idx="163">
                  <c:v>-1358.969429713999</c:v>
                </c:pt>
                <c:pt idx="164">
                  <c:v>-1505.4672991020354</c:v>
                </c:pt>
                <c:pt idx="165">
                  <c:v>-1895.5358040604901</c:v>
                </c:pt>
                <c:pt idx="166">
                  <c:v>-1463.325012374054</c:v>
                </c:pt>
                <c:pt idx="167">
                  <c:v>-1510.8650850618792</c:v>
                </c:pt>
                <c:pt idx="168">
                  <c:v>-1376.482207106767</c:v>
                </c:pt>
                <c:pt idx="169">
                  <c:v>-1839.6210246846513</c:v>
                </c:pt>
                <c:pt idx="170">
                  <c:v>-2044.6821206450982</c:v>
                </c:pt>
                <c:pt idx="171">
                  <c:v>-1839.3855749066511</c:v>
                </c:pt>
                <c:pt idx="172">
                  <c:v>-1614.7765086710133</c:v>
                </c:pt>
                <c:pt idx="173">
                  <c:v>-958.76780742056633</c:v>
                </c:pt>
                <c:pt idx="174">
                  <c:v>113.965378984381</c:v>
                </c:pt>
                <c:pt idx="175">
                  <c:v>1471.6436717142797</c:v>
                </c:pt>
                <c:pt idx="176">
                  <c:v>2810.1368235868385</c:v>
                </c:pt>
                <c:pt idx="177">
                  <c:v>4225.0271865846498</c:v>
                </c:pt>
                <c:pt idx="178">
                  <c:v>4479.2808095007313</c:v>
                </c:pt>
                <c:pt idx="179">
                  <c:v>4867.339936741897</c:v>
                </c:pt>
                <c:pt idx="180">
                  <c:v>4165.2584854089009</c:v>
                </c:pt>
                <c:pt idx="181">
                  <c:v>3659.2716797810153</c:v>
                </c:pt>
                <c:pt idx="182">
                  <c:v>3602.007763097688</c:v>
                </c:pt>
                <c:pt idx="183">
                  <c:v>3857.1737141681388</c:v>
                </c:pt>
                <c:pt idx="184">
                  <c:v>4219.6528253058086</c:v>
                </c:pt>
                <c:pt idx="185">
                  <c:v>4882.0289926032528</c:v>
                </c:pt>
                <c:pt idx="186">
                  <c:v>5597.992066285251</c:v>
                </c:pt>
                <c:pt idx="187">
                  <c:v>6553.9763020482651</c:v>
                </c:pt>
                <c:pt idx="188">
                  <c:v>7328.0109854094353</c:v>
                </c:pt>
                <c:pt idx="189">
                  <c:v>6560.2416257133755</c:v>
                </c:pt>
                <c:pt idx="190">
                  <c:v>6749.980507250536</c:v>
                </c:pt>
                <c:pt idx="191">
                  <c:v>5923.8842406194135</c:v>
                </c:pt>
                <c:pt idx="192">
                  <c:v>6152.0333917661865</c:v>
                </c:pt>
                <c:pt idx="193">
                  <c:v>5432.7477079880309</c:v>
                </c:pt>
                <c:pt idx="194">
                  <c:v>2502.1689356105389</c:v>
                </c:pt>
                <c:pt idx="195">
                  <c:v>1974.8523504488671</c:v>
                </c:pt>
                <c:pt idx="196">
                  <c:v>2172.9183458006019</c:v>
                </c:pt>
                <c:pt idx="197">
                  <c:v>1372.2828182149503</c:v>
                </c:pt>
                <c:pt idx="198">
                  <c:v>202.15936145727017</c:v>
                </c:pt>
                <c:pt idx="199">
                  <c:v>-245.1745497070246</c:v>
                </c:pt>
                <c:pt idx="200">
                  <c:v>1853.3128869400614</c:v>
                </c:pt>
                <c:pt idx="201">
                  <c:v>3288.7325259114023</c:v>
                </c:pt>
                <c:pt idx="202">
                  <c:v>4270.2473753482718</c:v>
                </c:pt>
                <c:pt idx="203">
                  <c:v>5615.3877992879288</c:v>
                </c:pt>
                <c:pt idx="204">
                  <c:v>6413.6071914167132</c:v>
                </c:pt>
                <c:pt idx="205">
                  <c:v>6266.9963568592102</c:v>
                </c:pt>
                <c:pt idx="206">
                  <c:v>6328.7442305283748</c:v>
                </c:pt>
                <c:pt idx="207">
                  <c:v>6721.3187853433801</c:v>
                </c:pt>
                <c:pt idx="208">
                  <c:v>6167.1655350929432</c:v>
                </c:pt>
                <c:pt idx="209">
                  <c:v>6244.8218208431763</c:v>
                </c:pt>
                <c:pt idx="210">
                  <c:v>7372.9071725663725</c:v>
                </c:pt>
                <c:pt idx="211">
                  <c:v>9894.1302729186391</c:v>
                </c:pt>
                <c:pt idx="212">
                  <c:v>11943.949263664941</c:v>
                </c:pt>
                <c:pt idx="213">
                  <c:v>11725.27779124271</c:v>
                </c:pt>
                <c:pt idx="214">
                  <c:v>12134.559060985812</c:v>
                </c:pt>
                <c:pt idx="215">
                  <c:v>12021.974729549551</c:v>
                </c:pt>
                <c:pt idx="216">
                  <c:v>11338.305257218426</c:v>
                </c:pt>
                <c:pt idx="217">
                  <c:v>11041.487584310074</c:v>
                </c:pt>
                <c:pt idx="218">
                  <c:v>9777.6416815457924</c:v>
                </c:pt>
                <c:pt idx="219">
                  <c:v>9956.492635869914</c:v>
                </c:pt>
                <c:pt idx="220">
                  <c:v>10108.984463018181</c:v>
                </c:pt>
                <c:pt idx="221">
                  <c:v>10161.892446184858</c:v>
                </c:pt>
                <c:pt idx="222">
                  <c:v>9572.2751732020552</c:v>
                </c:pt>
                <c:pt idx="223">
                  <c:v>7632.1806104242805</c:v>
                </c:pt>
                <c:pt idx="224">
                  <c:v>7797.6653264874458</c:v>
                </c:pt>
                <c:pt idx="225">
                  <c:v>9348.8769995253424</c:v>
                </c:pt>
                <c:pt idx="226">
                  <c:v>8068.1618316283002</c:v>
                </c:pt>
                <c:pt idx="227">
                  <c:v>7139.8040303315238</c:v>
                </c:pt>
                <c:pt idx="228">
                  <c:v>7639.0559201742917</c:v>
                </c:pt>
                <c:pt idx="229">
                  <c:v>7383.3797010165863</c:v>
                </c:pt>
                <c:pt idx="230">
                  <c:v>4728.1803113857213</c:v>
                </c:pt>
                <c:pt idx="231">
                  <c:v>800.71266868978569</c:v>
                </c:pt>
                <c:pt idx="232">
                  <c:v>817.63458496088128</c:v>
                </c:pt>
                <c:pt idx="233">
                  <c:v>1294.2369116825605</c:v>
                </c:pt>
                <c:pt idx="234">
                  <c:v>2415.9502014664054</c:v>
                </c:pt>
                <c:pt idx="235">
                  <c:v>4571.4529632680578</c:v>
                </c:pt>
                <c:pt idx="236">
                  <c:v>7214.8644404359329</c:v>
                </c:pt>
                <c:pt idx="237">
                  <c:v>8357.6695707109448</c:v>
                </c:pt>
                <c:pt idx="238">
                  <c:v>6934.7742824025099</c:v>
                </c:pt>
                <c:pt idx="239">
                  <c:v>6333.3872861818363</c:v>
                </c:pt>
                <c:pt idx="240">
                  <c:v>3922.7258381139436</c:v>
                </c:pt>
                <c:pt idx="241">
                  <c:v>2790.6980692084871</c:v>
                </c:pt>
                <c:pt idx="242">
                  <c:v>5036.4837399016715</c:v>
                </c:pt>
                <c:pt idx="243">
                  <c:v>3767.9146309471585</c:v>
                </c:pt>
                <c:pt idx="244">
                  <c:v>5118.6481795413911</c:v>
                </c:pt>
                <c:pt idx="245">
                  <c:v>4755.1525315437721</c:v>
                </c:pt>
                <c:pt idx="246">
                  <c:v>3740.2031107212174</c:v>
                </c:pt>
                <c:pt idx="247">
                  <c:v>1287.0176476146548</c:v>
                </c:pt>
                <c:pt idx="248">
                  <c:v>-3073.3356139996108</c:v>
                </c:pt>
                <c:pt idx="249">
                  <c:v>-4240.7419432088682</c:v>
                </c:pt>
                <c:pt idx="250">
                  <c:v>-9059.7169311309553</c:v>
                </c:pt>
                <c:pt idx="251">
                  <c:v>-11623.636070614877</c:v>
                </c:pt>
                <c:pt idx="252">
                  <c:v>-12158.609212239155</c:v>
                </c:pt>
                <c:pt idx="253">
                  <c:v>-13020.218789949075</c:v>
                </c:pt>
                <c:pt idx="254">
                  <c:v>-12142.633040282093</c:v>
                </c:pt>
                <c:pt idx="255">
                  <c:v>-10188.745931272666</c:v>
                </c:pt>
                <c:pt idx="256">
                  <c:v>-6030.5052395181037</c:v>
                </c:pt>
                <c:pt idx="257">
                  <c:v>-2518.0635677719042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BDC-472B-A11D-71AC38347F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356304"/>
        <c:axId val="1577005280"/>
      </c:lineChart>
      <c:dateAx>
        <c:axId val="89356304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005280"/>
        <c:crosses val="autoZero"/>
        <c:auto val="1"/>
        <c:lblOffset val="100"/>
        <c:baseTimeUnit val="months"/>
      </c:dateAx>
      <c:valAx>
        <c:axId val="1577005280"/>
        <c:scaling>
          <c:orientation val="minMax"/>
        </c:scaling>
        <c:delete val="0"/>
        <c:axPos val="l"/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356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200" b="1"/>
              <a:t>6M Secondary Flows</a:t>
            </a:r>
            <a:r>
              <a:rPr lang="en-IN" sz="1200" b="1" baseline="0"/>
              <a:t> as % of Free Float BSE500 MCap</a:t>
            </a:r>
            <a:endParaRPr lang="en-IN" sz="12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'Flows - S'!$W$15</c:f>
              <c:strCache>
                <c:ptCount val="1"/>
                <c:pt idx="0">
                  <c:v>FPI (US$mn)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'Flows - S'!$V$120:$V$244</c:f>
              <c:numCache>
                <c:formatCode>mmm\-yy</c:formatCode>
                <c:ptCount val="125"/>
                <c:pt idx="0">
                  <c:v>41061</c:v>
                </c:pt>
                <c:pt idx="1">
                  <c:v>41091</c:v>
                </c:pt>
                <c:pt idx="2">
                  <c:v>41122</c:v>
                </c:pt>
                <c:pt idx="3">
                  <c:v>41153</c:v>
                </c:pt>
                <c:pt idx="4">
                  <c:v>41183</c:v>
                </c:pt>
                <c:pt idx="5">
                  <c:v>41214</c:v>
                </c:pt>
                <c:pt idx="6">
                  <c:v>41244</c:v>
                </c:pt>
                <c:pt idx="7">
                  <c:v>41275</c:v>
                </c:pt>
                <c:pt idx="8">
                  <c:v>41306</c:v>
                </c:pt>
                <c:pt idx="9">
                  <c:v>41334</c:v>
                </c:pt>
                <c:pt idx="10">
                  <c:v>41365</c:v>
                </c:pt>
                <c:pt idx="11">
                  <c:v>41395</c:v>
                </c:pt>
                <c:pt idx="12">
                  <c:v>41426</c:v>
                </c:pt>
                <c:pt idx="13">
                  <c:v>41456</c:v>
                </c:pt>
                <c:pt idx="14">
                  <c:v>41487</c:v>
                </c:pt>
                <c:pt idx="15">
                  <c:v>41518</c:v>
                </c:pt>
                <c:pt idx="16">
                  <c:v>41548</c:v>
                </c:pt>
                <c:pt idx="17">
                  <c:v>41579</c:v>
                </c:pt>
                <c:pt idx="18">
                  <c:v>41609</c:v>
                </c:pt>
                <c:pt idx="19">
                  <c:v>41640</c:v>
                </c:pt>
                <c:pt idx="20">
                  <c:v>41671</c:v>
                </c:pt>
                <c:pt idx="21">
                  <c:v>41699</c:v>
                </c:pt>
                <c:pt idx="22">
                  <c:v>41730</c:v>
                </c:pt>
                <c:pt idx="23">
                  <c:v>41760</c:v>
                </c:pt>
                <c:pt idx="24">
                  <c:v>41791</c:v>
                </c:pt>
                <c:pt idx="25">
                  <c:v>41821</c:v>
                </c:pt>
                <c:pt idx="26">
                  <c:v>41852</c:v>
                </c:pt>
                <c:pt idx="27">
                  <c:v>41883</c:v>
                </c:pt>
                <c:pt idx="28">
                  <c:v>41913</c:v>
                </c:pt>
                <c:pt idx="29">
                  <c:v>41944</c:v>
                </c:pt>
                <c:pt idx="30">
                  <c:v>41974</c:v>
                </c:pt>
                <c:pt idx="31">
                  <c:v>42005</c:v>
                </c:pt>
                <c:pt idx="32">
                  <c:v>42036</c:v>
                </c:pt>
                <c:pt idx="33">
                  <c:v>42064</c:v>
                </c:pt>
                <c:pt idx="34">
                  <c:v>42095</c:v>
                </c:pt>
                <c:pt idx="35">
                  <c:v>42125</c:v>
                </c:pt>
                <c:pt idx="36">
                  <c:v>42156</c:v>
                </c:pt>
                <c:pt idx="37">
                  <c:v>42186</c:v>
                </c:pt>
                <c:pt idx="38">
                  <c:v>42217</c:v>
                </c:pt>
                <c:pt idx="39">
                  <c:v>42248</c:v>
                </c:pt>
                <c:pt idx="40">
                  <c:v>42278</c:v>
                </c:pt>
                <c:pt idx="41">
                  <c:v>42309</c:v>
                </c:pt>
                <c:pt idx="42">
                  <c:v>42339</c:v>
                </c:pt>
                <c:pt idx="43">
                  <c:v>42370</c:v>
                </c:pt>
                <c:pt idx="44">
                  <c:v>42401</c:v>
                </c:pt>
                <c:pt idx="45">
                  <c:v>42430</c:v>
                </c:pt>
                <c:pt idx="46">
                  <c:v>42461</c:v>
                </c:pt>
                <c:pt idx="47">
                  <c:v>42491</c:v>
                </c:pt>
                <c:pt idx="48">
                  <c:v>42522</c:v>
                </c:pt>
                <c:pt idx="49">
                  <c:v>42552</c:v>
                </c:pt>
                <c:pt idx="50">
                  <c:v>42583</c:v>
                </c:pt>
                <c:pt idx="51">
                  <c:v>42614</c:v>
                </c:pt>
                <c:pt idx="52">
                  <c:v>42644</c:v>
                </c:pt>
                <c:pt idx="53">
                  <c:v>42675</c:v>
                </c:pt>
                <c:pt idx="54">
                  <c:v>42705</c:v>
                </c:pt>
                <c:pt idx="55">
                  <c:v>42736</c:v>
                </c:pt>
                <c:pt idx="56">
                  <c:v>42767</c:v>
                </c:pt>
                <c:pt idx="57">
                  <c:v>42795</c:v>
                </c:pt>
                <c:pt idx="58">
                  <c:v>42826</c:v>
                </c:pt>
                <c:pt idx="59">
                  <c:v>42856</c:v>
                </c:pt>
                <c:pt idx="60">
                  <c:v>42887</c:v>
                </c:pt>
                <c:pt idx="61">
                  <c:v>42917</c:v>
                </c:pt>
                <c:pt idx="62">
                  <c:v>42948</c:v>
                </c:pt>
                <c:pt idx="63">
                  <c:v>42979</c:v>
                </c:pt>
                <c:pt idx="64">
                  <c:v>43009</c:v>
                </c:pt>
                <c:pt idx="65">
                  <c:v>43040</c:v>
                </c:pt>
                <c:pt idx="66">
                  <c:v>43070</c:v>
                </c:pt>
                <c:pt idx="67">
                  <c:v>43101</c:v>
                </c:pt>
                <c:pt idx="68">
                  <c:v>43132</c:v>
                </c:pt>
                <c:pt idx="69">
                  <c:v>43160</c:v>
                </c:pt>
                <c:pt idx="70">
                  <c:v>43191</c:v>
                </c:pt>
                <c:pt idx="71">
                  <c:v>43221</c:v>
                </c:pt>
                <c:pt idx="72">
                  <c:v>43252</c:v>
                </c:pt>
                <c:pt idx="73">
                  <c:v>43282</c:v>
                </c:pt>
                <c:pt idx="74">
                  <c:v>43313</c:v>
                </c:pt>
                <c:pt idx="75">
                  <c:v>43344</c:v>
                </c:pt>
                <c:pt idx="76">
                  <c:v>43374</c:v>
                </c:pt>
                <c:pt idx="77">
                  <c:v>43405</c:v>
                </c:pt>
                <c:pt idx="78">
                  <c:v>43435</c:v>
                </c:pt>
                <c:pt idx="79">
                  <c:v>43466</c:v>
                </c:pt>
                <c:pt idx="80">
                  <c:v>43497</c:v>
                </c:pt>
                <c:pt idx="81">
                  <c:v>43525</c:v>
                </c:pt>
                <c:pt idx="82">
                  <c:v>43556</c:v>
                </c:pt>
                <c:pt idx="83">
                  <c:v>43586</c:v>
                </c:pt>
                <c:pt idx="84">
                  <c:v>43617</c:v>
                </c:pt>
                <c:pt idx="85">
                  <c:v>43647</c:v>
                </c:pt>
                <c:pt idx="86">
                  <c:v>43678</c:v>
                </c:pt>
                <c:pt idx="87">
                  <c:v>43709</c:v>
                </c:pt>
                <c:pt idx="88">
                  <c:v>43739</c:v>
                </c:pt>
                <c:pt idx="89">
                  <c:v>43770</c:v>
                </c:pt>
                <c:pt idx="90">
                  <c:v>43800</c:v>
                </c:pt>
                <c:pt idx="91">
                  <c:v>43831</c:v>
                </c:pt>
                <c:pt idx="92">
                  <c:v>43862</c:v>
                </c:pt>
                <c:pt idx="93">
                  <c:v>43891</c:v>
                </c:pt>
                <c:pt idx="94">
                  <c:v>43922</c:v>
                </c:pt>
                <c:pt idx="95">
                  <c:v>43952</c:v>
                </c:pt>
                <c:pt idx="96">
                  <c:v>43983</c:v>
                </c:pt>
                <c:pt idx="97">
                  <c:v>44013</c:v>
                </c:pt>
                <c:pt idx="98">
                  <c:v>44044</c:v>
                </c:pt>
                <c:pt idx="99">
                  <c:v>44075</c:v>
                </c:pt>
                <c:pt idx="100">
                  <c:v>44105</c:v>
                </c:pt>
                <c:pt idx="101">
                  <c:v>44136</c:v>
                </c:pt>
                <c:pt idx="102">
                  <c:v>44166</c:v>
                </c:pt>
                <c:pt idx="103">
                  <c:v>44197</c:v>
                </c:pt>
                <c:pt idx="104">
                  <c:v>44228</c:v>
                </c:pt>
                <c:pt idx="105">
                  <c:v>44286</c:v>
                </c:pt>
                <c:pt idx="106">
                  <c:v>44316</c:v>
                </c:pt>
                <c:pt idx="107">
                  <c:v>44347</c:v>
                </c:pt>
                <c:pt idx="108">
                  <c:v>44377</c:v>
                </c:pt>
                <c:pt idx="109" formatCode="[$-409]mmm\-yy;@">
                  <c:v>44408</c:v>
                </c:pt>
                <c:pt idx="110">
                  <c:v>44409</c:v>
                </c:pt>
                <c:pt idx="111">
                  <c:v>44440</c:v>
                </c:pt>
                <c:pt idx="112">
                  <c:v>44470</c:v>
                </c:pt>
                <c:pt idx="113">
                  <c:v>44501</c:v>
                </c:pt>
                <c:pt idx="114">
                  <c:v>44531</c:v>
                </c:pt>
                <c:pt idx="115">
                  <c:v>44562</c:v>
                </c:pt>
                <c:pt idx="116">
                  <c:v>44593</c:v>
                </c:pt>
                <c:pt idx="117">
                  <c:v>44621</c:v>
                </c:pt>
                <c:pt idx="118">
                  <c:v>44652</c:v>
                </c:pt>
                <c:pt idx="119">
                  <c:v>44682</c:v>
                </c:pt>
                <c:pt idx="120">
                  <c:v>44726</c:v>
                </c:pt>
                <c:pt idx="121">
                  <c:v>44773</c:v>
                </c:pt>
                <c:pt idx="122">
                  <c:v>44804</c:v>
                </c:pt>
              </c:numCache>
            </c:numRef>
          </c:cat>
          <c:val>
            <c:numRef>
              <c:f>'Flows - S'!$W$120:$W$244</c:f>
              <c:numCache>
                <c:formatCode>0.0%</c:formatCode>
                <c:ptCount val="125"/>
                <c:pt idx="0">
                  <c:v>1.895869738579006E-2</c:v>
                </c:pt>
                <c:pt idx="1">
                  <c:v>1.7971717742020946E-2</c:v>
                </c:pt>
                <c:pt idx="2">
                  <c:v>1.0848604782732961E-2</c:v>
                </c:pt>
                <c:pt idx="3">
                  <c:v>1.6597265981213961E-2</c:v>
                </c:pt>
                <c:pt idx="4">
                  <c:v>2.0544457100984254E-2</c:v>
                </c:pt>
                <c:pt idx="5">
                  <c:v>2.5089320246571883E-2</c:v>
                </c:pt>
                <c:pt idx="6">
                  <c:v>3.0299344640363435E-2</c:v>
                </c:pt>
                <c:pt idx="7">
                  <c:v>3.3868450479963716E-2</c:v>
                </c:pt>
                <c:pt idx="8">
                  <c:v>3.4314170712362896E-2</c:v>
                </c:pt>
                <c:pt idx="9">
                  <c:v>2.96817563992876E-2</c:v>
                </c:pt>
                <c:pt idx="10">
                  <c:v>2.7855937014629635E-2</c:v>
                </c:pt>
                <c:pt idx="11">
                  <c:v>2.9993007314455644E-2</c:v>
                </c:pt>
                <c:pt idx="12">
                  <c:v>2.0197339839162453E-2</c:v>
                </c:pt>
                <c:pt idx="13">
                  <c:v>1.3016858999442904E-2</c:v>
                </c:pt>
                <c:pt idx="14">
                  <c:v>6.4787284824175725E-3</c:v>
                </c:pt>
                <c:pt idx="15">
                  <c:v>6.7966197776578577E-3</c:v>
                </c:pt>
                <c:pt idx="16">
                  <c:v>1.1368040800200646E-2</c:v>
                </c:pt>
                <c:pt idx="17">
                  <c:v>7.4018040695630633E-3</c:v>
                </c:pt>
                <c:pt idx="18">
                  <c:v>1.6994122033552401E-2</c:v>
                </c:pt>
                <c:pt idx="19">
                  <c:v>1.6242482982525785E-2</c:v>
                </c:pt>
                <c:pt idx="20">
                  <c:v>1.8570514291733262E-2</c:v>
                </c:pt>
                <c:pt idx="21">
                  <c:v>2.3225763343523945E-2</c:v>
                </c:pt>
                <c:pt idx="22">
                  <c:v>1.8881405039690425E-2</c:v>
                </c:pt>
                <c:pt idx="23">
                  <c:v>2.1671150020244643E-2</c:v>
                </c:pt>
                <c:pt idx="24">
                  <c:v>1.8748366149752348E-2</c:v>
                </c:pt>
                <c:pt idx="25">
                  <c:v>2.0845928334064116E-2</c:v>
                </c:pt>
                <c:pt idx="26">
                  <c:v>2.0826977879650786E-2</c:v>
                </c:pt>
                <c:pt idx="27">
                  <c:v>1.3579523579728936E-2</c:v>
                </c:pt>
                <c:pt idx="28">
                  <c:v>1.1271929369169041E-2</c:v>
                </c:pt>
                <c:pt idx="29">
                  <c:v>9.679510189662956E-3</c:v>
                </c:pt>
                <c:pt idx="30">
                  <c:v>7.0956245993616506E-3</c:v>
                </c:pt>
                <c:pt idx="31">
                  <c:v>7.8852162094815784E-3</c:v>
                </c:pt>
                <c:pt idx="32">
                  <c:v>8.7621481893389065E-3</c:v>
                </c:pt>
                <c:pt idx="33">
                  <c:v>9.5646521991064777E-3</c:v>
                </c:pt>
                <c:pt idx="34">
                  <c:v>1.1104357482782682E-2</c:v>
                </c:pt>
                <c:pt idx="35">
                  <c:v>7.331455848082721E-3</c:v>
                </c:pt>
                <c:pt idx="36">
                  <c:v>6.081981001259072E-3</c:v>
                </c:pt>
                <c:pt idx="37">
                  <c:v>3.579140582873465E-3</c:v>
                </c:pt>
                <c:pt idx="38">
                  <c:v>-2.1203132031086739E-3</c:v>
                </c:pt>
                <c:pt idx="39">
                  <c:v>-6.4410284276700232E-3</c:v>
                </c:pt>
                <c:pt idx="40">
                  <c:v>-7.2888774810500306E-3</c:v>
                </c:pt>
                <c:pt idx="41">
                  <c:v>-8.2809473698482617E-3</c:v>
                </c:pt>
                <c:pt idx="42">
                  <c:v>-6.7353034313365912E-3</c:v>
                </c:pt>
                <c:pt idx="43">
                  <c:v>-9.9786431701291596E-3</c:v>
                </c:pt>
                <c:pt idx="44">
                  <c:v>-8.1770090369612299E-3</c:v>
                </c:pt>
                <c:pt idx="45">
                  <c:v>1.0700641246181887E-3</c:v>
                </c:pt>
                <c:pt idx="46">
                  <c:v>8.5987116732011946E-4</c:v>
                </c:pt>
                <c:pt idx="47">
                  <c:v>3.5026491245974617E-3</c:v>
                </c:pt>
                <c:pt idx="48">
                  <c:v>4.817476139308584E-3</c:v>
                </c:pt>
                <c:pt idx="49">
                  <c:v>1.0392943741858443E-2</c:v>
                </c:pt>
                <c:pt idx="50">
                  <c:v>1.4632171087327952E-2</c:v>
                </c:pt>
                <c:pt idx="51">
                  <c:v>8.8856811273251915E-3</c:v>
                </c:pt>
                <c:pt idx="52">
                  <c:v>6.5142076241268554E-3</c:v>
                </c:pt>
                <c:pt idx="53">
                  <c:v>1.4126290190269002E-3</c:v>
                </c:pt>
                <c:pt idx="54">
                  <c:v>-1.7235003880256396E-3</c:v>
                </c:pt>
                <c:pt idx="55">
                  <c:v>-4.5104021686055264E-3</c:v>
                </c:pt>
                <c:pt idx="56">
                  <c:v>-4.446540770882852E-3</c:v>
                </c:pt>
                <c:pt idx="57">
                  <c:v>1.0014711568977156E-3</c:v>
                </c:pt>
                <c:pt idx="58">
                  <c:v>1.5253193800980878E-3</c:v>
                </c:pt>
                <c:pt idx="59">
                  <c:v>6.868534284332998E-3</c:v>
                </c:pt>
                <c:pt idx="60">
                  <c:v>8.4669962042069648E-3</c:v>
                </c:pt>
                <c:pt idx="61">
                  <c:v>8.9879969892164638E-3</c:v>
                </c:pt>
                <c:pt idx="62">
                  <c:v>4.1389327049026099E-3</c:v>
                </c:pt>
                <c:pt idx="63">
                  <c:v>-5.7718142415795386E-3</c:v>
                </c:pt>
                <c:pt idx="64">
                  <c:v>-5.9399367152608816E-3</c:v>
                </c:pt>
                <c:pt idx="65">
                  <c:v>-4.9670447617187283E-3</c:v>
                </c:pt>
                <c:pt idx="66">
                  <c:v>-5.2988329863050227E-3</c:v>
                </c:pt>
                <c:pt idx="67">
                  <c:v>-3.3399803652041202E-3</c:v>
                </c:pt>
                <c:pt idx="68">
                  <c:v>-4.2317533983530272E-3</c:v>
                </c:pt>
                <c:pt idx="69">
                  <c:v>8.3953659692437928E-4</c:v>
                </c:pt>
                <c:pt idx="70">
                  <c:v>2.4504113359968387E-4</c:v>
                </c:pt>
                <c:pt idx="71">
                  <c:v>-3.1595347423047865E-3</c:v>
                </c:pt>
                <c:pt idx="72">
                  <c:v>-3.9254333885581465E-3</c:v>
                </c:pt>
                <c:pt idx="73">
                  <c:v>-6.2648055892706861E-3</c:v>
                </c:pt>
                <c:pt idx="74">
                  <c:v>-3.3387334138205329E-3</c:v>
                </c:pt>
                <c:pt idx="75">
                  <c:v>-5.27291933558806E-3</c:v>
                </c:pt>
                <c:pt idx="76">
                  <c:v>-8.3193432592864533E-3</c:v>
                </c:pt>
                <c:pt idx="77">
                  <c:v>-5.5800122919385901E-3</c:v>
                </c:pt>
                <c:pt idx="78">
                  <c:v>-4.6141135731094726E-3</c:v>
                </c:pt>
                <c:pt idx="79">
                  <c:v>-4.3658988134080493E-3</c:v>
                </c:pt>
                <c:pt idx="80">
                  <c:v>-1.975271443172077E-3</c:v>
                </c:pt>
                <c:pt idx="81">
                  <c:v>5.8094167980335589E-3</c:v>
                </c:pt>
                <c:pt idx="82">
                  <c:v>1.2332021994876126E-2</c:v>
                </c:pt>
                <c:pt idx="83">
                  <c:v>1.1048911209135384E-2</c:v>
                </c:pt>
                <c:pt idx="84">
                  <c:v>1.1272913664293917E-2</c:v>
                </c:pt>
                <c:pt idx="85">
                  <c:v>8.5134497464185114E-3</c:v>
                </c:pt>
                <c:pt idx="86">
                  <c:v>4.0611691854540799E-3</c:v>
                </c:pt>
                <c:pt idx="87">
                  <c:v>-2.3072563205175805E-3</c:v>
                </c:pt>
                <c:pt idx="88">
                  <c:v>-2.6666592978932518E-3</c:v>
                </c:pt>
                <c:pt idx="89">
                  <c:v>-2.0637555177942761E-4</c:v>
                </c:pt>
                <c:pt idx="90">
                  <c:v>3.5916886432632757E-4</c:v>
                </c:pt>
                <c:pt idx="91">
                  <c:v>2.7215521842218877E-3</c:v>
                </c:pt>
                <c:pt idx="92">
                  <c:v>4.0899624139938279E-3</c:v>
                </c:pt>
                <c:pt idx="93">
                  <c:v>-5.2604293457913873E-3</c:v>
                </c:pt>
                <c:pt idx="94">
                  <c:v>-7.4228982456994268E-3</c:v>
                </c:pt>
                <c:pt idx="95">
                  <c:v>-8.4478852199095945E-3</c:v>
                </c:pt>
                <c:pt idx="96">
                  <c:v>-7.9705150733962345E-3</c:v>
                </c:pt>
                <c:pt idx="97">
                  <c:v>-7.2023030796932383E-3</c:v>
                </c:pt>
                <c:pt idx="98">
                  <c:v>-3.1622908587273322E-3</c:v>
                </c:pt>
                <c:pt idx="99">
                  <c:v>6.0377399202487221E-3</c:v>
                </c:pt>
                <c:pt idx="100">
                  <c:v>8.4971465686195114E-3</c:v>
                </c:pt>
                <c:pt idx="101">
                  <c:v>1.6633795666728655E-2</c:v>
                </c:pt>
                <c:pt idx="102">
                  <c:v>2.217143581042531E-2</c:v>
                </c:pt>
                <c:pt idx="103">
                  <c:v>2.2883571667390096E-2</c:v>
                </c:pt>
                <c:pt idx="104">
                  <c:v>2.2116661031677701E-2</c:v>
                </c:pt>
                <c:pt idx="105">
                  <c:v>2.3350170582774409E-2</c:v>
                </c:pt>
                <c:pt idx="106">
                  <c:v>1.8709806153794195E-2</c:v>
                </c:pt>
                <c:pt idx="107">
                  <c:v>9.954900800380485E-3</c:v>
                </c:pt>
                <c:pt idx="108">
                  <c:v>4.2389978958420659E-3</c:v>
                </c:pt>
                <c:pt idx="109">
                  <c:v>2.9860339612896789E-4</c:v>
                </c:pt>
                <c:pt idx="110">
                  <c:v>-1.6632575081275539E-3</c:v>
                </c:pt>
                <c:pt idx="111">
                  <c:v>-1.9328920992194587E-3</c:v>
                </c:pt>
                <c:pt idx="112">
                  <c:v>-2.5718191559892605E-3</c:v>
                </c:pt>
                <c:pt idx="113">
                  <c:v>-5.9534610419679128E-3</c:v>
                </c:pt>
                <c:pt idx="114">
                  <c:v>-8.7884818267521918E-3</c:v>
                </c:pt>
                <c:pt idx="115">
                  <c:v>-1.0157699108341526E-2</c:v>
                </c:pt>
                <c:pt idx="116">
                  <c:v>-1.381540039341601E-2</c:v>
                </c:pt>
                <c:pt idx="117">
                  <c:v>-1.7942295146496482E-2</c:v>
                </c:pt>
                <c:pt idx="118">
                  <c:v>-1.8795628321128195E-2</c:v>
                </c:pt>
                <c:pt idx="119">
                  <c:v>-1.9731495612586976E-2</c:v>
                </c:pt>
                <c:pt idx="120">
                  <c:v>-2.2156653054921684E-2</c:v>
                </c:pt>
                <c:pt idx="121">
                  <c:v>-1.8895604741371405E-2</c:v>
                </c:pt>
                <c:pt idx="122">
                  <c:v>-9.0991834281543681E-3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D7-48B4-99CA-1F15CAFE4E46}"/>
            </c:ext>
          </c:extLst>
        </c:ser>
        <c:ser>
          <c:idx val="1"/>
          <c:order val="1"/>
          <c:tx>
            <c:strRef>
              <c:f>'Flows - S'!$X$15</c:f>
              <c:strCache>
                <c:ptCount val="1"/>
                <c:pt idx="0">
                  <c:v>DIIs (US$ mn)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'Flows - S'!$V$120:$V$244</c:f>
              <c:numCache>
                <c:formatCode>mmm\-yy</c:formatCode>
                <c:ptCount val="125"/>
                <c:pt idx="0">
                  <c:v>41061</c:v>
                </c:pt>
                <c:pt idx="1">
                  <c:v>41091</c:v>
                </c:pt>
                <c:pt idx="2">
                  <c:v>41122</c:v>
                </c:pt>
                <c:pt idx="3">
                  <c:v>41153</c:v>
                </c:pt>
                <c:pt idx="4">
                  <c:v>41183</c:v>
                </c:pt>
                <c:pt idx="5">
                  <c:v>41214</c:v>
                </c:pt>
                <c:pt idx="6">
                  <c:v>41244</c:v>
                </c:pt>
                <c:pt idx="7">
                  <c:v>41275</c:v>
                </c:pt>
                <c:pt idx="8">
                  <c:v>41306</c:v>
                </c:pt>
                <c:pt idx="9">
                  <c:v>41334</c:v>
                </c:pt>
                <c:pt idx="10">
                  <c:v>41365</c:v>
                </c:pt>
                <c:pt idx="11">
                  <c:v>41395</c:v>
                </c:pt>
                <c:pt idx="12">
                  <c:v>41426</c:v>
                </c:pt>
                <c:pt idx="13">
                  <c:v>41456</c:v>
                </c:pt>
                <c:pt idx="14">
                  <c:v>41487</c:v>
                </c:pt>
                <c:pt idx="15">
                  <c:v>41518</c:v>
                </c:pt>
                <c:pt idx="16">
                  <c:v>41548</c:v>
                </c:pt>
                <c:pt idx="17">
                  <c:v>41579</c:v>
                </c:pt>
                <c:pt idx="18">
                  <c:v>41609</c:v>
                </c:pt>
                <c:pt idx="19">
                  <c:v>41640</c:v>
                </c:pt>
                <c:pt idx="20">
                  <c:v>41671</c:v>
                </c:pt>
                <c:pt idx="21">
                  <c:v>41699</c:v>
                </c:pt>
                <c:pt idx="22">
                  <c:v>41730</c:v>
                </c:pt>
                <c:pt idx="23">
                  <c:v>41760</c:v>
                </c:pt>
                <c:pt idx="24">
                  <c:v>41791</c:v>
                </c:pt>
                <c:pt idx="25">
                  <c:v>41821</c:v>
                </c:pt>
                <c:pt idx="26">
                  <c:v>41852</c:v>
                </c:pt>
                <c:pt idx="27">
                  <c:v>41883</c:v>
                </c:pt>
                <c:pt idx="28">
                  <c:v>41913</c:v>
                </c:pt>
                <c:pt idx="29">
                  <c:v>41944</c:v>
                </c:pt>
                <c:pt idx="30">
                  <c:v>41974</c:v>
                </c:pt>
                <c:pt idx="31">
                  <c:v>42005</c:v>
                </c:pt>
                <c:pt idx="32">
                  <c:v>42036</c:v>
                </c:pt>
                <c:pt idx="33">
                  <c:v>42064</c:v>
                </c:pt>
                <c:pt idx="34">
                  <c:v>42095</c:v>
                </c:pt>
                <c:pt idx="35">
                  <c:v>42125</c:v>
                </c:pt>
                <c:pt idx="36">
                  <c:v>42156</c:v>
                </c:pt>
                <c:pt idx="37">
                  <c:v>42186</c:v>
                </c:pt>
                <c:pt idx="38">
                  <c:v>42217</c:v>
                </c:pt>
                <c:pt idx="39">
                  <c:v>42248</c:v>
                </c:pt>
                <c:pt idx="40">
                  <c:v>42278</c:v>
                </c:pt>
                <c:pt idx="41">
                  <c:v>42309</c:v>
                </c:pt>
                <c:pt idx="42">
                  <c:v>42339</c:v>
                </c:pt>
                <c:pt idx="43">
                  <c:v>42370</c:v>
                </c:pt>
                <c:pt idx="44">
                  <c:v>42401</c:v>
                </c:pt>
                <c:pt idx="45">
                  <c:v>42430</c:v>
                </c:pt>
                <c:pt idx="46">
                  <c:v>42461</c:v>
                </c:pt>
                <c:pt idx="47">
                  <c:v>42491</c:v>
                </c:pt>
                <c:pt idx="48">
                  <c:v>42522</c:v>
                </c:pt>
                <c:pt idx="49">
                  <c:v>42552</c:v>
                </c:pt>
                <c:pt idx="50">
                  <c:v>42583</c:v>
                </c:pt>
                <c:pt idx="51">
                  <c:v>42614</c:v>
                </c:pt>
                <c:pt idx="52">
                  <c:v>42644</c:v>
                </c:pt>
                <c:pt idx="53">
                  <c:v>42675</c:v>
                </c:pt>
                <c:pt idx="54">
                  <c:v>42705</c:v>
                </c:pt>
                <c:pt idx="55">
                  <c:v>42736</c:v>
                </c:pt>
                <c:pt idx="56">
                  <c:v>42767</c:v>
                </c:pt>
                <c:pt idx="57">
                  <c:v>42795</c:v>
                </c:pt>
                <c:pt idx="58">
                  <c:v>42826</c:v>
                </c:pt>
                <c:pt idx="59">
                  <c:v>42856</c:v>
                </c:pt>
                <c:pt idx="60">
                  <c:v>42887</c:v>
                </c:pt>
                <c:pt idx="61">
                  <c:v>42917</c:v>
                </c:pt>
                <c:pt idx="62">
                  <c:v>42948</c:v>
                </c:pt>
                <c:pt idx="63">
                  <c:v>42979</c:v>
                </c:pt>
                <c:pt idx="64">
                  <c:v>43009</c:v>
                </c:pt>
                <c:pt idx="65">
                  <c:v>43040</c:v>
                </c:pt>
                <c:pt idx="66">
                  <c:v>43070</c:v>
                </c:pt>
                <c:pt idx="67">
                  <c:v>43101</c:v>
                </c:pt>
                <c:pt idx="68">
                  <c:v>43132</c:v>
                </c:pt>
                <c:pt idx="69">
                  <c:v>43160</c:v>
                </c:pt>
                <c:pt idx="70">
                  <c:v>43191</c:v>
                </c:pt>
                <c:pt idx="71">
                  <c:v>43221</c:v>
                </c:pt>
                <c:pt idx="72">
                  <c:v>43252</c:v>
                </c:pt>
                <c:pt idx="73">
                  <c:v>43282</c:v>
                </c:pt>
                <c:pt idx="74">
                  <c:v>43313</c:v>
                </c:pt>
                <c:pt idx="75">
                  <c:v>43344</c:v>
                </c:pt>
                <c:pt idx="76">
                  <c:v>43374</c:v>
                </c:pt>
                <c:pt idx="77">
                  <c:v>43405</c:v>
                </c:pt>
                <c:pt idx="78">
                  <c:v>43435</c:v>
                </c:pt>
                <c:pt idx="79">
                  <c:v>43466</c:v>
                </c:pt>
                <c:pt idx="80">
                  <c:v>43497</c:v>
                </c:pt>
                <c:pt idx="81">
                  <c:v>43525</c:v>
                </c:pt>
                <c:pt idx="82">
                  <c:v>43556</c:v>
                </c:pt>
                <c:pt idx="83">
                  <c:v>43586</c:v>
                </c:pt>
                <c:pt idx="84">
                  <c:v>43617</c:v>
                </c:pt>
                <c:pt idx="85">
                  <c:v>43647</c:v>
                </c:pt>
                <c:pt idx="86">
                  <c:v>43678</c:v>
                </c:pt>
                <c:pt idx="87">
                  <c:v>43709</c:v>
                </c:pt>
                <c:pt idx="88">
                  <c:v>43739</c:v>
                </c:pt>
                <c:pt idx="89">
                  <c:v>43770</c:v>
                </c:pt>
                <c:pt idx="90">
                  <c:v>43800</c:v>
                </c:pt>
                <c:pt idx="91">
                  <c:v>43831</c:v>
                </c:pt>
                <c:pt idx="92">
                  <c:v>43862</c:v>
                </c:pt>
                <c:pt idx="93">
                  <c:v>43891</c:v>
                </c:pt>
                <c:pt idx="94">
                  <c:v>43922</c:v>
                </c:pt>
                <c:pt idx="95">
                  <c:v>43952</c:v>
                </c:pt>
                <c:pt idx="96">
                  <c:v>43983</c:v>
                </c:pt>
                <c:pt idx="97">
                  <c:v>44013</c:v>
                </c:pt>
                <c:pt idx="98">
                  <c:v>44044</c:v>
                </c:pt>
                <c:pt idx="99">
                  <c:v>44075</c:v>
                </c:pt>
                <c:pt idx="100">
                  <c:v>44105</c:v>
                </c:pt>
                <c:pt idx="101">
                  <c:v>44136</c:v>
                </c:pt>
                <c:pt idx="102">
                  <c:v>44166</c:v>
                </c:pt>
                <c:pt idx="103">
                  <c:v>44197</c:v>
                </c:pt>
                <c:pt idx="104">
                  <c:v>44228</c:v>
                </c:pt>
                <c:pt idx="105">
                  <c:v>44286</c:v>
                </c:pt>
                <c:pt idx="106">
                  <c:v>44316</c:v>
                </c:pt>
                <c:pt idx="107">
                  <c:v>44347</c:v>
                </c:pt>
                <c:pt idx="108">
                  <c:v>44377</c:v>
                </c:pt>
                <c:pt idx="109" formatCode="[$-409]mmm\-yy;@">
                  <c:v>44408</c:v>
                </c:pt>
                <c:pt idx="110">
                  <c:v>44409</c:v>
                </c:pt>
                <c:pt idx="111">
                  <c:v>44440</c:v>
                </c:pt>
                <c:pt idx="112">
                  <c:v>44470</c:v>
                </c:pt>
                <c:pt idx="113">
                  <c:v>44501</c:v>
                </c:pt>
                <c:pt idx="114">
                  <c:v>44531</c:v>
                </c:pt>
                <c:pt idx="115">
                  <c:v>44562</c:v>
                </c:pt>
                <c:pt idx="116">
                  <c:v>44593</c:v>
                </c:pt>
                <c:pt idx="117">
                  <c:v>44621</c:v>
                </c:pt>
                <c:pt idx="118">
                  <c:v>44652</c:v>
                </c:pt>
                <c:pt idx="119">
                  <c:v>44682</c:v>
                </c:pt>
                <c:pt idx="120">
                  <c:v>44726</c:v>
                </c:pt>
                <c:pt idx="121">
                  <c:v>44773</c:v>
                </c:pt>
                <c:pt idx="122">
                  <c:v>44804</c:v>
                </c:pt>
              </c:numCache>
              <c:extLst xmlns:c15="http://schemas.microsoft.com/office/drawing/2012/chart"/>
            </c:numRef>
          </c:cat>
          <c:val>
            <c:numRef>
              <c:f>'Flows - S'!$X$120:$X$244</c:f>
              <c:numCache>
                <c:formatCode>0.0%</c:formatCode>
                <c:ptCount val="125"/>
                <c:pt idx="0">
                  <c:v>-8.7856234199654611E-3</c:v>
                </c:pt>
                <c:pt idx="1">
                  <c:v>-7.8078338570565977E-3</c:v>
                </c:pt>
                <c:pt idx="2">
                  <c:v>-4.3658778331689754E-3</c:v>
                </c:pt>
                <c:pt idx="3">
                  <c:v>-6.7617617106239978E-3</c:v>
                </c:pt>
                <c:pt idx="4">
                  <c:v>-9.0095014854380887E-3</c:v>
                </c:pt>
                <c:pt idx="5">
                  <c:v>-1.1378808046350929E-2</c:v>
                </c:pt>
                <c:pt idx="6">
                  <c:v>-1.4995697572677704E-2</c:v>
                </c:pt>
                <c:pt idx="7">
                  <c:v>-1.9434052638342018E-2</c:v>
                </c:pt>
                <c:pt idx="8">
                  <c:v>-2.0518119012105884E-2</c:v>
                </c:pt>
                <c:pt idx="9">
                  <c:v>-1.9589999217811831E-2</c:v>
                </c:pt>
                <c:pt idx="10">
                  <c:v>-1.8847213128851868E-2</c:v>
                </c:pt>
                <c:pt idx="11">
                  <c:v>-2.1071716610674095E-2</c:v>
                </c:pt>
                <c:pt idx="12">
                  <c:v>-1.5016373863461876E-2</c:v>
                </c:pt>
                <c:pt idx="13">
                  <c:v>-9.2622617066522202E-3</c:v>
                </c:pt>
                <c:pt idx="14">
                  <c:v>-3.9257944047519653E-3</c:v>
                </c:pt>
                <c:pt idx="15">
                  <c:v>-4.0777402499191113E-3</c:v>
                </c:pt>
                <c:pt idx="16">
                  <c:v>-7.4809251498244361E-3</c:v>
                </c:pt>
                <c:pt idx="17">
                  <c:v>-5.9587233595502472E-3</c:v>
                </c:pt>
                <c:pt idx="18">
                  <c:v>-1.2010038260406924E-2</c:v>
                </c:pt>
                <c:pt idx="19">
                  <c:v>-1.1880762490978211E-2</c:v>
                </c:pt>
                <c:pt idx="20">
                  <c:v>-1.4056082189429532E-2</c:v>
                </c:pt>
                <c:pt idx="21">
                  <c:v>-1.5099139079037873E-2</c:v>
                </c:pt>
                <c:pt idx="22">
                  <c:v>-1.2809662372670437E-2</c:v>
                </c:pt>
                <c:pt idx="23">
                  <c:v>-1.1270068095334993E-2</c:v>
                </c:pt>
                <c:pt idx="24">
                  <c:v>-9.9489578185834524E-3</c:v>
                </c:pt>
                <c:pt idx="25">
                  <c:v>-1.0118189461979527E-2</c:v>
                </c:pt>
                <c:pt idx="26">
                  <c:v>-9.0706041583923334E-3</c:v>
                </c:pt>
                <c:pt idx="27">
                  <c:v>-5.2772771286132497E-3</c:v>
                </c:pt>
                <c:pt idx="28">
                  <c:v>-2.1169210035645496E-3</c:v>
                </c:pt>
                <c:pt idx="29">
                  <c:v>-2.6407186575609972E-3</c:v>
                </c:pt>
                <c:pt idx="30">
                  <c:v>-1.0751545267820293E-5</c:v>
                </c:pt>
                <c:pt idx="31">
                  <c:v>-1.1800034605066029E-3</c:v>
                </c:pt>
                <c:pt idx="32">
                  <c:v>-1.1371037292357174E-3</c:v>
                </c:pt>
                <c:pt idx="33">
                  <c:v>-7.7548139271797593E-4</c:v>
                </c:pt>
                <c:pt idx="34">
                  <c:v>9.3868830918258277E-4</c:v>
                </c:pt>
                <c:pt idx="35">
                  <c:v>4.6457987177457348E-3</c:v>
                </c:pt>
                <c:pt idx="36">
                  <c:v>6.1167052936884339E-3</c:v>
                </c:pt>
                <c:pt idx="37">
                  <c:v>8.0530446855866626E-3</c:v>
                </c:pt>
                <c:pt idx="38">
                  <c:v>1.0983825733258283E-2</c:v>
                </c:pt>
                <c:pt idx="39">
                  <c:v>1.353384218160556E-2</c:v>
                </c:pt>
                <c:pt idx="40">
                  <c:v>1.0751970861334842E-2</c:v>
                </c:pt>
                <c:pt idx="41">
                  <c:v>1.075721531345733E-2</c:v>
                </c:pt>
                <c:pt idx="42">
                  <c:v>9.5111377425566076E-3</c:v>
                </c:pt>
                <c:pt idx="43">
                  <c:v>1.2603576883090556E-2</c:v>
                </c:pt>
                <c:pt idx="44">
                  <c:v>1.164425911125024E-2</c:v>
                </c:pt>
                <c:pt idx="45">
                  <c:v>5.2736196265827893E-3</c:v>
                </c:pt>
                <c:pt idx="46">
                  <c:v>5.1050597204637393E-3</c:v>
                </c:pt>
                <c:pt idx="47">
                  <c:v>4.7846835180352341E-3</c:v>
                </c:pt>
                <c:pt idx="48">
                  <c:v>2.575164555471467E-3</c:v>
                </c:pt>
                <c:pt idx="49">
                  <c:v>-2.3255504078054158E-3</c:v>
                </c:pt>
                <c:pt idx="50">
                  <c:v>-5.9588492710361861E-3</c:v>
                </c:pt>
                <c:pt idx="51">
                  <c:v>-1.4175828624852032E-3</c:v>
                </c:pt>
                <c:pt idx="52">
                  <c:v>1.0422111401206041E-3</c:v>
                </c:pt>
                <c:pt idx="53">
                  <c:v>3.5364879918495795E-3</c:v>
                </c:pt>
                <c:pt idx="54">
                  <c:v>6.0926042252954504E-3</c:v>
                </c:pt>
                <c:pt idx="55">
                  <c:v>8.5667962227826827E-3</c:v>
                </c:pt>
                <c:pt idx="56">
                  <c:v>9.7417272134032451E-3</c:v>
                </c:pt>
                <c:pt idx="57">
                  <c:v>8.2003157749251827E-3</c:v>
                </c:pt>
                <c:pt idx="58">
                  <c:v>8.4441723900726649E-3</c:v>
                </c:pt>
                <c:pt idx="59">
                  <c:v>5.2931376350797005E-3</c:v>
                </c:pt>
                <c:pt idx="60">
                  <c:v>4.6164841894021161E-3</c:v>
                </c:pt>
                <c:pt idx="61">
                  <c:v>4.5004012302275135E-3</c:v>
                </c:pt>
                <c:pt idx="62">
                  <c:v>7.4628696051180872E-3</c:v>
                </c:pt>
                <c:pt idx="63">
                  <c:v>1.2204913486265762E-2</c:v>
                </c:pt>
                <c:pt idx="64">
                  <c:v>1.2199033012373845E-2</c:v>
                </c:pt>
                <c:pt idx="65">
                  <c:v>1.2881073080629291E-2</c:v>
                </c:pt>
                <c:pt idx="66">
                  <c:v>1.3003818685049271E-2</c:v>
                </c:pt>
                <c:pt idx="67">
                  <c:v>1.1883289374144557E-2</c:v>
                </c:pt>
                <c:pt idx="68">
                  <c:v>1.1896893100233672E-2</c:v>
                </c:pt>
                <c:pt idx="69">
                  <c:v>9.2478318801719247E-3</c:v>
                </c:pt>
                <c:pt idx="70">
                  <c:v>8.8396687784330179E-3</c:v>
                </c:pt>
                <c:pt idx="71">
                  <c:v>9.6801636137941391E-3</c:v>
                </c:pt>
                <c:pt idx="72">
                  <c:v>1.055508350316171E-2</c:v>
                </c:pt>
                <c:pt idx="73">
                  <c:v>1.126071626368874E-2</c:v>
                </c:pt>
                <c:pt idx="74">
                  <c:v>8.66058724586268E-3</c:v>
                </c:pt>
                <c:pt idx="75">
                  <c:v>9.3891730356662779E-3</c:v>
                </c:pt>
                <c:pt idx="76">
                  <c:v>1.2010604054899305E-2</c:v>
                </c:pt>
                <c:pt idx="77">
                  <c:v>9.8576761830537693E-3</c:v>
                </c:pt>
                <c:pt idx="78">
                  <c:v>7.5328410764529423E-3</c:v>
                </c:pt>
                <c:pt idx="79">
                  <c:v>7.1824577785942808E-3</c:v>
                </c:pt>
                <c:pt idx="80">
                  <c:v>6.720908765344113E-3</c:v>
                </c:pt>
                <c:pt idx="81">
                  <c:v>2.3075760006660371E-3</c:v>
                </c:pt>
                <c:pt idx="82">
                  <c:v>-2.6321498017007061E-3</c:v>
                </c:pt>
                <c:pt idx="83">
                  <c:v>-1.8409083312758612E-3</c:v>
                </c:pt>
                <c:pt idx="84">
                  <c:v>-1.2673241027626571E-3</c:v>
                </c:pt>
                <c:pt idx="85">
                  <c:v>1.7227290608153192E-3</c:v>
                </c:pt>
                <c:pt idx="86">
                  <c:v>5.0727449007185255E-3</c:v>
                </c:pt>
                <c:pt idx="87">
                  <c:v>9.2477160572027386E-3</c:v>
                </c:pt>
                <c:pt idx="88">
                  <c:v>1.0793039419863072E-2</c:v>
                </c:pt>
                <c:pt idx="89">
                  <c:v>8.7221616491958368E-3</c:v>
                </c:pt>
                <c:pt idx="90">
                  <c:v>8.0794186836922761E-3</c:v>
                </c:pt>
                <c:pt idx="91">
                  <c:v>5.0875418607940585E-3</c:v>
                </c:pt>
                <c:pt idx="92">
                  <c:v>4.3850476958693816E-3</c:v>
                </c:pt>
                <c:pt idx="93">
                  <c:v>1.089626053896826E-2</c:v>
                </c:pt>
                <c:pt idx="94">
                  <c:v>1.0530520580701839E-2</c:v>
                </c:pt>
                <c:pt idx="95">
                  <c:v>1.4203495287077202E-2</c:v>
                </c:pt>
                <c:pt idx="96">
                  <c:v>1.5111490862724456E-2</c:v>
                </c:pt>
                <c:pt idx="97">
                  <c:v>1.3117396121760895E-2</c:v>
                </c:pt>
                <c:pt idx="98">
                  <c:v>8.190959927446527E-3</c:v>
                </c:pt>
                <c:pt idx="99">
                  <c:v>-1.3992395817620095E-3</c:v>
                </c:pt>
                <c:pt idx="100">
                  <c:v>-4.0314814518290706E-3</c:v>
                </c:pt>
                <c:pt idx="101">
                  <c:v>-1.3251850145529011E-2</c:v>
                </c:pt>
                <c:pt idx="102">
                  <c:v>-1.8067226460236386E-2</c:v>
                </c:pt>
                <c:pt idx="103">
                  <c:v>-1.7687957756584077E-2</c:v>
                </c:pt>
                <c:pt idx="104">
                  <c:v>-1.7700335604157517E-2</c:v>
                </c:pt>
                <c:pt idx="105">
                  <c:v>-1.614285201063884E-2</c:v>
                </c:pt>
                <c:pt idx="106">
                  <c:v>-1.1973399573805558E-2</c:v>
                </c:pt>
                <c:pt idx="107">
                  <c:v>-5.3137631370160816E-3</c:v>
                </c:pt>
                <c:pt idx="108">
                  <c:v>-5.3641264830428135E-4</c:v>
                </c:pt>
                <c:pt idx="109">
                  <c:v>2.5048046118358322E-3</c:v>
                </c:pt>
                <c:pt idx="110">
                  <c:v>4.9924351858581127E-3</c:v>
                </c:pt>
                <c:pt idx="111">
                  <c:v>4.9105974410837434E-3</c:v>
                </c:pt>
                <c:pt idx="112">
                  <c:v>4.2278618672452152E-3</c:v>
                </c:pt>
                <c:pt idx="113">
                  <c:v>6.9448868746340613E-3</c:v>
                </c:pt>
                <c:pt idx="114">
                  <c:v>9.1739094050390588E-3</c:v>
                </c:pt>
                <c:pt idx="115">
                  <c:v>9.6316621221951195E-3</c:v>
                </c:pt>
                <c:pt idx="116">
                  <c:v>1.2753961781818268E-2</c:v>
                </c:pt>
                <c:pt idx="117">
                  <c:v>1.5973178249742981E-2</c:v>
                </c:pt>
                <c:pt idx="118">
                  <c:v>1.8139507889754672E-2</c:v>
                </c:pt>
                <c:pt idx="119">
                  <c:v>2.0064883281488383E-2</c:v>
                </c:pt>
                <c:pt idx="120">
                  <c:v>2.1821406774494439E-2</c:v>
                </c:pt>
                <c:pt idx="121">
                  <c:v>2.0936843203223875E-2</c:v>
                </c:pt>
                <c:pt idx="122">
                  <c:v>1.6227316324502375E-2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20D7-48B4-99CA-1F15CAFE4E46}"/>
            </c:ext>
          </c:extLst>
        </c:ser>
        <c:ser>
          <c:idx val="2"/>
          <c:order val="2"/>
          <c:tx>
            <c:strRef>
              <c:f>'Flows - S'!$Y$15</c:f>
              <c:strCache>
                <c:ptCount val="1"/>
                <c:pt idx="0">
                  <c:v>MFs (US$ mn)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'Flows - S'!$V$120:$V$244</c:f>
              <c:numCache>
                <c:formatCode>mmm\-yy</c:formatCode>
                <c:ptCount val="125"/>
                <c:pt idx="0">
                  <c:v>41061</c:v>
                </c:pt>
                <c:pt idx="1">
                  <c:v>41091</c:v>
                </c:pt>
                <c:pt idx="2">
                  <c:v>41122</c:v>
                </c:pt>
                <c:pt idx="3">
                  <c:v>41153</c:v>
                </c:pt>
                <c:pt idx="4">
                  <c:v>41183</c:v>
                </c:pt>
                <c:pt idx="5">
                  <c:v>41214</c:v>
                </c:pt>
                <c:pt idx="6">
                  <c:v>41244</c:v>
                </c:pt>
                <c:pt idx="7">
                  <c:v>41275</c:v>
                </c:pt>
                <c:pt idx="8">
                  <c:v>41306</c:v>
                </c:pt>
                <c:pt idx="9">
                  <c:v>41334</c:v>
                </c:pt>
                <c:pt idx="10">
                  <c:v>41365</c:v>
                </c:pt>
                <c:pt idx="11">
                  <c:v>41395</c:v>
                </c:pt>
                <c:pt idx="12">
                  <c:v>41426</c:v>
                </c:pt>
                <c:pt idx="13">
                  <c:v>41456</c:v>
                </c:pt>
                <c:pt idx="14">
                  <c:v>41487</c:v>
                </c:pt>
                <c:pt idx="15">
                  <c:v>41518</c:v>
                </c:pt>
                <c:pt idx="16">
                  <c:v>41548</c:v>
                </c:pt>
                <c:pt idx="17">
                  <c:v>41579</c:v>
                </c:pt>
                <c:pt idx="18">
                  <c:v>41609</c:v>
                </c:pt>
                <c:pt idx="19">
                  <c:v>41640</c:v>
                </c:pt>
                <c:pt idx="20">
                  <c:v>41671</c:v>
                </c:pt>
                <c:pt idx="21">
                  <c:v>41699</c:v>
                </c:pt>
                <c:pt idx="22">
                  <c:v>41730</c:v>
                </c:pt>
                <c:pt idx="23">
                  <c:v>41760</c:v>
                </c:pt>
                <c:pt idx="24">
                  <c:v>41791</c:v>
                </c:pt>
                <c:pt idx="25">
                  <c:v>41821</c:v>
                </c:pt>
                <c:pt idx="26">
                  <c:v>41852</c:v>
                </c:pt>
                <c:pt idx="27">
                  <c:v>41883</c:v>
                </c:pt>
                <c:pt idx="28">
                  <c:v>41913</c:v>
                </c:pt>
                <c:pt idx="29">
                  <c:v>41944</c:v>
                </c:pt>
                <c:pt idx="30">
                  <c:v>41974</c:v>
                </c:pt>
                <c:pt idx="31">
                  <c:v>42005</c:v>
                </c:pt>
                <c:pt idx="32">
                  <c:v>42036</c:v>
                </c:pt>
                <c:pt idx="33">
                  <c:v>42064</c:v>
                </c:pt>
                <c:pt idx="34">
                  <c:v>42095</c:v>
                </c:pt>
                <c:pt idx="35">
                  <c:v>42125</c:v>
                </c:pt>
                <c:pt idx="36">
                  <c:v>42156</c:v>
                </c:pt>
                <c:pt idx="37">
                  <c:v>42186</c:v>
                </c:pt>
                <c:pt idx="38">
                  <c:v>42217</c:v>
                </c:pt>
                <c:pt idx="39">
                  <c:v>42248</c:v>
                </c:pt>
                <c:pt idx="40">
                  <c:v>42278</c:v>
                </c:pt>
                <c:pt idx="41">
                  <c:v>42309</c:v>
                </c:pt>
                <c:pt idx="42">
                  <c:v>42339</c:v>
                </c:pt>
                <c:pt idx="43">
                  <c:v>42370</c:v>
                </c:pt>
                <c:pt idx="44">
                  <c:v>42401</c:v>
                </c:pt>
                <c:pt idx="45">
                  <c:v>42430</c:v>
                </c:pt>
                <c:pt idx="46">
                  <c:v>42461</c:v>
                </c:pt>
                <c:pt idx="47">
                  <c:v>42491</c:v>
                </c:pt>
                <c:pt idx="48">
                  <c:v>42522</c:v>
                </c:pt>
                <c:pt idx="49">
                  <c:v>42552</c:v>
                </c:pt>
                <c:pt idx="50">
                  <c:v>42583</c:v>
                </c:pt>
                <c:pt idx="51">
                  <c:v>42614</c:v>
                </c:pt>
                <c:pt idx="52">
                  <c:v>42644</c:v>
                </c:pt>
                <c:pt idx="53">
                  <c:v>42675</c:v>
                </c:pt>
                <c:pt idx="54">
                  <c:v>42705</c:v>
                </c:pt>
                <c:pt idx="55">
                  <c:v>42736</c:v>
                </c:pt>
                <c:pt idx="56">
                  <c:v>42767</c:v>
                </c:pt>
                <c:pt idx="57">
                  <c:v>42795</c:v>
                </c:pt>
                <c:pt idx="58">
                  <c:v>42826</c:v>
                </c:pt>
                <c:pt idx="59">
                  <c:v>42856</c:v>
                </c:pt>
                <c:pt idx="60">
                  <c:v>42887</c:v>
                </c:pt>
                <c:pt idx="61">
                  <c:v>42917</c:v>
                </c:pt>
                <c:pt idx="62">
                  <c:v>42948</c:v>
                </c:pt>
                <c:pt idx="63">
                  <c:v>42979</c:v>
                </c:pt>
                <c:pt idx="64">
                  <c:v>43009</c:v>
                </c:pt>
                <c:pt idx="65">
                  <c:v>43040</c:v>
                </c:pt>
                <c:pt idx="66">
                  <c:v>43070</c:v>
                </c:pt>
                <c:pt idx="67">
                  <c:v>43101</c:v>
                </c:pt>
                <c:pt idx="68">
                  <c:v>43132</c:v>
                </c:pt>
                <c:pt idx="69">
                  <c:v>43160</c:v>
                </c:pt>
                <c:pt idx="70">
                  <c:v>43191</c:v>
                </c:pt>
                <c:pt idx="71">
                  <c:v>43221</c:v>
                </c:pt>
                <c:pt idx="72">
                  <c:v>43252</c:v>
                </c:pt>
                <c:pt idx="73">
                  <c:v>43282</c:v>
                </c:pt>
                <c:pt idx="74">
                  <c:v>43313</c:v>
                </c:pt>
                <c:pt idx="75">
                  <c:v>43344</c:v>
                </c:pt>
                <c:pt idx="76">
                  <c:v>43374</c:v>
                </c:pt>
                <c:pt idx="77">
                  <c:v>43405</c:v>
                </c:pt>
                <c:pt idx="78">
                  <c:v>43435</c:v>
                </c:pt>
                <c:pt idx="79">
                  <c:v>43466</c:v>
                </c:pt>
                <c:pt idx="80">
                  <c:v>43497</c:v>
                </c:pt>
                <c:pt idx="81">
                  <c:v>43525</c:v>
                </c:pt>
                <c:pt idx="82">
                  <c:v>43556</c:v>
                </c:pt>
                <c:pt idx="83">
                  <c:v>43586</c:v>
                </c:pt>
                <c:pt idx="84">
                  <c:v>43617</c:v>
                </c:pt>
                <c:pt idx="85">
                  <c:v>43647</c:v>
                </c:pt>
                <c:pt idx="86">
                  <c:v>43678</c:v>
                </c:pt>
                <c:pt idx="87">
                  <c:v>43709</c:v>
                </c:pt>
                <c:pt idx="88">
                  <c:v>43739</c:v>
                </c:pt>
                <c:pt idx="89">
                  <c:v>43770</c:v>
                </c:pt>
                <c:pt idx="90">
                  <c:v>43800</c:v>
                </c:pt>
                <c:pt idx="91">
                  <c:v>43831</c:v>
                </c:pt>
                <c:pt idx="92">
                  <c:v>43862</c:v>
                </c:pt>
                <c:pt idx="93">
                  <c:v>43891</c:v>
                </c:pt>
                <c:pt idx="94">
                  <c:v>43922</c:v>
                </c:pt>
                <c:pt idx="95">
                  <c:v>43952</c:v>
                </c:pt>
                <c:pt idx="96">
                  <c:v>43983</c:v>
                </c:pt>
                <c:pt idx="97">
                  <c:v>44013</c:v>
                </c:pt>
                <c:pt idx="98">
                  <c:v>44044</c:v>
                </c:pt>
                <c:pt idx="99">
                  <c:v>44075</c:v>
                </c:pt>
                <c:pt idx="100">
                  <c:v>44105</c:v>
                </c:pt>
                <c:pt idx="101">
                  <c:v>44136</c:v>
                </c:pt>
                <c:pt idx="102">
                  <c:v>44166</c:v>
                </c:pt>
                <c:pt idx="103">
                  <c:v>44197</c:v>
                </c:pt>
                <c:pt idx="104">
                  <c:v>44228</c:v>
                </c:pt>
                <c:pt idx="105">
                  <c:v>44286</c:v>
                </c:pt>
                <c:pt idx="106">
                  <c:v>44316</c:v>
                </c:pt>
                <c:pt idx="107">
                  <c:v>44347</c:v>
                </c:pt>
                <c:pt idx="108">
                  <c:v>44377</c:v>
                </c:pt>
                <c:pt idx="109" formatCode="[$-409]mmm\-yy;@">
                  <c:v>44408</c:v>
                </c:pt>
                <c:pt idx="110">
                  <c:v>44409</c:v>
                </c:pt>
                <c:pt idx="111">
                  <c:v>44440</c:v>
                </c:pt>
                <c:pt idx="112">
                  <c:v>44470</c:v>
                </c:pt>
                <c:pt idx="113">
                  <c:v>44501</c:v>
                </c:pt>
                <c:pt idx="114">
                  <c:v>44531</c:v>
                </c:pt>
                <c:pt idx="115">
                  <c:v>44562</c:v>
                </c:pt>
                <c:pt idx="116">
                  <c:v>44593</c:v>
                </c:pt>
                <c:pt idx="117">
                  <c:v>44621</c:v>
                </c:pt>
                <c:pt idx="118">
                  <c:v>44652</c:v>
                </c:pt>
                <c:pt idx="119">
                  <c:v>44682</c:v>
                </c:pt>
                <c:pt idx="120">
                  <c:v>44726</c:v>
                </c:pt>
                <c:pt idx="121">
                  <c:v>44773</c:v>
                </c:pt>
                <c:pt idx="122">
                  <c:v>44804</c:v>
                </c:pt>
              </c:numCache>
              <c:extLst xmlns:c15="http://schemas.microsoft.com/office/drawing/2012/chart"/>
            </c:numRef>
          </c:cat>
          <c:val>
            <c:numRef>
              <c:f>'Flows - S'!$Y$120:$Y$244</c:f>
              <c:numCache>
                <c:formatCode>0.0%</c:formatCode>
                <c:ptCount val="125"/>
                <c:pt idx="0">
                  <c:v>-2.6733434053485107E-3</c:v>
                </c:pt>
                <c:pt idx="1">
                  <c:v>-2.6165690726699282E-3</c:v>
                </c:pt>
                <c:pt idx="2">
                  <c:v>-2.3438620713992732E-3</c:v>
                </c:pt>
                <c:pt idx="3">
                  <c:v>-3.0187805222117608E-3</c:v>
                </c:pt>
                <c:pt idx="4">
                  <c:v>-3.8532975596019502E-3</c:v>
                </c:pt>
                <c:pt idx="5">
                  <c:v>-4.642646831075823E-3</c:v>
                </c:pt>
                <c:pt idx="6">
                  <c:v>-5.6549125147431992E-3</c:v>
                </c:pt>
                <c:pt idx="7">
                  <c:v>-6.5839910425964541E-3</c:v>
                </c:pt>
                <c:pt idx="8">
                  <c:v>-6.089226928695189E-3</c:v>
                </c:pt>
                <c:pt idx="9">
                  <c:v>-5.4421352907029876E-3</c:v>
                </c:pt>
                <c:pt idx="10">
                  <c:v>-5.0034430976877162E-3</c:v>
                </c:pt>
                <c:pt idx="11">
                  <c:v>-5.3444055337236989E-3</c:v>
                </c:pt>
                <c:pt idx="12">
                  <c:v>-4.4825203783009837E-3</c:v>
                </c:pt>
                <c:pt idx="13">
                  <c:v>-3.5327631292368048E-3</c:v>
                </c:pt>
                <c:pt idx="14">
                  <c:v>-2.8086520575942029E-3</c:v>
                </c:pt>
                <c:pt idx="15">
                  <c:v>-3.2286234356186934E-3</c:v>
                </c:pt>
                <c:pt idx="16">
                  <c:v>-4.1453348541244167E-3</c:v>
                </c:pt>
                <c:pt idx="17">
                  <c:v>-3.2541701563155168E-3</c:v>
                </c:pt>
                <c:pt idx="18">
                  <c:v>-3.3986153992070071E-3</c:v>
                </c:pt>
                <c:pt idx="19">
                  <c:v>-3.0735914777553662E-3</c:v>
                </c:pt>
                <c:pt idx="20">
                  <c:v>-4.0708224685721082E-3</c:v>
                </c:pt>
                <c:pt idx="21">
                  <c:v>-4.3704614541396417E-3</c:v>
                </c:pt>
                <c:pt idx="22">
                  <c:v>-3.8113730488053233E-3</c:v>
                </c:pt>
                <c:pt idx="23">
                  <c:v>-3.2850718819216612E-3</c:v>
                </c:pt>
                <c:pt idx="24">
                  <c:v>-1.8764489266717074E-3</c:v>
                </c:pt>
                <c:pt idx="25">
                  <c:v>2.1416799091234857E-4</c:v>
                </c:pt>
                <c:pt idx="26">
                  <c:v>2.6453493209257261E-3</c:v>
                </c:pt>
                <c:pt idx="27">
                  <c:v>4.8163004733164597E-3</c:v>
                </c:pt>
                <c:pt idx="28">
                  <c:v>7.0414492142279054E-3</c:v>
                </c:pt>
                <c:pt idx="29">
                  <c:v>7.2274962764899845E-3</c:v>
                </c:pt>
                <c:pt idx="30">
                  <c:v>7.6957978917277445E-3</c:v>
                </c:pt>
                <c:pt idx="31">
                  <c:v>6.5359300886795113E-3</c:v>
                </c:pt>
                <c:pt idx="32">
                  <c:v>5.6191377087989689E-3</c:v>
                </c:pt>
                <c:pt idx="33">
                  <c:v>5.4270254453233991E-3</c:v>
                </c:pt>
                <c:pt idx="34">
                  <c:v>5.7018643653165262E-3</c:v>
                </c:pt>
                <c:pt idx="35">
                  <c:v>6.2034928278022509E-3</c:v>
                </c:pt>
                <c:pt idx="36">
                  <c:v>7.1318890360862475E-3</c:v>
                </c:pt>
                <c:pt idx="37">
                  <c:v>8.0707664678294089E-3</c:v>
                </c:pt>
                <c:pt idx="38">
                  <c:v>9.4149610339392242E-3</c:v>
                </c:pt>
                <c:pt idx="39">
                  <c:v>1.0822245957770336E-2</c:v>
                </c:pt>
                <c:pt idx="40">
                  <c:v>9.901946655106568E-3</c:v>
                </c:pt>
                <c:pt idx="41">
                  <c:v>1.0283095462263346E-2</c:v>
                </c:pt>
                <c:pt idx="42">
                  <c:v>9.1938839455463321E-3</c:v>
                </c:pt>
                <c:pt idx="43">
                  <c:v>9.7886211483696299E-3</c:v>
                </c:pt>
                <c:pt idx="44">
                  <c:v>9.0352527312523735E-3</c:v>
                </c:pt>
                <c:pt idx="45">
                  <c:v>4.2648633509571772E-3</c:v>
                </c:pt>
                <c:pt idx="46">
                  <c:v>3.4024296136275015E-3</c:v>
                </c:pt>
                <c:pt idx="47">
                  <c:v>3.7879282235539495E-3</c:v>
                </c:pt>
                <c:pt idx="48">
                  <c:v>2.402021529057663E-3</c:v>
                </c:pt>
                <c:pt idx="49">
                  <c:v>3.5165815354823633E-4</c:v>
                </c:pt>
                <c:pt idx="50">
                  <c:v>-4.1362310999075018E-4</c:v>
                </c:pt>
                <c:pt idx="51">
                  <c:v>3.0049463426160472E-3</c:v>
                </c:pt>
                <c:pt idx="52">
                  <c:v>5.2082566105179041E-3</c:v>
                </c:pt>
                <c:pt idx="53">
                  <c:v>6.6110749748922414E-3</c:v>
                </c:pt>
                <c:pt idx="54">
                  <c:v>8.6521509869541633E-3</c:v>
                </c:pt>
                <c:pt idx="55">
                  <c:v>9.893414336977914E-3</c:v>
                </c:pt>
                <c:pt idx="56">
                  <c:v>9.6112103014616215E-3</c:v>
                </c:pt>
                <c:pt idx="57">
                  <c:v>9.6106853979756619E-3</c:v>
                </c:pt>
                <c:pt idx="58">
                  <c:v>1.0039619067443805E-2</c:v>
                </c:pt>
                <c:pt idx="59">
                  <c:v>9.0063887420518407E-3</c:v>
                </c:pt>
                <c:pt idx="60">
                  <c:v>8.7610530607049944E-3</c:v>
                </c:pt>
                <c:pt idx="61">
                  <c:v>9.9487408580507808E-3</c:v>
                </c:pt>
                <c:pt idx="62">
                  <c:v>1.2889917617981153E-2</c:v>
                </c:pt>
                <c:pt idx="63">
                  <c:v>1.5151265156203242E-2</c:v>
                </c:pt>
                <c:pt idx="64">
                  <c:v>1.4691562331000789E-2</c:v>
                </c:pt>
                <c:pt idx="65">
                  <c:v>1.4890837404329949E-2</c:v>
                </c:pt>
                <c:pt idx="66">
                  <c:v>1.4538956124035734E-2</c:v>
                </c:pt>
                <c:pt idx="67">
                  <c:v>1.3374530963948254E-2</c:v>
                </c:pt>
                <c:pt idx="68">
                  <c:v>1.2755444826631025E-2</c:v>
                </c:pt>
                <c:pt idx="69">
                  <c:v>1.1177559638980544E-2</c:v>
                </c:pt>
                <c:pt idx="70">
                  <c:v>1.1233770338753418E-2</c:v>
                </c:pt>
                <c:pt idx="71">
                  <c:v>1.133111283696563E-2</c:v>
                </c:pt>
                <c:pt idx="72">
                  <c:v>1.1347102735716035E-2</c:v>
                </c:pt>
                <c:pt idx="73">
                  <c:v>1.0775942449027813E-2</c:v>
                </c:pt>
                <c:pt idx="74">
                  <c:v>8.6393974634044312E-3</c:v>
                </c:pt>
                <c:pt idx="75">
                  <c:v>8.7748248986775235E-3</c:v>
                </c:pt>
                <c:pt idx="76">
                  <c:v>1.0611406592505285E-2</c:v>
                </c:pt>
                <c:pt idx="77">
                  <c:v>9.3760553048199552E-3</c:v>
                </c:pt>
                <c:pt idx="78">
                  <c:v>8.3464739870116357E-3</c:v>
                </c:pt>
                <c:pt idx="79">
                  <c:v>8.9443288745207333E-3</c:v>
                </c:pt>
                <c:pt idx="80">
                  <c:v>8.7899920909813613E-3</c:v>
                </c:pt>
                <c:pt idx="81">
                  <c:v>5.711178503651256E-3</c:v>
                </c:pt>
                <c:pt idx="82">
                  <c:v>9.4800094103592242E-4</c:v>
                </c:pt>
                <c:pt idx="83">
                  <c:v>9.4333812947716711E-4</c:v>
                </c:pt>
                <c:pt idx="84">
                  <c:v>1.4676249399252093E-3</c:v>
                </c:pt>
                <c:pt idx="85">
                  <c:v>2.6989349727960573E-3</c:v>
                </c:pt>
                <c:pt idx="86">
                  <c:v>5.0716942324146247E-3</c:v>
                </c:pt>
                <c:pt idx="87">
                  <c:v>8.0078033769035561E-3</c:v>
                </c:pt>
                <c:pt idx="88">
                  <c:v>9.4071955213708893E-3</c:v>
                </c:pt>
                <c:pt idx="89">
                  <c:v>7.8381503313248516E-3</c:v>
                </c:pt>
                <c:pt idx="90">
                  <c:v>7.2191542967842788E-3</c:v>
                </c:pt>
                <c:pt idx="91">
                  <c:v>4.4989814715893387E-3</c:v>
                </c:pt>
                <c:pt idx="92">
                  <c:v>3.1873894038626331E-3</c:v>
                </c:pt>
                <c:pt idx="93">
                  <c:v>5.7464752911252203E-3</c:v>
                </c:pt>
                <c:pt idx="94">
                  <c:v>4.5157001567729203E-3</c:v>
                </c:pt>
                <c:pt idx="95">
                  <c:v>6.3735717236341541E-3</c:v>
                </c:pt>
                <c:pt idx="96">
                  <c:v>6.0734523413361703E-3</c:v>
                </c:pt>
                <c:pt idx="97">
                  <c:v>4.8185709579025831E-3</c:v>
                </c:pt>
                <c:pt idx="98">
                  <c:v>1.6590198727677527E-3</c:v>
                </c:pt>
                <c:pt idx="99">
                  <c:v>-3.9347907760518856E-3</c:v>
                </c:pt>
                <c:pt idx="100">
                  <c:v>-5.1151819064835955E-3</c:v>
                </c:pt>
                <c:pt idx="101">
                  <c:v>-1.057025480778118E-2</c:v>
                </c:pt>
                <c:pt idx="102">
                  <c:v>-1.2992740709205438E-2</c:v>
                </c:pt>
                <c:pt idx="103">
                  <c:v>-1.3067339461589883E-2</c:v>
                </c:pt>
                <c:pt idx="104">
                  <c:v>-1.337680252033876E-2</c:v>
                </c:pt>
                <c:pt idx="105">
                  <c:v>-1.1859460936016855E-2</c:v>
                </c:pt>
                <c:pt idx="106">
                  <c:v>-9.4826374831801681E-3</c:v>
                </c:pt>
                <c:pt idx="107">
                  <c:v>-5.2815569751223975E-3</c:v>
                </c:pt>
                <c:pt idx="108">
                  <c:v>-2.1178534625482469E-3</c:v>
                </c:pt>
                <c:pt idx="109">
                  <c:v>-6.1122344033312103E-4</c:v>
                </c:pt>
                <c:pt idx="110">
                  <c:v>2.2423227726725567E-3</c:v>
                </c:pt>
                <c:pt idx="111">
                  <c:v>2.7248968792882356E-3</c:v>
                </c:pt>
                <c:pt idx="112">
                  <c:v>3.2273014549811054E-3</c:v>
                </c:pt>
                <c:pt idx="113">
                  <c:v>5.4999147331898082E-3</c:v>
                </c:pt>
                <c:pt idx="114">
                  <c:v>6.8936821718900239E-3</c:v>
                </c:pt>
                <c:pt idx="115">
                  <c:v>8.3480080772465604E-3</c:v>
                </c:pt>
                <c:pt idx="116">
                  <c:v>9.7453400058581836E-3</c:v>
                </c:pt>
                <c:pt idx="117">
                  <c:v>1.1294727450527805E-2</c:v>
                </c:pt>
                <c:pt idx="118">
                  <c:v>1.2656415167510962E-2</c:v>
                </c:pt>
                <c:pt idx="119">
                  <c:v>1.3198723626123328E-2</c:v>
                </c:pt>
                <c:pt idx="120">
                  <c:v>1.3294752260255442E-2</c:v>
                </c:pt>
                <c:pt idx="121">
                  <c:v>1.2281416673544042E-2</c:v>
                </c:pt>
                <c:pt idx="122">
                  <c:v>9.7363693374116853E-3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20D7-48B4-99CA-1F15CAFE4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512656"/>
        <c:axId val="1576923744"/>
        <c:extLst/>
      </c:lineChart>
      <c:dateAx>
        <c:axId val="198512656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6923744"/>
        <c:crosses val="autoZero"/>
        <c:auto val="1"/>
        <c:lblOffset val="100"/>
        <c:baseTimeUnit val="months"/>
      </c:dateAx>
      <c:valAx>
        <c:axId val="1576923744"/>
        <c:scaling>
          <c:orientation val="minMax"/>
        </c:scaling>
        <c:delete val="0"/>
        <c:axPos val="l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512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b="1"/>
              <a:t>6M</a:t>
            </a:r>
            <a:r>
              <a:rPr lang="en-IN" b="1" baseline="0"/>
              <a:t> Rolling Flows</a:t>
            </a:r>
            <a:endParaRPr lang="en-IN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'Flows - 9M'!$F$15</c:f>
              <c:strCache>
                <c:ptCount val="1"/>
                <c:pt idx="0">
                  <c:v>FPI (US$mn)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'Flows - 9M'!$E$16:$E$273</c:f>
              <c:numCache>
                <c:formatCode>mmm\-yy</c:formatCode>
                <c:ptCount val="258"/>
                <c:pt idx="0">
                  <c:v>36526</c:v>
                </c:pt>
                <c:pt idx="1">
                  <c:v>36557</c:v>
                </c:pt>
                <c:pt idx="2">
                  <c:v>36586</c:v>
                </c:pt>
                <c:pt idx="3">
                  <c:v>36617</c:v>
                </c:pt>
                <c:pt idx="4">
                  <c:v>36647</c:v>
                </c:pt>
                <c:pt idx="5">
                  <c:v>36678</c:v>
                </c:pt>
                <c:pt idx="6">
                  <c:v>36708</c:v>
                </c:pt>
                <c:pt idx="7">
                  <c:v>36739</c:v>
                </c:pt>
                <c:pt idx="8">
                  <c:v>36770</c:v>
                </c:pt>
                <c:pt idx="9">
                  <c:v>36800</c:v>
                </c:pt>
                <c:pt idx="10">
                  <c:v>36831</c:v>
                </c:pt>
                <c:pt idx="11">
                  <c:v>36861</c:v>
                </c:pt>
                <c:pt idx="12">
                  <c:v>36892</c:v>
                </c:pt>
                <c:pt idx="13">
                  <c:v>36923</c:v>
                </c:pt>
                <c:pt idx="14">
                  <c:v>36951</c:v>
                </c:pt>
                <c:pt idx="15">
                  <c:v>36982</c:v>
                </c:pt>
                <c:pt idx="16">
                  <c:v>37012</c:v>
                </c:pt>
                <c:pt idx="17">
                  <c:v>37043</c:v>
                </c:pt>
                <c:pt idx="18">
                  <c:v>37073</c:v>
                </c:pt>
                <c:pt idx="19">
                  <c:v>37104</c:v>
                </c:pt>
                <c:pt idx="20">
                  <c:v>37135</c:v>
                </c:pt>
                <c:pt idx="21">
                  <c:v>37165</c:v>
                </c:pt>
                <c:pt idx="22">
                  <c:v>37196</c:v>
                </c:pt>
                <c:pt idx="23">
                  <c:v>37226</c:v>
                </c:pt>
                <c:pt idx="24">
                  <c:v>37257</c:v>
                </c:pt>
                <c:pt idx="25">
                  <c:v>37288</c:v>
                </c:pt>
                <c:pt idx="26">
                  <c:v>37316</c:v>
                </c:pt>
                <c:pt idx="27">
                  <c:v>37347</c:v>
                </c:pt>
                <c:pt idx="28">
                  <c:v>37377</c:v>
                </c:pt>
                <c:pt idx="29">
                  <c:v>37408</c:v>
                </c:pt>
                <c:pt idx="30">
                  <c:v>37438</c:v>
                </c:pt>
                <c:pt idx="31">
                  <c:v>37469</c:v>
                </c:pt>
                <c:pt idx="32">
                  <c:v>37500</c:v>
                </c:pt>
                <c:pt idx="33">
                  <c:v>37530</c:v>
                </c:pt>
                <c:pt idx="34">
                  <c:v>37561</c:v>
                </c:pt>
                <c:pt idx="35">
                  <c:v>37591</c:v>
                </c:pt>
                <c:pt idx="36">
                  <c:v>37622</c:v>
                </c:pt>
                <c:pt idx="37">
                  <c:v>37653</c:v>
                </c:pt>
                <c:pt idx="38">
                  <c:v>37681</c:v>
                </c:pt>
                <c:pt idx="39">
                  <c:v>37712</c:v>
                </c:pt>
                <c:pt idx="40">
                  <c:v>37742</c:v>
                </c:pt>
                <c:pt idx="41">
                  <c:v>37773</c:v>
                </c:pt>
                <c:pt idx="42">
                  <c:v>37803</c:v>
                </c:pt>
                <c:pt idx="43">
                  <c:v>37834</c:v>
                </c:pt>
                <c:pt idx="44">
                  <c:v>37865</c:v>
                </c:pt>
                <c:pt idx="45">
                  <c:v>37895</c:v>
                </c:pt>
                <c:pt idx="46">
                  <c:v>37926</c:v>
                </c:pt>
                <c:pt idx="47">
                  <c:v>37956</c:v>
                </c:pt>
                <c:pt idx="48">
                  <c:v>37987</c:v>
                </c:pt>
                <c:pt idx="49">
                  <c:v>38018</c:v>
                </c:pt>
                <c:pt idx="50">
                  <c:v>38047</c:v>
                </c:pt>
                <c:pt idx="51">
                  <c:v>38078</c:v>
                </c:pt>
                <c:pt idx="52">
                  <c:v>38108</c:v>
                </c:pt>
                <c:pt idx="53">
                  <c:v>38139</c:v>
                </c:pt>
                <c:pt idx="54">
                  <c:v>38169</c:v>
                </c:pt>
                <c:pt idx="55">
                  <c:v>38200</c:v>
                </c:pt>
                <c:pt idx="56">
                  <c:v>38231</c:v>
                </c:pt>
                <c:pt idx="57">
                  <c:v>38261</c:v>
                </c:pt>
                <c:pt idx="58">
                  <c:v>38292</c:v>
                </c:pt>
                <c:pt idx="59">
                  <c:v>38322</c:v>
                </c:pt>
                <c:pt idx="60">
                  <c:v>38353</c:v>
                </c:pt>
                <c:pt idx="61">
                  <c:v>38384</c:v>
                </c:pt>
                <c:pt idx="62">
                  <c:v>38412</c:v>
                </c:pt>
                <c:pt idx="63">
                  <c:v>38443</c:v>
                </c:pt>
                <c:pt idx="64">
                  <c:v>38473</c:v>
                </c:pt>
                <c:pt idx="65">
                  <c:v>38504</c:v>
                </c:pt>
                <c:pt idx="66">
                  <c:v>38534</c:v>
                </c:pt>
                <c:pt idx="67">
                  <c:v>38565</c:v>
                </c:pt>
                <c:pt idx="68">
                  <c:v>38596</c:v>
                </c:pt>
                <c:pt idx="69">
                  <c:v>38626</c:v>
                </c:pt>
                <c:pt idx="70">
                  <c:v>38657</c:v>
                </c:pt>
                <c:pt idx="71">
                  <c:v>38687</c:v>
                </c:pt>
                <c:pt idx="72">
                  <c:v>38718</c:v>
                </c:pt>
                <c:pt idx="73">
                  <c:v>38749</c:v>
                </c:pt>
                <c:pt idx="74">
                  <c:v>38777</c:v>
                </c:pt>
                <c:pt idx="75">
                  <c:v>38808</c:v>
                </c:pt>
                <c:pt idx="76">
                  <c:v>38838</c:v>
                </c:pt>
                <c:pt idx="77">
                  <c:v>38869</c:v>
                </c:pt>
                <c:pt idx="78">
                  <c:v>38899</c:v>
                </c:pt>
                <c:pt idx="79">
                  <c:v>38930</c:v>
                </c:pt>
                <c:pt idx="80">
                  <c:v>38961</c:v>
                </c:pt>
                <c:pt idx="81">
                  <c:v>38991</c:v>
                </c:pt>
                <c:pt idx="82">
                  <c:v>39022</c:v>
                </c:pt>
                <c:pt idx="83">
                  <c:v>39052</c:v>
                </c:pt>
                <c:pt idx="84">
                  <c:v>39083</c:v>
                </c:pt>
                <c:pt idx="85">
                  <c:v>39114</c:v>
                </c:pt>
                <c:pt idx="86">
                  <c:v>39142</c:v>
                </c:pt>
                <c:pt idx="87">
                  <c:v>39173</c:v>
                </c:pt>
                <c:pt idx="88">
                  <c:v>39203</c:v>
                </c:pt>
                <c:pt idx="89">
                  <c:v>39234</c:v>
                </c:pt>
                <c:pt idx="90">
                  <c:v>39264</c:v>
                </c:pt>
                <c:pt idx="91">
                  <c:v>39295</c:v>
                </c:pt>
                <c:pt idx="92">
                  <c:v>39326</c:v>
                </c:pt>
                <c:pt idx="93">
                  <c:v>39356</c:v>
                </c:pt>
                <c:pt idx="94">
                  <c:v>39387</c:v>
                </c:pt>
                <c:pt idx="95">
                  <c:v>39417</c:v>
                </c:pt>
                <c:pt idx="96">
                  <c:v>39448</c:v>
                </c:pt>
                <c:pt idx="97">
                  <c:v>39479</c:v>
                </c:pt>
                <c:pt idx="98">
                  <c:v>39508</c:v>
                </c:pt>
                <c:pt idx="99">
                  <c:v>39539</c:v>
                </c:pt>
                <c:pt idx="100">
                  <c:v>39569</c:v>
                </c:pt>
                <c:pt idx="101">
                  <c:v>39600</c:v>
                </c:pt>
                <c:pt idx="102">
                  <c:v>39630</c:v>
                </c:pt>
                <c:pt idx="103">
                  <c:v>39661</c:v>
                </c:pt>
                <c:pt idx="104">
                  <c:v>39692</c:v>
                </c:pt>
                <c:pt idx="105">
                  <c:v>39722</c:v>
                </c:pt>
                <c:pt idx="106">
                  <c:v>39753</c:v>
                </c:pt>
                <c:pt idx="107">
                  <c:v>39783</c:v>
                </c:pt>
                <c:pt idx="108">
                  <c:v>39814</c:v>
                </c:pt>
                <c:pt idx="109">
                  <c:v>39845</c:v>
                </c:pt>
                <c:pt idx="110">
                  <c:v>39873</c:v>
                </c:pt>
                <c:pt idx="111">
                  <c:v>39904</c:v>
                </c:pt>
                <c:pt idx="112">
                  <c:v>39934</c:v>
                </c:pt>
                <c:pt idx="113">
                  <c:v>39965</c:v>
                </c:pt>
                <c:pt idx="114">
                  <c:v>39995</c:v>
                </c:pt>
                <c:pt idx="115">
                  <c:v>40026</c:v>
                </c:pt>
                <c:pt idx="116">
                  <c:v>40057</c:v>
                </c:pt>
                <c:pt idx="117">
                  <c:v>40087</c:v>
                </c:pt>
                <c:pt idx="118">
                  <c:v>40118</c:v>
                </c:pt>
                <c:pt idx="119">
                  <c:v>40148</c:v>
                </c:pt>
                <c:pt idx="120">
                  <c:v>40179</c:v>
                </c:pt>
                <c:pt idx="121">
                  <c:v>40210</c:v>
                </c:pt>
                <c:pt idx="122">
                  <c:v>40238</c:v>
                </c:pt>
                <c:pt idx="123">
                  <c:v>40269</c:v>
                </c:pt>
                <c:pt idx="124">
                  <c:v>40299</c:v>
                </c:pt>
                <c:pt idx="125">
                  <c:v>40330</c:v>
                </c:pt>
                <c:pt idx="126">
                  <c:v>40360</c:v>
                </c:pt>
                <c:pt idx="127">
                  <c:v>40391</c:v>
                </c:pt>
                <c:pt idx="128">
                  <c:v>40422</c:v>
                </c:pt>
                <c:pt idx="129">
                  <c:v>40452</c:v>
                </c:pt>
                <c:pt idx="130">
                  <c:v>40483</c:v>
                </c:pt>
                <c:pt idx="131">
                  <c:v>40513</c:v>
                </c:pt>
                <c:pt idx="132">
                  <c:v>40544</c:v>
                </c:pt>
                <c:pt idx="133">
                  <c:v>40575</c:v>
                </c:pt>
                <c:pt idx="134">
                  <c:v>40603</c:v>
                </c:pt>
                <c:pt idx="135">
                  <c:v>40634</c:v>
                </c:pt>
                <c:pt idx="136">
                  <c:v>40664</c:v>
                </c:pt>
                <c:pt idx="137">
                  <c:v>40695</c:v>
                </c:pt>
                <c:pt idx="138">
                  <c:v>40725</c:v>
                </c:pt>
                <c:pt idx="139">
                  <c:v>40756</c:v>
                </c:pt>
                <c:pt idx="140">
                  <c:v>40787</c:v>
                </c:pt>
                <c:pt idx="141">
                  <c:v>40817</c:v>
                </c:pt>
                <c:pt idx="142">
                  <c:v>40848</c:v>
                </c:pt>
                <c:pt idx="143">
                  <c:v>40878</c:v>
                </c:pt>
                <c:pt idx="144">
                  <c:v>40909</c:v>
                </c:pt>
                <c:pt idx="145">
                  <c:v>40940</c:v>
                </c:pt>
                <c:pt idx="146">
                  <c:v>40969</c:v>
                </c:pt>
                <c:pt idx="147">
                  <c:v>41000</c:v>
                </c:pt>
                <c:pt idx="148">
                  <c:v>41030</c:v>
                </c:pt>
                <c:pt idx="149">
                  <c:v>41061</c:v>
                </c:pt>
                <c:pt idx="150">
                  <c:v>41091</c:v>
                </c:pt>
                <c:pt idx="151">
                  <c:v>41122</c:v>
                </c:pt>
                <c:pt idx="152">
                  <c:v>41153</c:v>
                </c:pt>
                <c:pt idx="153">
                  <c:v>41183</c:v>
                </c:pt>
                <c:pt idx="154">
                  <c:v>41214</c:v>
                </c:pt>
                <c:pt idx="155">
                  <c:v>41244</c:v>
                </c:pt>
                <c:pt idx="156">
                  <c:v>41275</c:v>
                </c:pt>
                <c:pt idx="157">
                  <c:v>41306</c:v>
                </c:pt>
                <c:pt idx="158">
                  <c:v>41334</c:v>
                </c:pt>
                <c:pt idx="159">
                  <c:v>41365</c:v>
                </c:pt>
                <c:pt idx="160">
                  <c:v>41395</c:v>
                </c:pt>
                <c:pt idx="161">
                  <c:v>41426</c:v>
                </c:pt>
                <c:pt idx="162">
                  <c:v>41456</c:v>
                </c:pt>
                <c:pt idx="163">
                  <c:v>41487</c:v>
                </c:pt>
                <c:pt idx="164">
                  <c:v>41518</c:v>
                </c:pt>
                <c:pt idx="165">
                  <c:v>41548</c:v>
                </c:pt>
                <c:pt idx="166">
                  <c:v>41579</c:v>
                </c:pt>
                <c:pt idx="167">
                  <c:v>41609</c:v>
                </c:pt>
                <c:pt idx="168">
                  <c:v>41640</c:v>
                </c:pt>
                <c:pt idx="169">
                  <c:v>41671</c:v>
                </c:pt>
                <c:pt idx="170">
                  <c:v>41699</c:v>
                </c:pt>
                <c:pt idx="171">
                  <c:v>41730</c:v>
                </c:pt>
                <c:pt idx="172">
                  <c:v>41760</c:v>
                </c:pt>
                <c:pt idx="173">
                  <c:v>41791</c:v>
                </c:pt>
                <c:pt idx="174">
                  <c:v>41821</c:v>
                </c:pt>
                <c:pt idx="175">
                  <c:v>41852</c:v>
                </c:pt>
                <c:pt idx="176">
                  <c:v>41883</c:v>
                </c:pt>
                <c:pt idx="177">
                  <c:v>41913</c:v>
                </c:pt>
                <c:pt idx="178">
                  <c:v>41944</c:v>
                </c:pt>
                <c:pt idx="179">
                  <c:v>41974</c:v>
                </c:pt>
                <c:pt idx="180">
                  <c:v>42005</c:v>
                </c:pt>
                <c:pt idx="181">
                  <c:v>42036</c:v>
                </c:pt>
                <c:pt idx="182">
                  <c:v>42064</c:v>
                </c:pt>
                <c:pt idx="183">
                  <c:v>42095</c:v>
                </c:pt>
                <c:pt idx="184">
                  <c:v>42125</c:v>
                </c:pt>
                <c:pt idx="185">
                  <c:v>42156</c:v>
                </c:pt>
                <c:pt idx="186">
                  <c:v>42186</c:v>
                </c:pt>
                <c:pt idx="187">
                  <c:v>42217</c:v>
                </c:pt>
                <c:pt idx="188">
                  <c:v>42248</c:v>
                </c:pt>
                <c:pt idx="189">
                  <c:v>42278</c:v>
                </c:pt>
                <c:pt idx="190">
                  <c:v>42309</c:v>
                </c:pt>
                <c:pt idx="191">
                  <c:v>42339</c:v>
                </c:pt>
                <c:pt idx="192">
                  <c:v>42370</c:v>
                </c:pt>
                <c:pt idx="193">
                  <c:v>42401</c:v>
                </c:pt>
                <c:pt idx="194">
                  <c:v>42430</c:v>
                </c:pt>
                <c:pt idx="195">
                  <c:v>42461</c:v>
                </c:pt>
                <c:pt idx="196">
                  <c:v>42491</c:v>
                </c:pt>
                <c:pt idx="197">
                  <c:v>42522</c:v>
                </c:pt>
                <c:pt idx="198">
                  <c:v>42552</c:v>
                </c:pt>
                <c:pt idx="199">
                  <c:v>42583</c:v>
                </c:pt>
                <c:pt idx="200">
                  <c:v>42614</c:v>
                </c:pt>
                <c:pt idx="201">
                  <c:v>42644</c:v>
                </c:pt>
                <c:pt idx="202">
                  <c:v>42675</c:v>
                </c:pt>
                <c:pt idx="203">
                  <c:v>42705</c:v>
                </c:pt>
                <c:pt idx="204">
                  <c:v>42736</c:v>
                </c:pt>
                <c:pt idx="205">
                  <c:v>42767</c:v>
                </c:pt>
                <c:pt idx="206">
                  <c:v>42795</c:v>
                </c:pt>
                <c:pt idx="207">
                  <c:v>42826</c:v>
                </c:pt>
                <c:pt idx="208">
                  <c:v>42856</c:v>
                </c:pt>
                <c:pt idx="209">
                  <c:v>42887</c:v>
                </c:pt>
                <c:pt idx="210">
                  <c:v>42917</c:v>
                </c:pt>
                <c:pt idx="211">
                  <c:v>42948</c:v>
                </c:pt>
                <c:pt idx="212">
                  <c:v>42979</c:v>
                </c:pt>
                <c:pt idx="213">
                  <c:v>43009</c:v>
                </c:pt>
                <c:pt idx="214">
                  <c:v>43040</c:v>
                </c:pt>
                <c:pt idx="215">
                  <c:v>43070</c:v>
                </c:pt>
                <c:pt idx="216">
                  <c:v>43101</c:v>
                </c:pt>
                <c:pt idx="217">
                  <c:v>43132</c:v>
                </c:pt>
                <c:pt idx="218">
                  <c:v>43160</c:v>
                </c:pt>
                <c:pt idx="219">
                  <c:v>43191</c:v>
                </c:pt>
                <c:pt idx="220">
                  <c:v>43221</c:v>
                </c:pt>
                <c:pt idx="221">
                  <c:v>43252</c:v>
                </c:pt>
                <c:pt idx="222">
                  <c:v>43282</c:v>
                </c:pt>
                <c:pt idx="223">
                  <c:v>43313</c:v>
                </c:pt>
                <c:pt idx="224">
                  <c:v>43344</c:v>
                </c:pt>
                <c:pt idx="225">
                  <c:v>43374</c:v>
                </c:pt>
                <c:pt idx="226">
                  <c:v>43405</c:v>
                </c:pt>
                <c:pt idx="227">
                  <c:v>43435</c:v>
                </c:pt>
                <c:pt idx="228">
                  <c:v>43466</c:v>
                </c:pt>
                <c:pt idx="229">
                  <c:v>43497</c:v>
                </c:pt>
                <c:pt idx="230">
                  <c:v>43525</c:v>
                </c:pt>
                <c:pt idx="231">
                  <c:v>43556</c:v>
                </c:pt>
                <c:pt idx="232">
                  <c:v>43586</c:v>
                </c:pt>
                <c:pt idx="233">
                  <c:v>43617</c:v>
                </c:pt>
                <c:pt idx="234">
                  <c:v>43647</c:v>
                </c:pt>
                <c:pt idx="235">
                  <c:v>43678</c:v>
                </c:pt>
                <c:pt idx="236">
                  <c:v>43709</c:v>
                </c:pt>
                <c:pt idx="237">
                  <c:v>43739</c:v>
                </c:pt>
                <c:pt idx="238">
                  <c:v>43770</c:v>
                </c:pt>
                <c:pt idx="239">
                  <c:v>43800</c:v>
                </c:pt>
                <c:pt idx="240">
                  <c:v>43831</c:v>
                </c:pt>
                <c:pt idx="241">
                  <c:v>43862</c:v>
                </c:pt>
                <c:pt idx="242">
                  <c:v>43891</c:v>
                </c:pt>
                <c:pt idx="243">
                  <c:v>43922</c:v>
                </c:pt>
                <c:pt idx="244">
                  <c:v>43952</c:v>
                </c:pt>
                <c:pt idx="245">
                  <c:v>43983</c:v>
                </c:pt>
                <c:pt idx="246">
                  <c:v>44013</c:v>
                </c:pt>
                <c:pt idx="247">
                  <c:v>44044</c:v>
                </c:pt>
                <c:pt idx="248">
                  <c:v>44075</c:v>
                </c:pt>
                <c:pt idx="249">
                  <c:v>44105</c:v>
                </c:pt>
                <c:pt idx="250">
                  <c:v>44136</c:v>
                </c:pt>
                <c:pt idx="251">
                  <c:v>44166</c:v>
                </c:pt>
                <c:pt idx="252">
                  <c:v>44197</c:v>
                </c:pt>
                <c:pt idx="253">
                  <c:v>44228</c:v>
                </c:pt>
                <c:pt idx="254">
                  <c:v>44286</c:v>
                </c:pt>
                <c:pt idx="255">
                  <c:v>44316</c:v>
                </c:pt>
                <c:pt idx="256">
                  <c:v>44347</c:v>
                </c:pt>
                <c:pt idx="257">
                  <c:v>44377</c:v>
                </c:pt>
              </c:numCache>
            </c:numRef>
          </c:cat>
          <c:val>
            <c:numRef>
              <c:f>'Flows - 9M'!$F$16:$F$273</c:f>
              <c:numCache>
                <c:formatCode>_(* #,##0_);_(* \(#,##0\);_(* "-"??_);_(@_)</c:formatCode>
                <c:ptCount val="258"/>
                <c:pt idx="0">
                  <c:v>1328.3</c:v>
                </c:pt>
                <c:pt idx="1">
                  <c:v>1522.9</c:v>
                </c:pt>
                <c:pt idx="2">
                  <c:v>1766</c:v>
                </c:pt>
                <c:pt idx="3">
                  <c:v>1988.5</c:v>
                </c:pt>
                <c:pt idx="4">
                  <c:v>2091.7000000000003</c:v>
                </c:pt>
                <c:pt idx="5">
                  <c:v>2033.5000000000005</c:v>
                </c:pt>
                <c:pt idx="6">
                  <c:v>1901.4</c:v>
                </c:pt>
                <c:pt idx="7">
                  <c:v>1907.1000000000004</c:v>
                </c:pt>
                <c:pt idx="8">
                  <c:v>1341.3000000000002</c:v>
                </c:pt>
                <c:pt idx="9">
                  <c:v>1280.2</c:v>
                </c:pt>
                <c:pt idx="10">
                  <c:v>942.19999999999993</c:v>
                </c:pt>
                <c:pt idx="11">
                  <c:v>511.89999999999992</c:v>
                </c:pt>
                <c:pt idx="12">
                  <c:v>784.69999999999993</c:v>
                </c:pt>
                <c:pt idx="13">
                  <c:v>1027</c:v>
                </c:pt>
                <c:pt idx="14">
                  <c:v>1733</c:v>
                </c:pt>
                <c:pt idx="15">
                  <c:v>2386.5</c:v>
                </c:pt>
                <c:pt idx="16">
                  <c:v>2281.2999999999997</c:v>
                </c:pt>
                <c:pt idx="17">
                  <c:v>2504.2999999999997</c:v>
                </c:pt>
                <c:pt idx="18">
                  <c:v>2665.8999999999996</c:v>
                </c:pt>
                <c:pt idx="19">
                  <c:v>2499.6999999999998</c:v>
                </c:pt>
                <c:pt idx="20">
                  <c:v>2536</c:v>
                </c:pt>
                <c:pt idx="21">
                  <c:v>1800.3</c:v>
                </c:pt>
                <c:pt idx="22">
                  <c:v>1524.4</c:v>
                </c:pt>
                <c:pt idx="23">
                  <c:v>1100.2</c:v>
                </c:pt>
                <c:pt idx="24">
                  <c:v>835.20000000000016</c:v>
                </c:pt>
                <c:pt idx="25">
                  <c:v>1029.9000000000001</c:v>
                </c:pt>
                <c:pt idx="26">
                  <c:v>946.6</c:v>
                </c:pt>
                <c:pt idx="27">
                  <c:v>770.2</c:v>
                </c:pt>
                <c:pt idx="28">
                  <c:v>680.1</c:v>
                </c:pt>
                <c:pt idx="29">
                  <c:v>696.9</c:v>
                </c:pt>
                <c:pt idx="30">
                  <c:v>637.69999999999993</c:v>
                </c:pt>
                <c:pt idx="31">
                  <c:v>652.1</c:v>
                </c:pt>
                <c:pt idx="32">
                  <c:v>673.50000000000011</c:v>
                </c:pt>
                <c:pt idx="33">
                  <c:v>475.09999999999997</c:v>
                </c:pt>
                <c:pt idx="34">
                  <c:v>160.60000000000002</c:v>
                </c:pt>
                <c:pt idx="35">
                  <c:v>155.19999999999999</c:v>
                </c:pt>
                <c:pt idx="36">
                  <c:v>398.4</c:v>
                </c:pt>
                <c:pt idx="37">
                  <c:v>518.4</c:v>
                </c:pt>
                <c:pt idx="38">
                  <c:v>606.5</c:v>
                </c:pt>
                <c:pt idx="39">
                  <c:v>663.80000000000007</c:v>
                </c:pt>
                <c:pt idx="40">
                  <c:v>875.2</c:v>
                </c:pt>
                <c:pt idx="41">
                  <c:v>1357.9</c:v>
                </c:pt>
                <c:pt idx="42">
                  <c:v>2007</c:v>
                </c:pt>
                <c:pt idx="43">
                  <c:v>2350.7999999999997</c:v>
                </c:pt>
                <c:pt idx="44">
                  <c:v>3116.9</c:v>
                </c:pt>
                <c:pt idx="45">
                  <c:v>4405.8</c:v>
                </c:pt>
                <c:pt idx="46">
                  <c:v>5023.3</c:v>
                </c:pt>
                <c:pt idx="47">
                  <c:v>6341.1</c:v>
                </c:pt>
                <c:pt idx="48">
                  <c:v>6759.9</c:v>
                </c:pt>
                <c:pt idx="49">
                  <c:v>7200.7999999999993</c:v>
                </c:pt>
                <c:pt idx="50">
                  <c:v>8606.7000000000007</c:v>
                </c:pt>
                <c:pt idx="51">
                  <c:v>9035.6999999999989</c:v>
                </c:pt>
                <c:pt idx="52">
                  <c:v>7875.8999999999978</c:v>
                </c:pt>
                <c:pt idx="53">
                  <c:v>7087.5999999999995</c:v>
                </c:pt>
                <c:pt idx="54">
                  <c:v>5835.6</c:v>
                </c:pt>
                <c:pt idx="55">
                  <c:v>5739.8</c:v>
                </c:pt>
                <c:pt idx="56">
                  <c:v>4974</c:v>
                </c:pt>
                <c:pt idx="57">
                  <c:v>5323.3999999999987</c:v>
                </c:pt>
                <c:pt idx="58">
                  <c:v>6051.4</c:v>
                </c:pt>
                <c:pt idx="59">
                  <c:v>5428.5</c:v>
                </c:pt>
                <c:pt idx="60">
                  <c:v>4760.3</c:v>
                </c:pt>
                <c:pt idx="61">
                  <c:v>7270.3000000000011</c:v>
                </c:pt>
                <c:pt idx="62">
                  <c:v>8924.7000000000007</c:v>
                </c:pt>
                <c:pt idx="63">
                  <c:v>8425.7000000000007</c:v>
                </c:pt>
                <c:pt idx="64">
                  <c:v>7633.3</c:v>
                </c:pt>
                <c:pt idx="65">
                  <c:v>8344.2000000000007</c:v>
                </c:pt>
                <c:pt idx="66">
                  <c:v>9346.9</c:v>
                </c:pt>
                <c:pt idx="67">
                  <c:v>8933.1</c:v>
                </c:pt>
                <c:pt idx="68">
                  <c:v>8555.9</c:v>
                </c:pt>
                <c:pt idx="69">
                  <c:v>7423.9000000000015</c:v>
                </c:pt>
                <c:pt idx="70">
                  <c:v>6716.0000000000009</c:v>
                </c:pt>
                <c:pt idx="71">
                  <c:v>7100</c:v>
                </c:pt>
                <c:pt idx="72">
                  <c:v>8092.6</c:v>
                </c:pt>
                <c:pt idx="73">
                  <c:v>9986</c:v>
                </c:pt>
                <c:pt idx="74">
                  <c:v>10139.200000000001</c:v>
                </c:pt>
                <c:pt idx="75">
                  <c:v>8358.2000000000007</c:v>
                </c:pt>
                <c:pt idx="76">
                  <c:v>5551.4000000000005</c:v>
                </c:pt>
                <c:pt idx="77">
                  <c:v>4894.4000000000005</c:v>
                </c:pt>
                <c:pt idx="78">
                  <c:v>6040.9000000000015</c:v>
                </c:pt>
                <c:pt idx="79">
                  <c:v>5983.5000000000018</c:v>
                </c:pt>
                <c:pt idx="80">
                  <c:v>5227.3999999999996</c:v>
                </c:pt>
                <c:pt idx="81">
                  <c:v>6032.8</c:v>
                </c:pt>
                <c:pt idx="82">
                  <c:v>6682.8</c:v>
                </c:pt>
                <c:pt idx="83">
                  <c:v>4407.9000000000005</c:v>
                </c:pt>
                <c:pt idx="84">
                  <c:v>4237</c:v>
                </c:pt>
                <c:pt idx="85">
                  <c:v>7301.7999999999993</c:v>
                </c:pt>
                <c:pt idx="86">
                  <c:v>7322.3000000000011</c:v>
                </c:pt>
                <c:pt idx="87">
                  <c:v>8341.1</c:v>
                </c:pt>
                <c:pt idx="88">
                  <c:v>8440</c:v>
                </c:pt>
                <c:pt idx="89">
                  <c:v>8851.5</c:v>
                </c:pt>
                <c:pt idx="90">
                  <c:v>11864.199999999999</c:v>
                </c:pt>
                <c:pt idx="91">
                  <c:v>7666.2000000000007</c:v>
                </c:pt>
                <c:pt idx="92">
                  <c:v>13203</c:v>
                </c:pt>
                <c:pt idx="93">
                  <c:v>18502.900000000001</c:v>
                </c:pt>
                <c:pt idx="94">
                  <c:v>16066.199999999999</c:v>
                </c:pt>
                <c:pt idx="95">
                  <c:v>16983.900000000001</c:v>
                </c:pt>
                <c:pt idx="96">
                  <c:v>11296.8</c:v>
                </c:pt>
                <c:pt idx="97">
                  <c:v>10952.099999999999</c:v>
                </c:pt>
                <c:pt idx="98">
                  <c:v>9225.5999999999967</c:v>
                </c:pt>
                <c:pt idx="99">
                  <c:v>4898.7999999999993</c:v>
                </c:pt>
                <c:pt idx="100">
                  <c:v>5643.5999999999995</c:v>
                </c:pt>
                <c:pt idx="101">
                  <c:v>-1558.4999999999998</c:v>
                </c:pt>
                <c:pt idx="102">
                  <c:v>-7023.3</c:v>
                </c:pt>
                <c:pt idx="103">
                  <c:v>-6606.4</c:v>
                </c:pt>
                <c:pt idx="104">
                  <c:v>-9583.2000000000007</c:v>
                </c:pt>
                <c:pt idx="105">
                  <c:v>-8144.5</c:v>
                </c:pt>
                <c:pt idx="106">
                  <c:v>-9601.1999999999989</c:v>
                </c:pt>
                <c:pt idx="107">
                  <c:v>-9367.3000000000011</c:v>
                </c:pt>
                <c:pt idx="108">
                  <c:v>-10481.299999999999</c:v>
                </c:pt>
                <c:pt idx="109">
                  <c:v>-9924.4</c:v>
                </c:pt>
                <c:pt idx="110">
                  <c:v>-7389.7999999999993</c:v>
                </c:pt>
                <c:pt idx="111">
                  <c:v>-5686.7999999999993</c:v>
                </c:pt>
                <c:pt idx="112">
                  <c:v>-684.19999999999982</c:v>
                </c:pt>
                <c:pt idx="113">
                  <c:v>1741.1999999999994</c:v>
                </c:pt>
                <c:pt idx="114">
                  <c:v>7070.2</c:v>
                </c:pt>
                <c:pt idx="115">
                  <c:v>8573.5</c:v>
                </c:pt>
                <c:pt idx="116">
                  <c:v>12445</c:v>
                </c:pt>
                <c:pt idx="117">
                  <c:v>15104.899999999998</c:v>
                </c:pt>
                <c:pt idx="118">
                  <c:v>16820.57</c:v>
                </c:pt>
                <c:pt idx="119">
                  <c:v>18984.009999999998</c:v>
                </c:pt>
                <c:pt idx="120">
                  <c:v>17280.36</c:v>
                </c:pt>
                <c:pt idx="121">
                  <c:v>13491.490000000002</c:v>
                </c:pt>
                <c:pt idx="122">
                  <c:v>16931.77</c:v>
                </c:pt>
                <c:pt idx="123">
                  <c:v>16752.61</c:v>
                </c:pt>
                <c:pt idx="124">
                  <c:v>13937</c:v>
                </c:pt>
                <c:pt idx="125">
                  <c:v>11894.18</c:v>
                </c:pt>
                <c:pt idx="126">
                  <c:v>13880.76</c:v>
                </c:pt>
                <c:pt idx="127">
                  <c:v>15107.960000000001</c:v>
                </c:pt>
                <c:pt idx="128">
                  <c:v>19253.849999999999</c:v>
                </c:pt>
                <c:pt idx="129">
                  <c:v>25062.789999999997</c:v>
                </c:pt>
                <c:pt idx="130">
                  <c:v>28757.949999999997</c:v>
                </c:pt>
                <c:pt idx="131">
                  <c:v>24951.98</c:v>
                </c:pt>
                <c:pt idx="132">
                  <c:v>21344.489999999994</c:v>
                </c:pt>
                <c:pt idx="133">
                  <c:v>22507.249999999993</c:v>
                </c:pt>
                <c:pt idx="134">
                  <c:v>21963.459999999995</c:v>
                </c:pt>
                <c:pt idx="135">
                  <c:v>19760.189999999995</c:v>
                </c:pt>
                <c:pt idx="136">
                  <c:v>16199.73</c:v>
                </c:pt>
                <c:pt idx="137">
                  <c:v>10560.999999999998</c:v>
                </c:pt>
                <c:pt idx="138">
                  <c:v>6649.2499999999991</c:v>
                </c:pt>
                <c:pt idx="139">
                  <c:v>383.16999999999962</c:v>
                </c:pt>
                <c:pt idx="140">
                  <c:v>-149.86000000000041</c:v>
                </c:pt>
                <c:pt idx="141">
                  <c:v>1745.7300000000002</c:v>
                </c:pt>
                <c:pt idx="142">
                  <c:v>1712.8999999999999</c:v>
                </c:pt>
                <c:pt idx="143">
                  <c:v>145.60999999999993</c:v>
                </c:pt>
                <c:pt idx="144">
                  <c:v>755.14000000000033</c:v>
                </c:pt>
                <c:pt idx="145">
                  <c:v>7042.2800000000007</c:v>
                </c:pt>
                <c:pt idx="146">
                  <c:v>7860.1900000000005</c:v>
                </c:pt>
                <c:pt idx="147">
                  <c:v>6090.77</c:v>
                </c:pt>
                <c:pt idx="148">
                  <c:v>7924.23</c:v>
                </c:pt>
                <c:pt idx="149">
                  <c:v>8154.3799999999992</c:v>
                </c:pt>
                <c:pt idx="150">
                  <c:v>9665.0399999999991</c:v>
                </c:pt>
                <c:pt idx="151">
                  <c:v>12276.619999999999</c:v>
                </c:pt>
                <c:pt idx="152">
                  <c:v>16133.39</c:v>
                </c:pt>
                <c:pt idx="153">
                  <c:v>15917.07</c:v>
                </c:pt>
                <c:pt idx="154">
                  <c:v>12787.189999999999</c:v>
                </c:pt>
                <c:pt idx="155">
                  <c:v>15681.66</c:v>
                </c:pt>
                <c:pt idx="156">
                  <c:v>19880.04</c:v>
                </c:pt>
                <c:pt idx="157">
                  <c:v>24295.74</c:v>
                </c:pt>
                <c:pt idx="158">
                  <c:v>26181.93</c:v>
                </c:pt>
                <c:pt idx="159">
                  <c:v>25346.280000000002</c:v>
                </c:pt>
                <c:pt idx="160">
                  <c:v>27364.97</c:v>
                </c:pt>
                <c:pt idx="161">
                  <c:v>21755.620000000003</c:v>
                </c:pt>
                <c:pt idx="162">
                  <c:v>18802.53</c:v>
                </c:pt>
                <c:pt idx="163">
                  <c:v>15855.130000000003</c:v>
                </c:pt>
                <c:pt idx="164">
                  <c:v>13402.51</c:v>
                </c:pt>
                <c:pt idx="165">
                  <c:v>12233.829999999998</c:v>
                </c:pt>
                <c:pt idx="166">
                  <c:v>9221.61</c:v>
                </c:pt>
                <c:pt idx="167">
                  <c:v>9835.74</c:v>
                </c:pt>
                <c:pt idx="168">
                  <c:v>8639.51</c:v>
                </c:pt>
                <c:pt idx="169">
                  <c:v>5287.97</c:v>
                </c:pt>
                <c:pt idx="170">
                  <c:v>10730.6</c:v>
                </c:pt>
                <c:pt idx="171">
                  <c:v>12927.72</c:v>
                </c:pt>
                <c:pt idx="172">
                  <c:v>16655.11</c:v>
                </c:pt>
                <c:pt idx="173">
                  <c:v>16501.21</c:v>
                </c:pt>
                <c:pt idx="174">
                  <c:v>15512.59</c:v>
                </c:pt>
                <c:pt idx="175">
                  <c:v>15437.060000000001</c:v>
                </c:pt>
                <c:pt idx="176">
                  <c:v>13813.640000000001</c:v>
                </c:pt>
                <c:pt idx="177">
                  <c:v>13971.740000000002</c:v>
                </c:pt>
                <c:pt idx="178">
                  <c:v>15871.570000000002</c:v>
                </c:pt>
                <c:pt idx="179">
                  <c:v>12076.25</c:v>
                </c:pt>
                <c:pt idx="180">
                  <c:v>13744.03</c:v>
                </c:pt>
                <c:pt idx="181">
                  <c:v>12397.030000000002</c:v>
                </c:pt>
                <c:pt idx="182">
                  <c:v>12244.240000000002</c:v>
                </c:pt>
                <c:pt idx="183">
                  <c:v>11518.119999999999</c:v>
                </c:pt>
                <c:pt idx="184">
                  <c:v>10396.509999999998</c:v>
                </c:pt>
                <c:pt idx="185">
                  <c:v>8532.2899999999991</c:v>
                </c:pt>
                <c:pt idx="186">
                  <c:v>9269.33</c:v>
                </c:pt>
                <c:pt idx="187">
                  <c:v>4351.9799999999996</c:v>
                </c:pt>
                <c:pt idx="188">
                  <c:v>3608.2300000000005</c:v>
                </c:pt>
                <c:pt idx="189">
                  <c:v>1509.3300000000008</c:v>
                </c:pt>
                <c:pt idx="190">
                  <c:v>-1073.5599999999995</c:v>
                </c:pt>
                <c:pt idx="191">
                  <c:v>-2725.66</c:v>
                </c:pt>
                <c:pt idx="192">
                  <c:v>-5640.0499999999993</c:v>
                </c:pt>
                <c:pt idx="193">
                  <c:v>-6742.4699999999993</c:v>
                </c:pt>
                <c:pt idx="194">
                  <c:v>-1696.0999999999995</c:v>
                </c:pt>
                <c:pt idx="195">
                  <c:v>-1993.65</c:v>
                </c:pt>
                <c:pt idx="196">
                  <c:v>989.60999999999967</c:v>
                </c:pt>
                <c:pt idx="197">
                  <c:v>2621.4599999999996</c:v>
                </c:pt>
                <c:pt idx="198">
                  <c:v>3531.0899999999992</c:v>
                </c:pt>
                <c:pt idx="199">
                  <c:v>6143.4299999999994</c:v>
                </c:pt>
                <c:pt idx="200">
                  <c:v>7509.93</c:v>
                </c:pt>
                <c:pt idx="201">
                  <c:v>8466.1200000000008</c:v>
                </c:pt>
                <c:pt idx="202">
                  <c:v>7024.329999999999</c:v>
                </c:pt>
                <c:pt idx="203">
                  <c:v>1689.0300000000007</c:v>
                </c:pt>
                <c:pt idx="204">
                  <c:v>1097.8200000000013</c:v>
                </c:pt>
                <c:pt idx="205">
                  <c:v>2275.8100000000004</c:v>
                </c:pt>
                <c:pt idx="206">
                  <c:v>6645.9599999999991</c:v>
                </c:pt>
                <c:pt idx="207">
                  <c:v>4611.6099999999997</c:v>
                </c:pt>
                <c:pt idx="208">
                  <c:v>4690.7599999999984</c:v>
                </c:pt>
                <c:pt idx="209">
                  <c:v>3899.2799999999993</c:v>
                </c:pt>
                <c:pt idx="210">
                  <c:v>5033.8199999999988</c:v>
                </c:pt>
                <c:pt idx="211">
                  <c:v>5912.8799999999992</c:v>
                </c:pt>
                <c:pt idx="212">
                  <c:v>5506.3199999999988</c:v>
                </c:pt>
                <c:pt idx="213">
                  <c:v>5808.4399999999987</c:v>
                </c:pt>
                <c:pt idx="214">
                  <c:v>7196.2599999999984</c:v>
                </c:pt>
                <c:pt idx="215">
                  <c:v>1315.8199999999993</c:v>
                </c:pt>
                <c:pt idx="216">
                  <c:v>3699.2199999999993</c:v>
                </c:pt>
                <c:pt idx="217">
                  <c:v>226.12000000000012</c:v>
                </c:pt>
                <c:pt idx="218">
                  <c:v>1633.6499999999996</c:v>
                </c:pt>
                <c:pt idx="219">
                  <c:v>301.63</c:v>
                </c:pt>
                <c:pt idx="220">
                  <c:v>607.16000000000008</c:v>
                </c:pt>
                <c:pt idx="221">
                  <c:v>1886.6599999999996</c:v>
                </c:pt>
                <c:pt idx="222">
                  <c:v>1798.8599999999997</c:v>
                </c:pt>
                <c:pt idx="223">
                  <c:v>-1430.5799999999995</c:v>
                </c:pt>
                <c:pt idx="224">
                  <c:v>-2005.6599999999999</c:v>
                </c:pt>
                <c:pt idx="225">
                  <c:v>-7796.76</c:v>
                </c:pt>
                <c:pt idx="226">
                  <c:v>-4997.7399999999989</c:v>
                </c:pt>
                <c:pt idx="227">
                  <c:v>-6682.8799999999992</c:v>
                </c:pt>
                <c:pt idx="228">
                  <c:v>-5814.9299999999985</c:v>
                </c:pt>
                <c:pt idx="229">
                  <c:v>-2235.4999999999995</c:v>
                </c:pt>
                <c:pt idx="230">
                  <c:v>4290.2000000000007</c:v>
                </c:pt>
                <c:pt idx="231">
                  <c:v>5623.49</c:v>
                </c:pt>
                <c:pt idx="232">
                  <c:v>7324.0700000000015</c:v>
                </c:pt>
                <c:pt idx="233">
                  <c:v>8787.1200000000008</c:v>
                </c:pt>
                <c:pt idx="234">
                  <c:v>10605.380000000001</c:v>
                </c:pt>
                <c:pt idx="235">
                  <c:v>7538.46</c:v>
                </c:pt>
                <c:pt idx="236">
                  <c:v>8160.7299999999987</c:v>
                </c:pt>
                <c:pt idx="237">
                  <c:v>10298.130000000001</c:v>
                </c:pt>
                <c:pt idx="238">
                  <c:v>11295.02</c:v>
                </c:pt>
                <c:pt idx="239">
                  <c:v>6008.32</c:v>
                </c:pt>
                <c:pt idx="240">
                  <c:v>5839.75</c:v>
                </c:pt>
                <c:pt idx="241">
                  <c:v>4831.3900000000003</c:v>
                </c:pt>
                <c:pt idx="242">
                  <c:v>-3707.3999999999996</c:v>
                </c:pt>
                <c:pt idx="243">
                  <c:v>-1803.7099999999991</c:v>
                </c:pt>
                <c:pt idx="244">
                  <c:v>2113.7900000000022</c:v>
                </c:pt>
                <c:pt idx="245">
                  <c:v>3632.21</c:v>
                </c:pt>
                <c:pt idx="246">
                  <c:v>2723.45</c:v>
                </c:pt>
                <c:pt idx="247">
                  <c:v>5669.369999999999</c:v>
                </c:pt>
                <c:pt idx="248">
                  <c:v>4040.0699999999988</c:v>
                </c:pt>
                <c:pt idx="249">
                  <c:v>5173.8099999999977</c:v>
                </c:pt>
                <c:pt idx="250">
                  <c:v>14318.810000000001</c:v>
                </c:pt>
                <c:pt idx="251">
                  <c:v>29159.340000000004</c:v>
                </c:pt>
                <c:pt idx="252">
                  <c:v>31168.110000000004</c:v>
                </c:pt>
                <c:pt idx="253">
                  <c:v>32464.71</c:v>
                </c:pt>
                <c:pt idx="254">
                  <c:v>32259.770000000008</c:v>
                </c:pt>
                <c:pt idx="255">
                  <c:v>29859.45297297298</c:v>
                </c:pt>
                <c:pt idx="256">
                  <c:v>24512.832972972981</c:v>
                </c:pt>
                <c:pt idx="257">
                  <c:v>26778.192972972982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C9-4F1F-811B-875CA4465689}"/>
            </c:ext>
          </c:extLst>
        </c:ser>
        <c:ser>
          <c:idx val="1"/>
          <c:order val="1"/>
          <c:tx>
            <c:strRef>
              <c:f>'Flows - 9M'!$G$15</c:f>
              <c:strCache>
                <c:ptCount val="1"/>
                <c:pt idx="0">
                  <c:v>DIIs (US$ mn)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'Flows - 9M'!$E$16:$E$273</c:f>
              <c:numCache>
                <c:formatCode>mmm\-yy</c:formatCode>
                <c:ptCount val="258"/>
                <c:pt idx="0">
                  <c:v>36526</c:v>
                </c:pt>
                <c:pt idx="1">
                  <c:v>36557</c:v>
                </c:pt>
                <c:pt idx="2">
                  <c:v>36586</c:v>
                </c:pt>
                <c:pt idx="3">
                  <c:v>36617</c:v>
                </c:pt>
                <c:pt idx="4">
                  <c:v>36647</c:v>
                </c:pt>
                <c:pt idx="5">
                  <c:v>36678</c:v>
                </c:pt>
                <c:pt idx="6">
                  <c:v>36708</c:v>
                </c:pt>
                <c:pt idx="7">
                  <c:v>36739</c:v>
                </c:pt>
                <c:pt idx="8">
                  <c:v>36770</c:v>
                </c:pt>
                <c:pt idx="9">
                  <c:v>36800</c:v>
                </c:pt>
                <c:pt idx="10">
                  <c:v>36831</c:v>
                </c:pt>
                <c:pt idx="11">
                  <c:v>36861</c:v>
                </c:pt>
                <c:pt idx="12">
                  <c:v>36892</c:v>
                </c:pt>
                <c:pt idx="13">
                  <c:v>36923</c:v>
                </c:pt>
                <c:pt idx="14">
                  <c:v>36951</c:v>
                </c:pt>
                <c:pt idx="15">
                  <c:v>36982</c:v>
                </c:pt>
                <c:pt idx="16">
                  <c:v>37012</c:v>
                </c:pt>
                <c:pt idx="17">
                  <c:v>37043</c:v>
                </c:pt>
                <c:pt idx="18">
                  <c:v>37073</c:v>
                </c:pt>
                <c:pt idx="19">
                  <c:v>37104</c:v>
                </c:pt>
                <c:pt idx="20">
                  <c:v>37135</c:v>
                </c:pt>
                <c:pt idx="21">
                  <c:v>37165</c:v>
                </c:pt>
                <c:pt idx="22">
                  <c:v>37196</c:v>
                </c:pt>
                <c:pt idx="23">
                  <c:v>37226</c:v>
                </c:pt>
                <c:pt idx="24">
                  <c:v>37257</c:v>
                </c:pt>
                <c:pt idx="25">
                  <c:v>37288</c:v>
                </c:pt>
                <c:pt idx="26">
                  <c:v>37316</c:v>
                </c:pt>
                <c:pt idx="27">
                  <c:v>37347</c:v>
                </c:pt>
                <c:pt idx="28">
                  <c:v>37377</c:v>
                </c:pt>
                <c:pt idx="29">
                  <c:v>37408</c:v>
                </c:pt>
                <c:pt idx="30">
                  <c:v>37438</c:v>
                </c:pt>
                <c:pt idx="31">
                  <c:v>37469</c:v>
                </c:pt>
                <c:pt idx="32">
                  <c:v>37500</c:v>
                </c:pt>
                <c:pt idx="33">
                  <c:v>37530</c:v>
                </c:pt>
                <c:pt idx="34">
                  <c:v>37561</c:v>
                </c:pt>
                <c:pt idx="35">
                  <c:v>37591</c:v>
                </c:pt>
                <c:pt idx="36">
                  <c:v>37622</c:v>
                </c:pt>
                <c:pt idx="37">
                  <c:v>37653</c:v>
                </c:pt>
                <c:pt idx="38">
                  <c:v>37681</c:v>
                </c:pt>
                <c:pt idx="39">
                  <c:v>37712</c:v>
                </c:pt>
                <c:pt idx="40">
                  <c:v>37742</c:v>
                </c:pt>
                <c:pt idx="41">
                  <c:v>37773</c:v>
                </c:pt>
                <c:pt idx="42">
                  <c:v>37803</c:v>
                </c:pt>
                <c:pt idx="43">
                  <c:v>37834</c:v>
                </c:pt>
                <c:pt idx="44">
                  <c:v>37865</c:v>
                </c:pt>
                <c:pt idx="45">
                  <c:v>37895</c:v>
                </c:pt>
                <c:pt idx="46">
                  <c:v>37926</c:v>
                </c:pt>
                <c:pt idx="47">
                  <c:v>37956</c:v>
                </c:pt>
                <c:pt idx="48">
                  <c:v>37987</c:v>
                </c:pt>
                <c:pt idx="49">
                  <c:v>38018</c:v>
                </c:pt>
                <c:pt idx="50">
                  <c:v>38047</c:v>
                </c:pt>
                <c:pt idx="51">
                  <c:v>38078</c:v>
                </c:pt>
                <c:pt idx="52">
                  <c:v>38108</c:v>
                </c:pt>
                <c:pt idx="53">
                  <c:v>38139</c:v>
                </c:pt>
                <c:pt idx="54">
                  <c:v>38169</c:v>
                </c:pt>
                <c:pt idx="55">
                  <c:v>38200</c:v>
                </c:pt>
                <c:pt idx="56">
                  <c:v>38231</c:v>
                </c:pt>
                <c:pt idx="57">
                  <c:v>38261</c:v>
                </c:pt>
                <c:pt idx="58">
                  <c:v>38292</c:v>
                </c:pt>
                <c:pt idx="59">
                  <c:v>38322</c:v>
                </c:pt>
                <c:pt idx="60">
                  <c:v>38353</c:v>
                </c:pt>
                <c:pt idx="61">
                  <c:v>38384</c:v>
                </c:pt>
                <c:pt idx="62">
                  <c:v>38412</c:v>
                </c:pt>
                <c:pt idx="63">
                  <c:v>38443</c:v>
                </c:pt>
                <c:pt idx="64">
                  <c:v>38473</c:v>
                </c:pt>
                <c:pt idx="65">
                  <c:v>38504</c:v>
                </c:pt>
                <c:pt idx="66">
                  <c:v>38534</c:v>
                </c:pt>
                <c:pt idx="67">
                  <c:v>38565</c:v>
                </c:pt>
                <c:pt idx="68">
                  <c:v>38596</c:v>
                </c:pt>
                <c:pt idx="69">
                  <c:v>38626</c:v>
                </c:pt>
                <c:pt idx="70">
                  <c:v>38657</c:v>
                </c:pt>
                <c:pt idx="71">
                  <c:v>38687</c:v>
                </c:pt>
                <c:pt idx="72">
                  <c:v>38718</c:v>
                </c:pt>
                <c:pt idx="73">
                  <c:v>38749</c:v>
                </c:pt>
                <c:pt idx="74">
                  <c:v>38777</c:v>
                </c:pt>
                <c:pt idx="75">
                  <c:v>38808</c:v>
                </c:pt>
                <c:pt idx="76">
                  <c:v>38838</c:v>
                </c:pt>
                <c:pt idx="77">
                  <c:v>38869</c:v>
                </c:pt>
                <c:pt idx="78">
                  <c:v>38899</c:v>
                </c:pt>
                <c:pt idx="79">
                  <c:v>38930</c:v>
                </c:pt>
                <c:pt idx="80">
                  <c:v>38961</c:v>
                </c:pt>
                <c:pt idx="81">
                  <c:v>38991</c:v>
                </c:pt>
                <c:pt idx="82">
                  <c:v>39022</c:v>
                </c:pt>
                <c:pt idx="83">
                  <c:v>39052</c:v>
                </c:pt>
                <c:pt idx="84">
                  <c:v>39083</c:v>
                </c:pt>
                <c:pt idx="85">
                  <c:v>39114</c:v>
                </c:pt>
                <c:pt idx="86">
                  <c:v>39142</c:v>
                </c:pt>
                <c:pt idx="87">
                  <c:v>39173</c:v>
                </c:pt>
                <c:pt idx="88">
                  <c:v>39203</c:v>
                </c:pt>
                <c:pt idx="89">
                  <c:v>39234</c:v>
                </c:pt>
                <c:pt idx="90">
                  <c:v>39264</c:v>
                </c:pt>
                <c:pt idx="91">
                  <c:v>39295</c:v>
                </c:pt>
                <c:pt idx="92">
                  <c:v>39326</c:v>
                </c:pt>
                <c:pt idx="93">
                  <c:v>39356</c:v>
                </c:pt>
                <c:pt idx="94">
                  <c:v>39387</c:v>
                </c:pt>
                <c:pt idx="95">
                  <c:v>39417</c:v>
                </c:pt>
                <c:pt idx="96">
                  <c:v>39448</c:v>
                </c:pt>
                <c:pt idx="97">
                  <c:v>39479</c:v>
                </c:pt>
                <c:pt idx="98">
                  <c:v>39508</c:v>
                </c:pt>
                <c:pt idx="99">
                  <c:v>39539</c:v>
                </c:pt>
                <c:pt idx="100">
                  <c:v>39569</c:v>
                </c:pt>
                <c:pt idx="101">
                  <c:v>39600</c:v>
                </c:pt>
                <c:pt idx="102">
                  <c:v>39630</c:v>
                </c:pt>
                <c:pt idx="103">
                  <c:v>39661</c:v>
                </c:pt>
                <c:pt idx="104">
                  <c:v>39692</c:v>
                </c:pt>
                <c:pt idx="105">
                  <c:v>39722</c:v>
                </c:pt>
                <c:pt idx="106">
                  <c:v>39753</c:v>
                </c:pt>
                <c:pt idx="107">
                  <c:v>39783</c:v>
                </c:pt>
                <c:pt idx="108">
                  <c:v>39814</c:v>
                </c:pt>
                <c:pt idx="109">
                  <c:v>39845</c:v>
                </c:pt>
                <c:pt idx="110">
                  <c:v>39873</c:v>
                </c:pt>
                <c:pt idx="111">
                  <c:v>39904</c:v>
                </c:pt>
                <c:pt idx="112">
                  <c:v>39934</c:v>
                </c:pt>
                <c:pt idx="113">
                  <c:v>39965</c:v>
                </c:pt>
                <c:pt idx="114">
                  <c:v>39995</c:v>
                </c:pt>
                <c:pt idx="115">
                  <c:v>40026</c:v>
                </c:pt>
                <c:pt idx="116">
                  <c:v>40057</c:v>
                </c:pt>
                <c:pt idx="117">
                  <c:v>40087</c:v>
                </c:pt>
                <c:pt idx="118">
                  <c:v>40118</c:v>
                </c:pt>
                <c:pt idx="119">
                  <c:v>40148</c:v>
                </c:pt>
                <c:pt idx="120">
                  <c:v>40179</c:v>
                </c:pt>
                <c:pt idx="121">
                  <c:v>40210</c:v>
                </c:pt>
                <c:pt idx="122">
                  <c:v>40238</c:v>
                </c:pt>
                <c:pt idx="123">
                  <c:v>40269</c:v>
                </c:pt>
                <c:pt idx="124">
                  <c:v>40299</c:v>
                </c:pt>
                <c:pt idx="125">
                  <c:v>40330</c:v>
                </c:pt>
                <c:pt idx="126">
                  <c:v>40360</c:v>
                </c:pt>
                <c:pt idx="127">
                  <c:v>40391</c:v>
                </c:pt>
                <c:pt idx="128">
                  <c:v>40422</c:v>
                </c:pt>
                <c:pt idx="129">
                  <c:v>40452</c:v>
                </c:pt>
                <c:pt idx="130">
                  <c:v>40483</c:v>
                </c:pt>
                <c:pt idx="131">
                  <c:v>40513</c:v>
                </c:pt>
                <c:pt idx="132">
                  <c:v>40544</c:v>
                </c:pt>
                <c:pt idx="133">
                  <c:v>40575</c:v>
                </c:pt>
                <c:pt idx="134">
                  <c:v>40603</c:v>
                </c:pt>
                <c:pt idx="135">
                  <c:v>40634</c:v>
                </c:pt>
                <c:pt idx="136">
                  <c:v>40664</c:v>
                </c:pt>
                <c:pt idx="137">
                  <c:v>40695</c:v>
                </c:pt>
                <c:pt idx="138">
                  <c:v>40725</c:v>
                </c:pt>
                <c:pt idx="139">
                  <c:v>40756</c:v>
                </c:pt>
                <c:pt idx="140">
                  <c:v>40787</c:v>
                </c:pt>
                <c:pt idx="141">
                  <c:v>40817</c:v>
                </c:pt>
                <c:pt idx="142">
                  <c:v>40848</c:v>
                </c:pt>
                <c:pt idx="143">
                  <c:v>40878</c:v>
                </c:pt>
                <c:pt idx="144">
                  <c:v>40909</c:v>
                </c:pt>
                <c:pt idx="145">
                  <c:v>40940</c:v>
                </c:pt>
                <c:pt idx="146">
                  <c:v>40969</c:v>
                </c:pt>
                <c:pt idx="147">
                  <c:v>41000</c:v>
                </c:pt>
                <c:pt idx="148">
                  <c:v>41030</c:v>
                </c:pt>
                <c:pt idx="149">
                  <c:v>41061</c:v>
                </c:pt>
                <c:pt idx="150">
                  <c:v>41091</c:v>
                </c:pt>
                <c:pt idx="151">
                  <c:v>41122</c:v>
                </c:pt>
                <c:pt idx="152">
                  <c:v>41153</c:v>
                </c:pt>
                <c:pt idx="153">
                  <c:v>41183</c:v>
                </c:pt>
                <c:pt idx="154">
                  <c:v>41214</c:v>
                </c:pt>
                <c:pt idx="155">
                  <c:v>41244</c:v>
                </c:pt>
                <c:pt idx="156">
                  <c:v>41275</c:v>
                </c:pt>
                <c:pt idx="157">
                  <c:v>41306</c:v>
                </c:pt>
                <c:pt idx="158">
                  <c:v>41334</c:v>
                </c:pt>
                <c:pt idx="159">
                  <c:v>41365</c:v>
                </c:pt>
                <c:pt idx="160">
                  <c:v>41395</c:v>
                </c:pt>
                <c:pt idx="161">
                  <c:v>41426</c:v>
                </c:pt>
                <c:pt idx="162">
                  <c:v>41456</c:v>
                </c:pt>
                <c:pt idx="163">
                  <c:v>41487</c:v>
                </c:pt>
                <c:pt idx="164">
                  <c:v>41518</c:v>
                </c:pt>
                <c:pt idx="165">
                  <c:v>41548</c:v>
                </c:pt>
                <c:pt idx="166">
                  <c:v>41579</c:v>
                </c:pt>
                <c:pt idx="167">
                  <c:v>41609</c:v>
                </c:pt>
                <c:pt idx="168">
                  <c:v>41640</c:v>
                </c:pt>
                <c:pt idx="169">
                  <c:v>41671</c:v>
                </c:pt>
                <c:pt idx="170">
                  <c:v>41699</c:v>
                </c:pt>
                <c:pt idx="171">
                  <c:v>41730</c:v>
                </c:pt>
                <c:pt idx="172">
                  <c:v>41760</c:v>
                </c:pt>
                <c:pt idx="173">
                  <c:v>41791</c:v>
                </c:pt>
                <c:pt idx="174">
                  <c:v>41821</c:v>
                </c:pt>
                <c:pt idx="175">
                  <c:v>41852</c:v>
                </c:pt>
                <c:pt idx="176">
                  <c:v>41883</c:v>
                </c:pt>
                <c:pt idx="177">
                  <c:v>41913</c:v>
                </c:pt>
                <c:pt idx="178">
                  <c:v>41944</c:v>
                </c:pt>
                <c:pt idx="179">
                  <c:v>41974</c:v>
                </c:pt>
                <c:pt idx="180">
                  <c:v>42005</c:v>
                </c:pt>
                <c:pt idx="181">
                  <c:v>42036</c:v>
                </c:pt>
                <c:pt idx="182">
                  <c:v>42064</c:v>
                </c:pt>
                <c:pt idx="183">
                  <c:v>42095</c:v>
                </c:pt>
                <c:pt idx="184">
                  <c:v>42125</c:v>
                </c:pt>
                <c:pt idx="185">
                  <c:v>42156</c:v>
                </c:pt>
                <c:pt idx="186">
                  <c:v>42186</c:v>
                </c:pt>
                <c:pt idx="187">
                  <c:v>42217</c:v>
                </c:pt>
                <c:pt idx="188">
                  <c:v>42248</c:v>
                </c:pt>
                <c:pt idx="189">
                  <c:v>42278</c:v>
                </c:pt>
                <c:pt idx="190">
                  <c:v>42309</c:v>
                </c:pt>
                <c:pt idx="191">
                  <c:v>42339</c:v>
                </c:pt>
                <c:pt idx="192">
                  <c:v>42370</c:v>
                </c:pt>
                <c:pt idx="193">
                  <c:v>42401</c:v>
                </c:pt>
                <c:pt idx="194">
                  <c:v>42430</c:v>
                </c:pt>
                <c:pt idx="195">
                  <c:v>42461</c:v>
                </c:pt>
                <c:pt idx="196">
                  <c:v>42491</c:v>
                </c:pt>
                <c:pt idx="197">
                  <c:v>42522</c:v>
                </c:pt>
                <c:pt idx="198">
                  <c:v>42552</c:v>
                </c:pt>
                <c:pt idx="199">
                  <c:v>42583</c:v>
                </c:pt>
                <c:pt idx="200">
                  <c:v>42614</c:v>
                </c:pt>
                <c:pt idx="201">
                  <c:v>42644</c:v>
                </c:pt>
                <c:pt idx="202">
                  <c:v>42675</c:v>
                </c:pt>
                <c:pt idx="203">
                  <c:v>42705</c:v>
                </c:pt>
                <c:pt idx="204">
                  <c:v>42736</c:v>
                </c:pt>
                <c:pt idx="205">
                  <c:v>42767</c:v>
                </c:pt>
                <c:pt idx="206">
                  <c:v>42795</c:v>
                </c:pt>
                <c:pt idx="207">
                  <c:v>42826</c:v>
                </c:pt>
                <c:pt idx="208">
                  <c:v>42856</c:v>
                </c:pt>
                <c:pt idx="209">
                  <c:v>42887</c:v>
                </c:pt>
                <c:pt idx="210">
                  <c:v>42917</c:v>
                </c:pt>
                <c:pt idx="211">
                  <c:v>42948</c:v>
                </c:pt>
                <c:pt idx="212">
                  <c:v>42979</c:v>
                </c:pt>
                <c:pt idx="213">
                  <c:v>43009</c:v>
                </c:pt>
                <c:pt idx="214">
                  <c:v>43040</c:v>
                </c:pt>
                <c:pt idx="215">
                  <c:v>43070</c:v>
                </c:pt>
                <c:pt idx="216">
                  <c:v>43101</c:v>
                </c:pt>
                <c:pt idx="217">
                  <c:v>43132</c:v>
                </c:pt>
                <c:pt idx="218">
                  <c:v>43160</c:v>
                </c:pt>
                <c:pt idx="219">
                  <c:v>43191</c:v>
                </c:pt>
                <c:pt idx="220">
                  <c:v>43221</c:v>
                </c:pt>
                <c:pt idx="221">
                  <c:v>43252</c:v>
                </c:pt>
                <c:pt idx="222">
                  <c:v>43282</c:v>
                </c:pt>
                <c:pt idx="223">
                  <c:v>43313</c:v>
                </c:pt>
                <c:pt idx="224">
                  <c:v>43344</c:v>
                </c:pt>
                <c:pt idx="225">
                  <c:v>43374</c:v>
                </c:pt>
                <c:pt idx="226">
                  <c:v>43405</c:v>
                </c:pt>
                <c:pt idx="227">
                  <c:v>43435</c:v>
                </c:pt>
                <c:pt idx="228">
                  <c:v>43466</c:v>
                </c:pt>
                <c:pt idx="229">
                  <c:v>43497</c:v>
                </c:pt>
                <c:pt idx="230">
                  <c:v>43525</c:v>
                </c:pt>
                <c:pt idx="231">
                  <c:v>43556</c:v>
                </c:pt>
                <c:pt idx="232">
                  <c:v>43586</c:v>
                </c:pt>
                <c:pt idx="233">
                  <c:v>43617</c:v>
                </c:pt>
                <c:pt idx="234">
                  <c:v>43647</c:v>
                </c:pt>
                <c:pt idx="235">
                  <c:v>43678</c:v>
                </c:pt>
                <c:pt idx="236">
                  <c:v>43709</c:v>
                </c:pt>
                <c:pt idx="237">
                  <c:v>43739</c:v>
                </c:pt>
                <c:pt idx="238">
                  <c:v>43770</c:v>
                </c:pt>
                <c:pt idx="239">
                  <c:v>43800</c:v>
                </c:pt>
                <c:pt idx="240">
                  <c:v>43831</c:v>
                </c:pt>
                <c:pt idx="241">
                  <c:v>43862</c:v>
                </c:pt>
                <c:pt idx="242">
                  <c:v>43891</c:v>
                </c:pt>
                <c:pt idx="243">
                  <c:v>43922</c:v>
                </c:pt>
                <c:pt idx="244">
                  <c:v>43952</c:v>
                </c:pt>
                <c:pt idx="245">
                  <c:v>43983</c:v>
                </c:pt>
                <c:pt idx="246">
                  <c:v>44013</c:v>
                </c:pt>
                <c:pt idx="247">
                  <c:v>44044</c:v>
                </c:pt>
                <c:pt idx="248">
                  <c:v>44075</c:v>
                </c:pt>
                <c:pt idx="249">
                  <c:v>44105</c:v>
                </c:pt>
                <c:pt idx="250">
                  <c:v>44136</c:v>
                </c:pt>
                <c:pt idx="251">
                  <c:v>44166</c:v>
                </c:pt>
                <c:pt idx="252">
                  <c:v>44197</c:v>
                </c:pt>
                <c:pt idx="253">
                  <c:v>44228</c:v>
                </c:pt>
                <c:pt idx="254">
                  <c:v>44286</c:v>
                </c:pt>
                <c:pt idx="255">
                  <c:v>44316</c:v>
                </c:pt>
                <c:pt idx="256">
                  <c:v>44347</c:v>
                </c:pt>
                <c:pt idx="257">
                  <c:v>44377</c:v>
                </c:pt>
              </c:numCache>
            </c:numRef>
          </c:cat>
          <c:val>
            <c:numRef>
              <c:f>'Flows - 9M'!$G$16:$G$273</c:f>
              <c:numCache>
                <c:formatCode>_(* #,##0_);_(* \(#,##0\);_(* "-"??_);_(@_)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206.7</c:v>
                </c:pt>
                <c:pt idx="88">
                  <c:v>952.7</c:v>
                </c:pt>
                <c:pt idx="89">
                  <c:v>2069.6000000000004</c:v>
                </c:pt>
                <c:pt idx="90">
                  <c:v>1922.0000000000005</c:v>
                </c:pt>
                <c:pt idx="91">
                  <c:v>4153.6000000000004</c:v>
                </c:pt>
                <c:pt idx="92">
                  <c:v>2961.6000000000004</c:v>
                </c:pt>
                <c:pt idx="93">
                  <c:v>2618.6000000000004</c:v>
                </c:pt>
                <c:pt idx="94">
                  <c:v>4784.4000000000005</c:v>
                </c:pt>
                <c:pt idx="95">
                  <c:v>6038.8000000000011</c:v>
                </c:pt>
                <c:pt idx="96">
                  <c:v>9993.4000000000015</c:v>
                </c:pt>
                <c:pt idx="97">
                  <c:v>10255.400000000001</c:v>
                </c:pt>
                <c:pt idx="98">
                  <c:v>9870.9</c:v>
                </c:pt>
                <c:pt idx="99">
                  <c:v>10868.5</c:v>
                </c:pt>
                <c:pt idx="100">
                  <c:v>10500.9</c:v>
                </c:pt>
                <c:pt idx="101">
                  <c:v>13602.699999999999</c:v>
                </c:pt>
                <c:pt idx="102">
                  <c:v>14186.499999999998</c:v>
                </c:pt>
                <c:pt idx="103">
                  <c:v>12704.199999999999</c:v>
                </c:pt>
                <c:pt idx="104">
                  <c:v>13453.3</c:v>
                </c:pt>
                <c:pt idx="105">
                  <c:v>11504.1</c:v>
                </c:pt>
                <c:pt idx="106">
                  <c:v>11076.2</c:v>
                </c:pt>
                <c:pt idx="107">
                  <c:v>10737.6</c:v>
                </c:pt>
                <c:pt idx="108">
                  <c:v>10647.7</c:v>
                </c:pt>
                <c:pt idx="109">
                  <c:v>9338.3000000000011</c:v>
                </c:pt>
                <c:pt idx="110">
                  <c:v>8195.6</c:v>
                </c:pt>
                <c:pt idx="111">
                  <c:v>7798.300000000002</c:v>
                </c:pt>
                <c:pt idx="112">
                  <c:v>7096.4000000000024</c:v>
                </c:pt>
                <c:pt idx="113">
                  <c:v>5627.5000000000009</c:v>
                </c:pt>
                <c:pt idx="114">
                  <c:v>4610.0999999999995</c:v>
                </c:pt>
                <c:pt idx="115">
                  <c:v>5060.7</c:v>
                </c:pt>
                <c:pt idx="116">
                  <c:v>4822.7999999999993</c:v>
                </c:pt>
                <c:pt idx="117">
                  <c:v>4049.0000000000005</c:v>
                </c:pt>
                <c:pt idx="118">
                  <c:v>4001.9</c:v>
                </c:pt>
                <c:pt idx="119">
                  <c:v>3243.1000000000008</c:v>
                </c:pt>
                <c:pt idx="120">
                  <c:v>6047.8000000000011</c:v>
                </c:pt>
                <c:pt idx="121">
                  <c:v>6344.3000000000011</c:v>
                </c:pt>
                <c:pt idx="122">
                  <c:v>4682.5000000000009</c:v>
                </c:pt>
                <c:pt idx="123">
                  <c:v>3978</c:v>
                </c:pt>
                <c:pt idx="124">
                  <c:v>4319.0999999999995</c:v>
                </c:pt>
                <c:pt idx="125">
                  <c:v>3130.8999999999996</c:v>
                </c:pt>
                <c:pt idx="126">
                  <c:v>1793.1999999999996</c:v>
                </c:pt>
                <c:pt idx="127">
                  <c:v>317.00000000000045</c:v>
                </c:pt>
                <c:pt idx="128">
                  <c:v>-2525.5</c:v>
                </c:pt>
                <c:pt idx="129">
                  <c:v>-7834.1</c:v>
                </c:pt>
                <c:pt idx="130">
                  <c:v>-7570.4999999999991</c:v>
                </c:pt>
                <c:pt idx="131">
                  <c:v>-6552.6</c:v>
                </c:pt>
                <c:pt idx="132">
                  <c:v>-5890.5000000000009</c:v>
                </c:pt>
                <c:pt idx="133">
                  <c:v>-5990.1999999999989</c:v>
                </c:pt>
                <c:pt idx="134">
                  <c:v>-4951.0000000000018</c:v>
                </c:pt>
                <c:pt idx="135">
                  <c:v>-3726.5000000000014</c:v>
                </c:pt>
                <c:pt idx="136">
                  <c:v>-1843.1000000000006</c:v>
                </c:pt>
                <c:pt idx="137">
                  <c:v>969.1</c:v>
                </c:pt>
                <c:pt idx="138">
                  <c:v>3585.9</c:v>
                </c:pt>
                <c:pt idx="139">
                  <c:v>4875.1000000000004</c:v>
                </c:pt>
                <c:pt idx="140">
                  <c:v>5327</c:v>
                </c:pt>
                <c:pt idx="141">
                  <c:v>3705.5000000000009</c:v>
                </c:pt>
                <c:pt idx="142">
                  <c:v>3350.4000000000005</c:v>
                </c:pt>
                <c:pt idx="143">
                  <c:v>3511.6</c:v>
                </c:pt>
                <c:pt idx="144">
                  <c:v>2306.3000000000002</c:v>
                </c:pt>
                <c:pt idx="145">
                  <c:v>-1020.2000000000005</c:v>
                </c:pt>
                <c:pt idx="146">
                  <c:v>-1694.0000000000005</c:v>
                </c:pt>
                <c:pt idx="147">
                  <c:v>-1501.5</c:v>
                </c:pt>
                <c:pt idx="148">
                  <c:v>-3204</c:v>
                </c:pt>
                <c:pt idx="149">
                  <c:v>-3336.6000000000004</c:v>
                </c:pt>
                <c:pt idx="150">
                  <c:v>-3820.5000000000005</c:v>
                </c:pt>
                <c:pt idx="151">
                  <c:v>-5520.7000000000007</c:v>
                </c:pt>
                <c:pt idx="152">
                  <c:v>-7391.4000000000015</c:v>
                </c:pt>
                <c:pt idx="153">
                  <c:v>-6931.8000000000011</c:v>
                </c:pt>
                <c:pt idx="154">
                  <c:v>-5477.1</c:v>
                </c:pt>
                <c:pt idx="155">
                  <c:v>-6413.7999999999993</c:v>
                </c:pt>
                <c:pt idx="156">
                  <c:v>-9801.5</c:v>
                </c:pt>
                <c:pt idx="157">
                  <c:v>-11577.300000000001</c:v>
                </c:pt>
                <c:pt idx="158">
                  <c:v>-13235.300000000001</c:v>
                </c:pt>
                <c:pt idx="159">
                  <c:v>-12782.4</c:v>
                </c:pt>
                <c:pt idx="160">
                  <c:v>-14196.399999999998</c:v>
                </c:pt>
                <c:pt idx="161">
                  <c:v>-11065.3</c:v>
                </c:pt>
                <c:pt idx="162">
                  <c:v>-10450.900000000001</c:v>
                </c:pt>
                <c:pt idx="163">
                  <c:v>-8418.2000000000025</c:v>
                </c:pt>
                <c:pt idx="164">
                  <c:v>-8235.6</c:v>
                </c:pt>
                <c:pt idx="165">
                  <c:v>-7016.4000000000005</c:v>
                </c:pt>
                <c:pt idx="166">
                  <c:v>-6824.9</c:v>
                </c:pt>
                <c:pt idx="167">
                  <c:v>-6608</c:v>
                </c:pt>
                <c:pt idx="168">
                  <c:v>-6347.6000000000013</c:v>
                </c:pt>
                <c:pt idx="169">
                  <c:v>-4106.1000000000004</c:v>
                </c:pt>
                <c:pt idx="170">
                  <c:v>-7696.5</c:v>
                </c:pt>
                <c:pt idx="171">
                  <c:v>-8575.9</c:v>
                </c:pt>
                <c:pt idx="172">
                  <c:v>-10465.200000000001</c:v>
                </c:pt>
                <c:pt idx="173">
                  <c:v>-9790</c:v>
                </c:pt>
                <c:pt idx="174">
                  <c:v>-8311</c:v>
                </c:pt>
                <c:pt idx="175">
                  <c:v>-6472.6999999999989</c:v>
                </c:pt>
                <c:pt idx="176">
                  <c:v>-5436.5000000000009</c:v>
                </c:pt>
                <c:pt idx="177">
                  <c:v>-4525.3999999999996</c:v>
                </c:pt>
                <c:pt idx="178">
                  <c:v>-5749.8000000000011</c:v>
                </c:pt>
                <c:pt idx="179">
                  <c:v>-2732.7999999999997</c:v>
                </c:pt>
                <c:pt idx="180">
                  <c:v>-2881</c:v>
                </c:pt>
                <c:pt idx="181">
                  <c:v>-1673.4000000000003</c:v>
                </c:pt>
                <c:pt idx="182">
                  <c:v>-867.80000000000052</c:v>
                </c:pt>
                <c:pt idx="183">
                  <c:v>1493.7999999999997</c:v>
                </c:pt>
                <c:pt idx="184">
                  <c:v>2456.3999999999996</c:v>
                </c:pt>
                <c:pt idx="185">
                  <c:v>4533.3999999999996</c:v>
                </c:pt>
                <c:pt idx="186">
                  <c:v>3974.9000000000005</c:v>
                </c:pt>
                <c:pt idx="187">
                  <c:v>7609.3000000000011</c:v>
                </c:pt>
                <c:pt idx="188">
                  <c:v>8303.1</c:v>
                </c:pt>
                <c:pt idx="189">
                  <c:v>9369.1999999999989</c:v>
                </c:pt>
                <c:pt idx="190">
                  <c:v>10258.099999999999</c:v>
                </c:pt>
                <c:pt idx="191">
                  <c:v>11176.399999999998</c:v>
                </c:pt>
                <c:pt idx="192">
                  <c:v>11261.100000000002</c:v>
                </c:pt>
                <c:pt idx="193">
                  <c:v>11450.7</c:v>
                </c:pt>
                <c:pt idx="194">
                  <c:v>7210</c:v>
                </c:pt>
                <c:pt idx="195">
                  <c:v>6746.5999999999985</c:v>
                </c:pt>
                <c:pt idx="196">
                  <c:v>5356.7</c:v>
                </c:pt>
                <c:pt idx="197">
                  <c:v>3483.5</c:v>
                </c:pt>
                <c:pt idx="198">
                  <c:v>2800.8000000000011</c:v>
                </c:pt>
                <c:pt idx="199">
                  <c:v>857.39999999999986</c:v>
                </c:pt>
                <c:pt idx="200">
                  <c:v>207.40000000000049</c:v>
                </c:pt>
                <c:pt idx="201">
                  <c:v>-516.49999999999955</c:v>
                </c:pt>
                <c:pt idx="202">
                  <c:v>639.5</c:v>
                </c:pt>
                <c:pt idx="203">
                  <c:v>4343.7000000000007</c:v>
                </c:pt>
                <c:pt idx="204">
                  <c:v>5391.3000000000011</c:v>
                </c:pt>
                <c:pt idx="205">
                  <c:v>4464.8</c:v>
                </c:pt>
                <c:pt idx="206">
                  <c:v>4136.2000000000007</c:v>
                </c:pt>
                <c:pt idx="207">
                  <c:v>6473.6</c:v>
                </c:pt>
                <c:pt idx="208">
                  <c:v>7796.1</c:v>
                </c:pt>
                <c:pt idx="209">
                  <c:v>8508.6</c:v>
                </c:pt>
                <c:pt idx="210">
                  <c:v>8068.3999999999978</c:v>
                </c:pt>
                <c:pt idx="211">
                  <c:v>7908.9</c:v>
                </c:pt>
                <c:pt idx="212">
                  <c:v>9803.2999999999993</c:v>
                </c:pt>
                <c:pt idx="213">
                  <c:v>10656</c:v>
                </c:pt>
                <c:pt idx="214">
                  <c:v>11940.8</c:v>
                </c:pt>
                <c:pt idx="215">
                  <c:v>13861.2</c:v>
                </c:pt>
                <c:pt idx="216">
                  <c:v>12489.300000000001</c:v>
                </c:pt>
                <c:pt idx="217">
                  <c:v>14582.7</c:v>
                </c:pt>
                <c:pt idx="218">
                  <c:v>14602.3</c:v>
                </c:pt>
                <c:pt idx="219">
                  <c:v>15155.400000000001</c:v>
                </c:pt>
                <c:pt idx="220">
                  <c:v>14848.5</c:v>
                </c:pt>
                <c:pt idx="221">
                  <c:v>13692.500000000002</c:v>
                </c:pt>
                <c:pt idx="222">
                  <c:v>12756.2</c:v>
                </c:pt>
                <c:pt idx="223">
                  <c:v>11736.8</c:v>
                </c:pt>
                <c:pt idx="224">
                  <c:v>12193.3</c:v>
                </c:pt>
                <c:pt idx="225">
                  <c:v>15662.900000000001</c:v>
                </c:pt>
                <c:pt idx="226">
                  <c:v>13032.800000000003</c:v>
                </c:pt>
                <c:pt idx="227">
                  <c:v>12046.700000000004</c:v>
                </c:pt>
                <c:pt idx="228">
                  <c:v>11055.900000000001</c:v>
                </c:pt>
                <c:pt idx="229">
                  <c:v>8746.1000000000022</c:v>
                </c:pt>
                <c:pt idx="230">
                  <c:v>4651.0999999999985</c:v>
                </c:pt>
                <c:pt idx="231">
                  <c:v>3436.7999999999993</c:v>
                </c:pt>
                <c:pt idx="232">
                  <c:v>3786.2999999999993</c:v>
                </c:pt>
                <c:pt idx="233">
                  <c:v>2585.5</c:v>
                </c:pt>
                <c:pt idx="234">
                  <c:v>2016.4000000000008</c:v>
                </c:pt>
                <c:pt idx="235">
                  <c:v>4835.9000000000005</c:v>
                </c:pt>
                <c:pt idx="236">
                  <c:v>6539.3000000000011</c:v>
                </c:pt>
                <c:pt idx="237">
                  <c:v>6891.4</c:v>
                </c:pt>
                <c:pt idx="238">
                  <c:v>5857.8</c:v>
                </c:pt>
                <c:pt idx="239">
                  <c:v>7763.2000000000007</c:v>
                </c:pt>
                <c:pt idx="240">
                  <c:v>8675.5</c:v>
                </c:pt>
                <c:pt idx="241">
                  <c:v>10270.800000000001</c:v>
                </c:pt>
                <c:pt idx="242">
                  <c:v>17206.900000000001</c:v>
                </c:pt>
                <c:pt idx="243">
                  <c:v>14136.000000000002</c:v>
                </c:pt>
                <c:pt idx="244">
                  <c:v>12692.300000000003</c:v>
                </c:pt>
                <c:pt idx="245">
                  <c:v>11262.600000000002</c:v>
                </c:pt>
                <c:pt idx="246">
                  <c:v>9268.4000000000015</c:v>
                </c:pt>
                <c:pt idx="247">
                  <c:v>8908.2000000000025</c:v>
                </c:pt>
                <c:pt idx="248">
                  <c:v>9025.9000000000015</c:v>
                </c:pt>
                <c:pt idx="249">
                  <c:v>6357.8000000000029</c:v>
                </c:pt>
                <c:pt idx="250">
                  <c:v>-2505.0999999999981</c:v>
                </c:pt>
                <c:pt idx="251">
                  <c:v>-14450.8</c:v>
                </c:pt>
                <c:pt idx="252">
                  <c:v>-15976.2</c:v>
                </c:pt>
                <c:pt idx="253">
                  <c:v>-19727.2</c:v>
                </c:pt>
                <c:pt idx="254">
                  <c:v>-19333.800000000003</c:v>
                </c:pt>
                <c:pt idx="255">
                  <c:v>-16688.978378378379</c:v>
                </c:pt>
                <c:pt idx="256">
                  <c:v>-14926.678378378379</c:v>
                </c:pt>
                <c:pt idx="257">
                  <c:v>-13995.678378378381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EC9-4F1F-811B-875CA4465689}"/>
            </c:ext>
          </c:extLst>
        </c:ser>
        <c:ser>
          <c:idx val="2"/>
          <c:order val="2"/>
          <c:tx>
            <c:strRef>
              <c:f>'Flows - 9M'!$H$15</c:f>
              <c:strCache>
                <c:ptCount val="1"/>
                <c:pt idx="0">
                  <c:v>MFs (US$ mn)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'Flows - 9M'!$E$16:$E$273</c:f>
              <c:numCache>
                <c:formatCode>mmm\-yy</c:formatCode>
                <c:ptCount val="258"/>
                <c:pt idx="0">
                  <c:v>36526</c:v>
                </c:pt>
                <c:pt idx="1">
                  <c:v>36557</c:v>
                </c:pt>
                <c:pt idx="2">
                  <c:v>36586</c:v>
                </c:pt>
                <c:pt idx="3">
                  <c:v>36617</c:v>
                </c:pt>
                <c:pt idx="4">
                  <c:v>36647</c:v>
                </c:pt>
                <c:pt idx="5">
                  <c:v>36678</c:v>
                </c:pt>
                <c:pt idx="6">
                  <c:v>36708</c:v>
                </c:pt>
                <c:pt idx="7">
                  <c:v>36739</c:v>
                </c:pt>
                <c:pt idx="8">
                  <c:v>36770</c:v>
                </c:pt>
                <c:pt idx="9">
                  <c:v>36800</c:v>
                </c:pt>
                <c:pt idx="10">
                  <c:v>36831</c:v>
                </c:pt>
                <c:pt idx="11">
                  <c:v>36861</c:v>
                </c:pt>
                <c:pt idx="12">
                  <c:v>36892</c:v>
                </c:pt>
                <c:pt idx="13">
                  <c:v>36923</c:v>
                </c:pt>
                <c:pt idx="14">
                  <c:v>36951</c:v>
                </c:pt>
                <c:pt idx="15">
                  <c:v>36982</c:v>
                </c:pt>
                <c:pt idx="16">
                  <c:v>37012</c:v>
                </c:pt>
                <c:pt idx="17">
                  <c:v>37043</c:v>
                </c:pt>
                <c:pt idx="18">
                  <c:v>37073</c:v>
                </c:pt>
                <c:pt idx="19">
                  <c:v>37104</c:v>
                </c:pt>
                <c:pt idx="20">
                  <c:v>37135</c:v>
                </c:pt>
                <c:pt idx="21">
                  <c:v>37165</c:v>
                </c:pt>
                <c:pt idx="22">
                  <c:v>37196</c:v>
                </c:pt>
                <c:pt idx="23">
                  <c:v>37226</c:v>
                </c:pt>
                <c:pt idx="24">
                  <c:v>37257</c:v>
                </c:pt>
                <c:pt idx="25">
                  <c:v>37288</c:v>
                </c:pt>
                <c:pt idx="26">
                  <c:v>37316</c:v>
                </c:pt>
                <c:pt idx="27">
                  <c:v>37347</c:v>
                </c:pt>
                <c:pt idx="28">
                  <c:v>37377</c:v>
                </c:pt>
                <c:pt idx="29">
                  <c:v>37408</c:v>
                </c:pt>
                <c:pt idx="30">
                  <c:v>37438</c:v>
                </c:pt>
                <c:pt idx="31">
                  <c:v>37469</c:v>
                </c:pt>
                <c:pt idx="32">
                  <c:v>37500</c:v>
                </c:pt>
                <c:pt idx="33">
                  <c:v>37530</c:v>
                </c:pt>
                <c:pt idx="34">
                  <c:v>37561</c:v>
                </c:pt>
                <c:pt idx="35">
                  <c:v>37591</c:v>
                </c:pt>
                <c:pt idx="36">
                  <c:v>37622</c:v>
                </c:pt>
                <c:pt idx="37">
                  <c:v>37653</c:v>
                </c:pt>
                <c:pt idx="38">
                  <c:v>37681</c:v>
                </c:pt>
                <c:pt idx="39">
                  <c:v>37712</c:v>
                </c:pt>
                <c:pt idx="40">
                  <c:v>37742</c:v>
                </c:pt>
                <c:pt idx="41">
                  <c:v>37773</c:v>
                </c:pt>
                <c:pt idx="42">
                  <c:v>37803</c:v>
                </c:pt>
                <c:pt idx="43">
                  <c:v>37834</c:v>
                </c:pt>
                <c:pt idx="44">
                  <c:v>37865</c:v>
                </c:pt>
                <c:pt idx="45">
                  <c:v>37895</c:v>
                </c:pt>
                <c:pt idx="46">
                  <c:v>37926</c:v>
                </c:pt>
                <c:pt idx="47">
                  <c:v>37956</c:v>
                </c:pt>
                <c:pt idx="48">
                  <c:v>37987</c:v>
                </c:pt>
                <c:pt idx="49">
                  <c:v>38018</c:v>
                </c:pt>
                <c:pt idx="50">
                  <c:v>38047</c:v>
                </c:pt>
                <c:pt idx="51">
                  <c:v>38078</c:v>
                </c:pt>
                <c:pt idx="52">
                  <c:v>38108</c:v>
                </c:pt>
                <c:pt idx="53">
                  <c:v>38139</c:v>
                </c:pt>
                <c:pt idx="54">
                  <c:v>38169</c:v>
                </c:pt>
                <c:pt idx="55">
                  <c:v>38200</c:v>
                </c:pt>
                <c:pt idx="56">
                  <c:v>38231</c:v>
                </c:pt>
                <c:pt idx="57">
                  <c:v>38261</c:v>
                </c:pt>
                <c:pt idx="58">
                  <c:v>38292</c:v>
                </c:pt>
                <c:pt idx="59">
                  <c:v>38322</c:v>
                </c:pt>
                <c:pt idx="60">
                  <c:v>38353</c:v>
                </c:pt>
                <c:pt idx="61">
                  <c:v>38384</c:v>
                </c:pt>
                <c:pt idx="62">
                  <c:v>38412</c:v>
                </c:pt>
                <c:pt idx="63">
                  <c:v>38443</c:v>
                </c:pt>
                <c:pt idx="64">
                  <c:v>38473</c:v>
                </c:pt>
                <c:pt idx="65">
                  <c:v>38504</c:v>
                </c:pt>
                <c:pt idx="66">
                  <c:v>38534</c:v>
                </c:pt>
                <c:pt idx="67">
                  <c:v>38565</c:v>
                </c:pt>
                <c:pt idx="68">
                  <c:v>38596</c:v>
                </c:pt>
                <c:pt idx="69">
                  <c:v>38626</c:v>
                </c:pt>
                <c:pt idx="70">
                  <c:v>38657</c:v>
                </c:pt>
                <c:pt idx="71">
                  <c:v>38687</c:v>
                </c:pt>
                <c:pt idx="72">
                  <c:v>38718</c:v>
                </c:pt>
                <c:pt idx="73">
                  <c:v>38749</c:v>
                </c:pt>
                <c:pt idx="74">
                  <c:v>38777</c:v>
                </c:pt>
                <c:pt idx="75">
                  <c:v>38808</c:v>
                </c:pt>
                <c:pt idx="76">
                  <c:v>38838</c:v>
                </c:pt>
                <c:pt idx="77">
                  <c:v>38869</c:v>
                </c:pt>
                <c:pt idx="78">
                  <c:v>38899</c:v>
                </c:pt>
                <c:pt idx="79">
                  <c:v>38930</c:v>
                </c:pt>
                <c:pt idx="80">
                  <c:v>38961</c:v>
                </c:pt>
                <c:pt idx="81">
                  <c:v>38991</c:v>
                </c:pt>
                <c:pt idx="82">
                  <c:v>39022</c:v>
                </c:pt>
                <c:pt idx="83">
                  <c:v>39052</c:v>
                </c:pt>
                <c:pt idx="84">
                  <c:v>39083</c:v>
                </c:pt>
                <c:pt idx="85">
                  <c:v>39114</c:v>
                </c:pt>
                <c:pt idx="86">
                  <c:v>39142</c:v>
                </c:pt>
                <c:pt idx="87">
                  <c:v>39173</c:v>
                </c:pt>
                <c:pt idx="88">
                  <c:v>39203</c:v>
                </c:pt>
                <c:pt idx="89">
                  <c:v>39234</c:v>
                </c:pt>
                <c:pt idx="90">
                  <c:v>39264</c:v>
                </c:pt>
                <c:pt idx="91">
                  <c:v>39295</c:v>
                </c:pt>
                <c:pt idx="92">
                  <c:v>39326</c:v>
                </c:pt>
                <c:pt idx="93">
                  <c:v>39356</c:v>
                </c:pt>
                <c:pt idx="94">
                  <c:v>39387</c:v>
                </c:pt>
                <c:pt idx="95">
                  <c:v>39417</c:v>
                </c:pt>
                <c:pt idx="96">
                  <c:v>39448</c:v>
                </c:pt>
                <c:pt idx="97">
                  <c:v>39479</c:v>
                </c:pt>
                <c:pt idx="98">
                  <c:v>39508</c:v>
                </c:pt>
                <c:pt idx="99">
                  <c:v>39539</c:v>
                </c:pt>
                <c:pt idx="100">
                  <c:v>39569</c:v>
                </c:pt>
                <c:pt idx="101">
                  <c:v>39600</c:v>
                </c:pt>
                <c:pt idx="102">
                  <c:v>39630</c:v>
                </c:pt>
                <c:pt idx="103">
                  <c:v>39661</c:v>
                </c:pt>
                <c:pt idx="104">
                  <c:v>39692</c:v>
                </c:pt>
                <c:pt idx="105">
                  <c:v>39722</c:v>
                </c:pt>
                <c:pt idx="106">
                  <c:v>39753</c:v>
                </c:pt>
                <c:pt idx="107">
                  <c:v>39783</c:v>
                </c:pt>
                <c:pt idx="108">
                  <c:v>39814</c:v>
                </c:pt>
                <c:pt idx="109">
                  <c:v>39845</c:v>
                </c:pt>
                <c:pt idx="110">
                  <c:v>39873</c:v>
                </c:pt>
                <c:pt idx="111">
                  <c:v>39904</c:v>
                </c:pt>
                <c:pt idx="112">
                  <c:v>39934</c:v>
                </c:pt>
                <c:pt idx="113">
                  <c:v>39965</c:v>
                </c:pt>
                <c:pt idx="114">
                  <c:v>39995</c:v>
                </c:pt>
                <c:pt idx="115">
                  <c:v>40026</c:v>
                </c:pt>
                <c:pt idx="116">
                  <c:v>40057</c:v>
                </c:pt>
                <c:pt idx="117">
                  <c:v>40087</c:v>
                </c:pt>
                <c:pt idx="118">
                  <c:v>40118</c:v>
                </c:pt>
                <c:pt idx="119">
                  <c:v>40148</c:v>
                </c:pt>
                <c:pt idx="120">
                  <c:v>40179</c:v>
                </c:pt>
                <c:pt idx="121">
                  <c:v>40210</c:v>
                </c:pt>
                <c:pt idx="122">
                  <c:v>40238</c:v>
                </c:pt>
                <c:pt idx="123">
                  <c:v>40269</c:v>
                </c:pt>
                <c:pt idx="124">
                  <c:v>40299</c:v>
                </c:pt>
                <c:pt idx="125">
                  <c:v>40330</c:v>
                </c:pt>
                <c:pt idx="126">
                  <c:v>40360</c:v>
                </c:pt>
                <c:pt idx="127">
                  <c:v>40391</c:v>
                </c:pt>
                <c:pt idx="128">
                  <c:v>40422</c:v>
                </c:pt>
                <c:pt idx="129">
                  <c:v>40452</c:v>
                </c:pt>
                <c:pt idx="130">
                  <c:v>40483</c:v>
                </c:pt>
                <c:pt idx="131">
                  <c:v>40513</c:v>
                </c:pt>
                <c:pt idx="132">
                  <c:v>40544</c:v>
                </c:pt>
                <c:pt idx="133">
                  <c:v>40575</c:v>
                </c:pt>
                <c:pt idx="134">
                  <c:v>40603</c:v>
                </c:pt>
                <c:pt idx="135">
                  <c:v>40634</c:v>
                </c:pt>
                <c:pt idx="136">
                  <c:v>40664</c:v>
                </c:pt>
                <c:pt idx="137">
                  <c:v>40695</c:v>
                </c:pt>
                <c:pt idx="138">
                  <c:v>40725</c:v>
                </c:pt>
                <c:pt idx="139">
                  <c:v>40756</c:v>
                </c:pt>
                <c:pt idx="140">
                  <c:v>40787</c:v>
                </c:pt>
                <c:pt idx="141">
                  <c:v>40817</c:v>
                </c:pt>
                <c:pt idx="142">
                  <c:v>40848</c:v>
                </c:pt>
                <c:pt idx="143">
                  <c:v>40878</c:v>
                </c:pt>
                <c:pt idx="144">
                  <c:v>40909</c:v>
                </c:pt>
                <c:pt idx="145">
                  <c:v>40940</c:v>
                </c:pt>
                <c:pt idx="146">
                  <c:v>40969</c:v>
                </c:pt>
                <c:pt idx="147">
                  <c:v>41000</c:v>
                </c:pt>
                <c:pt idx="148">
                  <c:v>41030</c:v>
                </c:pt>
                <c:pt idx="149">
                  <c:v>41061</c:v>
                </c:pt>
                <c:pt idx="150">
                  <c:v>41091</c:v>
                </c:pt>
                <c:pt idx="151">
                  <c:v>41122</c:v>
                </c:pt>
                <c:pt idx="152">
                  <c:v>41153</c:v>
                </c:pt>
                <c:pt idx="153">
                  <c:v>41183</c:v>
                </c:pt>
                <c:pt idx="154">
                  <c:v>41214</c:v>
                </c:pt>
                <c:pt idx="155">
                  <c:v>41244</c:v>
                </c:pt>
                <c:pt idx="156">
                  <c:v>41275</c:v>
                </c:pt>
                <c:pt idx="157">
                  <c:v>41306</c:v>
                </c:pt>
                <c:pt idx="158">
                  <c:v>41334</c:v>
                </c:pt>
                <c:pt idx="159">
                  <c:v>41365</c:v>
                </c:pt>
                <c:pt idx="160">
                  <c:v>41395</c:v>
                </c:pt>
                <c:pt idx="161">
                  <c:v>41426</c:v>
                </c:pt>
                <c:pt idx="162">
                  <c:v>41456</c:v>
                </c:pt>
                <c:pt idx="163">
                  <c:v>41487</c:v>
                </c:pt>
                <c:pt idx="164">
                  <c:v>41518</c:v>
                </c:pt>
                <c:pt idx="165">
                  <c:v>41548</c:v>
                </c:pt>
                <c:pt idx="166">
                  <c:v>41579</c:v>
                </c:pt>
                <c:pt idx="167">
                  <c:v>41609</c:v>
                </c:pt>
                <c:pt idx="168">
                  <c:v>41640</c:v>
                </c:pt>
                <c:pt idx="169">
                  <c:v>41671</c:v>
                </c:pt>
                <c:pt idx="170">
                  <c:v>41699</c:v>
                </c:pt>
                <c:pt idx="171">
                  <c:v>41730</c:v>
                </c:pt>
                <c:pt idx="172">
                  <c:v>41760</c:v>
                </c:pt>
                <c:pt idx="173">
                  <c:v>41791</c:v>
                </c:pt>
                <c:pt idx="174">
                  <c:v>41821</c:v>
                </c:pt>
                <c:pt idx="175">
                  <c:v>41852</c:v>
                </c:pt>
                <c:pt idx="176">
                  <c:v>41883</c:v>
                </c:pt>
                <c:pt idx="177">
                  <c:v>41913</c:v>
                </c:pt>
                <c:pt idx="178">
                  <c:v>41944</c:v>
                </c:pt>
                <c:pt idx="179">
                  <c:v>41974</c:v>
                </c:pt>
                <c:pt idx="180">
                  <c:v>42005</c:v>
                </c:pt>
                <c:pt idx="181">
                  <c:v>42036</c:v>
                </c:pt>
                <c:pt idx="182">
                  <c:v>42064</c:v>
                </c:pt>
                <c:pt idx="183">
                  <c:v>42095</c:v>
                </c:pt>
                <c:pt idx="184">
                  <c:v>42125</c:v>
                </c:pt>
                <c:pt idx="185">
                  <c:v>42156</c:v>
                </c:pt>
                <c:pt idx="186">
                  <c:v>42186</c:v>
                </c:pt>
                <c:pt idx="187">
                  <c:v>42217</c:v>
                </c:pt>
                <c:pt idx="188">
                  <c:v>42248</c:v>
                </c:pt>
                <c:pt idx="189">
                  <c:v>42278</c:v>
                </c:pt>
                <c:pt idx="190">
                  <c:v>42309</c:v>
                </c:pt>
                <c:pt idx="191">
                  <c:v>42339</c:v>
                </c:pt>
                <c:pt idx="192">
                  <c:v>42370</c:v>
                </c:pt>
                <c:pt idx="193">
                  <c:v>42401</c:v>
                </c:pt>
                <c:pt idx="194">
                  <c:v>42430</c:v>
                </c:pt>
                <c:pt idx="195">
                  <c:v>42461</c:v>
                </c:pt>
                <c:pt idx="196">
                  <c:v>42491</c:v>
                </c:pt>
                <c:pt idx="197">
                  <c:v>42522</c:v>
                </c:pt>
                <c:pt idx="198">
                  <c:v>42552</c:v>
                </c:pt>
                <c:pt idx="199">
                  <c:v>42583</c:v>
                </c:pt>
                <c:pt idx="200">
                  <c:v>42614</c:v>
                </c:pt>
                <c:pt idx="201">
                  <c:v>42644</c:v>
                </c:pt>
                <c:pt idx="202">
                  <c:v>42675</c:v>
                </c:pt>
                <c:pt idx="203">
                  <c:v>42705</c:v>
                </c:pt>
                <c:pt idx="204">
                  <c:v>42736</c:v>
                </c:pt>
                <c:pt idx="205">
                  <c:v>42767</c:v>
                </c:pt>
                <c:pt idx="206">
                  <c:v>42795</c:v>
                </c:pt>
                <c:pt idx="207">
                  <c:v>42826</c:v>
                </c:pt>
                <c:pt idx="208">
                  <c:v>42856</c:v>
                </c:pt>
                <c:pt idx="209">
                  <c:v>42887</c:v>
                </c:pt>
                <c:pt idx="210">
                  <c:v>42917</c:v>
                </c:pt>
                <c:pt idx="211">
                  <c:v>42948</c:v>
                </c:pt>
                <c:pt idx="212">
                  <c:v>42979</c:v>
                </c:pt>
                <c:pt idx="213">
                  <c:v>43009</c:v>
                </c:pt>
                <c:pt idx="214">
                  <c:v>43040</c:v>
                </c:pt>
                <c:pt idx="215">
                  <c:v>43070</c:v>
                </c:pt>
                <c:pt idx="216">
                  <c:v>43101</c:v>
                </c:pt>
                <c:pt idx="217">
                  <c:v>43132</c:v>
                </c:pt>
                <c:pt idx="218">
                  <c:v>43160</c:v>
                </c:pt>
                <c:pt idx="219">
                  <c:v>43191</c:v>
                </c:pt>
                <c:pt idx="220">
                  <c:v>43221</c:v>
                </c:pt>
                <c:pt idx="221">
                  <c:v>43252</c:v>
                </c:pt>
                <c:pt idx="222">
                  <c:v>43282</c:v>
                </c:pt>
                <c:pt idx="223">
                  <c:v>43313</c:v>
                </c:pt>
                <c:pt idx="224">
                  <c:v>43344</c:v>
                </c:pt>
                <c:pt idx="225">
                  <c:v>43374</c:v>
                </c:pt>
                <c:pt idx="226">
                  <c:v>43405</c:v>
                </c:pt>
                <c:pt idx="227">
                  <c:v>43435</c:v>
                </c:pt>
                <c:pt idx="228">
                  <c:v>43466</c:v>
                </c:pt>
                <c:pt idx="229">
                  <c:v>43497</c:v>
                </c:pt>
                <c:pt idx="230">
                  <c:v>43525</c:v>
                </c:pt>
                <c:pt idx="231">
                  <c:v>43556</c:v>
                </c:pt>
                <c:pt idx="232">
                  <c:v>43586</c:v>
                </c:pt>
                <c:pt idx="233">
                  <c:v>43617</c:v>
                </c:pt>
                <c:pt idx="234">
                  <c:v>43647</c:v>
                </c:pt>
                <c:pt idx="235">
                  <c:v>43678</c:v>
                </c:pt>
                <c:pt idx="236">
                  <c:v>43709</c:v>
                </c:pt>
                <c:pt idx="237">
                  <c:v>43739</c:v>
                </c:pt>
                <c:pt idx="238">
                  <c:v>43770</c:v>
                </c:pt>
                <c:pt idx="239">
                  <c:v>43800</c:v>
                </c:pt>
                <c:pt idx="240">
                  <c:v>43831</c:v>
                </c:pt>
                <c:pt idx="241">
                  <c:v>43862</c:v>
                </c:pt>
                <c:pt idx="242">
                  <c:v>43891</c:v>
                </c:pt>
                <c:pt idx="243">
                  <c:v>43922</c:v>
                </c:pt>
                <c:pt idx="244">
                  <c:v>43952</c:v>
                </c:pt>
                <c:pt idx="245">
                  <c:v>43983</c:v>
                </c:pt>
                <c:pt idx="246">
                  <c:v>44013</c:v>
                </c:pt>
                <c:pt idx="247">
                  <c:v>44044</c:v>
                </c:pt>
                <c:pt idx="248">
                  <c:v>44075</c:v>
                </c:pt>
                <c:pt idx="249">
                  <c:v>44105</c:v>
                </c:pt>
                <c:pt idx="250">
                  <c:v>44136</c:v>
                </c:pt>
                <c:pt idx="251">
                  <c:v>44166</c:v>
                </c:pt>
                <c:pt idx="252">
                  <c:v>44197</c:v>
                </c:pt>
                <c:pt idx="253">
                  <c:v>44228</c:v>
                </c:pt>
                <c:pt idx="254">
                  <c:v>44286</c:v>
                </c:pt>
                <c:pt idx="255">
                  <c:v>44316</c:v>
                </c:pt>
                <c:pt idx="256">
                  <c:v>44347</c:v>
                </c:pt>
                <c:pt idx="257">
                  <c:v>44377</c:v>
                </c:pt>
              </c:numCache>
            </c:numRef>
          </c:cat>
          <c:val>
            <c:numRef>
              <c:f>'Flows - 9M'!$H$16:$H$273</c:f>
              <c:numCache>
                <c:formatCode>_(* #,##0_);_(* \(#,##0\);_(* "-"??_);_(@_)</c:formatCode>
                <c:ptCount val="258"/>
                <c:pt idx="0">
                  <c:v>142.13163853437649</c:v>
                </c:pt>
                <c:pt idx="1">
                  <c:v>-78.271547962448807</c:v>
                </c:pt>
                <c:pt idx="2">
                  <c:v>-88.38771940251857</c:v>
                </c:pt>
                <c:pt idx="3">
                  <c:v>-78.922812864148028</c:v>
                </c:pt>
                <c:pt idx="4">
                  <c:v>-1.0965099992093599</c:v>
                </c:pt>
                <c:pt idx="5">
                  <c:v>-101.61394589664525</c:v>
                </c:pt>
                <c:pt idx="6">
                  <c:v>-139.80641568194312</c:v>
                </c:pt>
                <c:pt idx="7">
                  <c:v>-135.44486803057197</c:v>
                </c:pt>
                <c:pt idx="8">
                  <c:v>-109.94277340267641</c:v>
                </c:pt>
                <c:pt idx="9">
                  <c:v>-220.23236065500194</c:v>
                </c:pt>
                <c:pt idx="10">
                  <c:v>-70.13395744141144</c:v>
                </c:pt>
                <c:pt idx="11">
                  <c:v>-58.723973940309939</c:v>
                </c:pt>
                <c:pt idx="12">
                  <c:v>-262.15013095062795</c:v>
                </c:pt>
                <c:pt idx="13">
                  <c:v>-597.36774715868535</c:v>
                </c:pt>
                <c:pt idx="14">
                  <c:v>-573.50194830856583</c:v>
                </c:pt>
                <c:pt idx="15">
                  <c:v>-598.01316542060204</c:v>
                </c:pt>
                <c:pt idx="16">
                  <c:v>-704.3874649871176</c:v>
                </c:pt>
                <c:pt idx="17">
                  <c:v>-753.69105619761979</c:v>
                </c:pt>
                <c:pt idx="18">
                  <c:v>-879.88384157428743</c:v>
                </c:pt>
                <c:pt idx="19">
                  <c:v>-889.53565551327472</c:v>
                </c:pt>
                <c:pt idx="20">
                  <c:v>-867.43260388311228</c:v>
                </c:pt>
                <c:pt idx="21">
                  <c:v>-813.4247490717753</c:v>
                </c:pt>
                <c:pt idx="22">
                  <c:v>-627.54897357726202</c:v>
                </c:pt>
                <c:pt idx="23">
                  <c:v>-535.01274438493056</c:v>
                </c:pt>
                <c:pt idx="24">
                  <c:v>-562.55293875334826</c:v>
                </c:pt>
                <c:pt idx="25">
                  <c:v>-532.77415841636378</c:v>
                </c:pt>
                <c:pt idx="26">
                  <c:v>-605.926221943624</c:v>
                </c:pt>
                <c:pt idx="27">
                  <c:v>-588.51263070615028</c:v>
                </c:pt>
                <c:pt idx="28">
                  <c:v>-537.18290957467866</c:v>
                </c:pt>
                <c:pt idx="29">
                  <c:v>-640.98721512633801</c:v>
                </c:pt>
                <c:pt idx="30">
                  <c:v>-560.34585164481132</c:v>
                </c:pt>
                <c:pt idx="31">
                  <c:v>-530.57534092097967</c:v>
                </c:pt>
                <c:pt idx="32">
                  <c:v>-540.59323018712462</c:v>
                </c:pt>
                <c:pt idx="33">
                  <c:v>-459.55368514552225</c:v>
                </c:pt>
                <c:pt idx="34">
                  <c:v>-456.8941064092881</c:v>
                </c:pt>
                <c:pt idx="35">
                  <c:v>-359.41942913320861</c:v>
                </c:pt>
                <c:pt idx="36">
                  <c:v>-366.76408057036008</c:v>
                </c:pt>
                <c:pt idx="37">
                  <c:v>-333.47372729095372</c:v>
                </c:pt>
                <c:pt idx="38">
                  <c:v>-237.06644378361602</c:v>
                </c:pt>
                <c:pt idx="39">
                  <c:v>-206.09123648178286</c:v>
                </c:pt>
                <c:pt idx="40">
                  <c:v>-146.92788760924321</c:v>
                </c:pt>
                <c:pt idx="41">
                  <c:v>-198.81579123858245</c:v>
                </c:pt>
                <c:pt idx="42">
                  <c:v>-174.30965120914527</c:v>
                </c:pt>
                <c:pt idx="43">
                  <c:v>-16.930581504861195</c:v>
                </c:pt>
                <c:pt idx="44">
                  <c:v>-80.70277969035682</c:v>
                </c:pt>
                <c:pt idx="45">
                  <c:v>-40.499202106930134</c:v>
                </c:pt>
                <c:pt idx="46">
                  <c:v>2.6419869329369945</c:v>
                </c:pt>
                <c:pt idx="47">
                  <c:v>173.60861674960779</c:v>
                </c:pt>
                <c:pt idx="48">
                  <c:v>407.96305535653471</c:v>
                </c:pt>
                <c:pt idx="49">
                  <c:v>272.66323571379905</c:v>
                </c:pt>
                <c:pt idx="50">
                  <c:v>356.31296944483569</c:v>
                </c:pt>
                <c:pt idx="51">
                  <c:v>295.16111052332457</c:v>
                </c:pt>
                <c:pt idx="52">
                  <c:v>429.51337566988826</c:v>
                </c:pt>
                <c:pt idx="53">
                  <c:v>434.52543543997638</c:v>
                </c:pt>
                <c:pt idx="54">
                  <c:v>376.43834500500191</c:v>
                </c:pt>
                <c:pt idx="55">
                  <c:v>306.84351799104905</c:v>
                </c:pt>
                <c:pt idx="56">
                  <c:v>70.864569423745323</c:v>
                </c:pt>
                <c:pt idx="57">
                  <c:v>-228.19822220971218</c:v>
                </c:pt>
                <c:pt idx="58">
                  <c:v>-264.70929718469733</c:v>
                </c:pt>
                <c:pt idx="59">
                  <c:v>-383.21404391346806</c:v>
                </c:pt>
                <c:pt idx="60">
                  <c:v>-211.81922765714037</c:v>
                </c:pt>
                <c:pt idx="61">
                  <c:v>-410.75762529916301</c:v>
                </c:pt>
                <c:pt idx="62">
                  <c:v>2.2060737276623286</c:v>
                </c:pt>
                <c:pt idx="63">
                  <c:v>439.10799628750533</c:v>
                </c:pt>
                <c:pt idx="64">
                  <c:v>1230.9467826301411</c:v>
                </c:pt>
                <c:pt idx="65">
                  <c:v>862.55665213101099</c:v>
                </c:pt>
                <c:pt idx="66">
                  <c:v>1045.6114583926012</c:v>
                </c:pt>
                <c:pt idx="67">
                  <c:v>1725.7106894686031</c:v>
                </c:pt>
                <c:pt idx="68">
                  <c:v>2540.9328140237908</c:v>
                </c:pt>
                <c:pt idx="69">
                  <c:v>3087.0857194802816</c:v>
                </c:pt>
                <c:pt idx="70">
                  <c:v>3187.4168815911148</c:v>
                </c:pt>
                <c:pt idx="71">
                  <c:v>2530.3636584252235</c:v>
                </c:pt>
                <c:pt idx="72">
                  <c:v>1933.4122674501252</c:v>
                </c:pt>
                <c:pt idx="73">
                  <c:v>1108.0247573329009</c:v>
                </c:pt>
                <c:pt idx="74">
                  <c:v>2534.340244013606</c:v>
                </c:pt>
                <c:pt idx="75">
                  <c:v>3119.0634317597992</c:v>
                </c:pt>
                <c:pt idx="76">
                  <c:v>4311.0226169206726</c:v>
                </c:pt>
                <c:pt idx="77">
                  <c:v>3147.3845930184507</c:v>
                </c:pt>
                <c:pt idx="78">
                  <c:v>2458.189701809119</c:v>
                </c:pt>
                <c:pt idx="79">
                  <c:v>2426.3098005261913</c:v>
                </c:pt>
                <c:pt idx="80">
                  <c:v>3019.2934833568838</c:v>
                </c:pt>
                <c:pt idx="81">
                  <c:v>3281.7949995465633</c:v>
                </c:pt>
                <c:pt idx="82">
                  <c:v>3331.6491570701864</c:v>
                </c:pt>
                <c:pt idx="83">
                  <c:v>2687.5172608507864</c:v>
                </c:pt>
                <c:pt idx="84">
                  <c:v>1715.2659190435797</c:v>
                </c:pt>
                <c:pt idx="85">
                  <c:v>-64.481696850772977</c:v>
                </c:pt>
                <c:pt idx="86">
                  <c:v>-34.600272845538996</c:v>
                </c:pt>
                <c:pt idx="87">
                  <c:v>228.7919460748038</c:v>
                </c:pt>
                <c:pt idx="88">
                  <c:v>606.13241522692192</c:v>
                </c:pt>
                <c:pt idx="89">
                  <c:v>613.82919007840633</c:v>
                </c:pt>
                <c:pt idx="90">
                  <c:v>390.57751271834638</c:v>
                </c:pt>
                <c:pt idx="91">
                  <c:v>1397.1281575418482</c:v>
                </c:pt>
                <c:pt idx="92">
                  <c:v>841.64809982262682</c:v>
                </c:pt>
                <c:pt idx="93">
                  <c:v>706.28140195604055</c:v>
                </c:pt>
                <c:pt idx="94">
                  <c:v>1318.8022748445483</c:v>
                </c:pt>
                <c:pt idx="95">
                  <c:v>2487.9019034244102</c:v>
                </c:pt>
                <c:pt idx="96">
                  <c:v>4195.0679276401606</c:v>
                </c:pt>
                <c:pt idx="97">
                  <c:v>3858.111584545708</c:v>
                </c:pt>
                <c:pt idx="98">
                  <c:v>2975.0548491006421</c:v>
                </c:pt>
                <c:pt idx="99">
                  <c:v>3170.3009496912318</c:v>
                </c:pt>
                <c:pt idx="100">
                  <c:v>2184.243978438948</c:v>
                </c:pt>
                <c:pt idx="101">
                  <c:v>3117.6790961067923</c:v>
                </c:pt>
                <c:pt idx="102">
                  <c:v>3870.883452858538</c:v>
                </c:pt>
                <c:pt idx="103">
                  <c:v>3234.0611909532358</c:v>
                </c:pt>
                <c:pt idx="104">
                  <c:v>2964.0958246018417</c:v>
                </c:pt>
                <c:pt idx="105">
                  <c:v>1305.3705443264535</c:v>
                </c:pt>
                <c:pt idx="106">
                  <c:v>1098.3622772120168</c:v>
                </c:pt>
                <c:pt idx="107">
                  <c:v>1752.994006532638</c:v>
                </c:pt>
                <c:pt idx="108">
                  <c:v>1603.9363427441108</c:v>
                </c:pt>
                <c:pt idx="109">
                  <c:v>1289.3782269099013</c:v>
                </c:pt>
                <c:pt idx="110">
                  <c:v>894.35229562702727</c:v>
                </c:pt>
                <c:pt idx="111">
                  <c:v>581.4484623622651</c:v>
                </c:pt>
                <c:pt idx="112">
                  <c:v>1140.6535379255834</c:v>
                </c:pt>
                <c:pt idx="113">
                  <c:v>821.76040294023835</c:v>
                </c:pt>
                <c:pt idx="114">
                  <c:v>904.23448465390527</c:v>
                </c:pt>
                <c:pt idx="115">
                  <c:v>1096.3057912508477</c:v>
                </c:pt>
                <c:pt idx="116">
                  <c:v>541.38108774443253</c:v>
                </c:pt>
                <c:pt idx="117">
                  <c:v>-406.26028422075774</c:v>
                </c:pt>
                <c:pt idx="118">
                  <c:v>-256.5619586610718</c:v>
                </c:pt>
                <c:pt idx="119">
                  <c:v>-1025.7890483471306</c:v>
                </c:pt>
                <c:pt idx="120">
                  <c:v>-1298.8494225892432</c:v>
                </c:pt>
                <c:pt idx="121">
                  <c:v>-1929.2900434926491</c:v>
                </c:pt>
                <c:pt idx="122">
                  <c:v>-5570.0392201073082</c:v>
                </c:pt>
                <c:pt idx="123">
                  <c:v>-6267.2475940229442</c:v>
                </c:pt>
                <c:pt idx="124">
                  <c:v>-6362.9698645562739</c:v>
                </c:pt>
                <c:pt idx="125">
                  <c:v>-6085.7227458628668</c:v>
                </c:pt>
                <c:pt idx="126">
                  <c:v>-5852.0554026924365</c:v>
                </c:pt>
                <c:pt idx="127">
                  <c:v>-6383.4719973763822</c:v>
                </c:pt>
                <c:pt idx="128">
                  <c:v>-7541.4188993958805</c:v>
                </c:pt>
                <c:pt idx="129">
                  <c:v>-8582.1621884665728</c:v>
                </c:pt>
                <c:pt idx="130">
                  <c:v>-8446.9789742685025</c:v>
                </c:pt>
                <c:pt idx="131">
                  <c:v>-4680.0414118790486</c:v>
                </c:pt>
                <c:pt idx="132">
                  <c:v>-4228.8209960565446</c:v>
                </c:pt>
                <c:pt idx="133">
                  <c:v>-3936.2469014785929</c:v>
                </c:pt>
                <c:pt idx="134">
                  <c:v>-3785.0590541612219</c:v>
                </c:pt>
                <c:pt idx="135">
                  <c:v>-2998.2649714012837</c:v>
                </c:pt>
                <c:pt idx="136">
                  <c:v>-2219.4995664389235</c:v>
                </c:pt>
                <c:pt idx="137">
                  <c:v>-457.52230499733241</c:v>
                </c:pt>
                <c:pt idx="138">
                  <c:v>995.57568746818708</c:v>
                </c:pt>
                <c:pt idx="139">
                  <c:v>1575.53151434763</c:v>
                </c:pt>
                <c:pt idx="140">
                  <c:v>1159.7984339179632</c:v>
                </c:pt>
                <c:pt idx="141">
                  <c:v>954.48582836831861</c:v>
                </c:pt>
                <c:pt idx="142">
                  <c:v>793.69223977428794</c:v>
                </c:pt>
                <c:pt idx="143">
                  <c:v>902.63110222885825</c:v>
                </c:pt>
                <c:pt idx="144">
                  <c:v>642.95678286074826</c:v>
                </c:pt>
                <c:pt idx="145">
                  <c:v>103.72527816980488</c:v>
                </c:pt>
                <c:pt idx="146">
                  <c:v>-361.99742528214261</c:v>
                </c:pt>
                <c:pt idx="147">
                  <c:v>-609.64331777871189</c:v>
                </c:pt>
                <c:pt idx="148">
                  <c:v>-1238.6454506322716</c:v>
                </c:pt>
                <c:pt idx="149">
                  <c:v>-1071.6304600481244</c:v>
                </c:pt>
                <c:pt idx="150">
                  <c:v>-1355.6009014820668</c:v>
                </c:pt>
                <c:pt idx="151">
                  <c:v>-1797.0722185046666</c:v>
                </c:pt>
                <c:pt idx="152">
                  <c:v>-2406.3119564075905</c:v>
                </c:pt>
                <c:pt idx="153">
                  <c:v>-2525.1447888908551</c:v>
                </c:pt>
                <c:pt idx="154">
                  <c:v>-2519.5775945305136</c:v>
                </c:pt>
                <c:pt idx="155">
                  <c:v>-2716.5382268228591</c:v>
                </c:pt>
                <c:pt idx="156">
                  <c:v>-3484.0043511927051</c:v>
                </c:pt>
                <c:pt idx="157">
                  <c:v>-3571.323550028093</c:v>
                </c:pt>
                <c:pt idx="158">
                  <c:v>-3925.0776791193853</c:v>
                </c:pt>
                <c:pt idx="159">
                  <c:v>-3829.4494111456879</c:v>
                </c:pt>
                <c:pt idx="160">
                  <c:v>-4180.2222713605734</c:v>
                </c:pt>
                <c:pt idx="161">
                  <c:v>-3668.3924753751253</c:v>
                </c:pt>
                <c:pt idx="162">
                  <c:v>-3547.8283160241758</c:v>
                </c:pt>
                <c:pt idx="163">
                  <c:v>-2866.3427694903544</c:v>
                </c:pt>
                <c:pt idx="164">
                  <c:v>-2828.1240794031883</c:v>
                </c:pt>
                <c:pt idx="165">
                  <c:v>-2612.6231137065224</c:v>
                </c:pt>
                <c:pt idx="166">
                  <c:v>-2660.6802955762541</c:v>
                </c:pt>
                <c:pt idx="167">
                  <c:v>-2457.8008840442553</c:v>
                </c:pt>
                <c:pt idx="168">
                  <c:v>-2422.48452741242</c:v>
                </c:pt>
                <c:pt idx="169">
                  <c:v>-2001.2351711964502</c:v>
                </c:pt>
                <c:pt idx="170">
                  <c:v>-2603.2136207647577</c:v>
                </c:pt>
                <c:pt idx="171">
                  <c:v>-2688.9190586614877</c:v>
                </c:pt>
                <c:pt idx="172">
                  <c:v>-2916.4873745332684</c:v>
                </c:pt>
                <c:pt idx="173">
                  <c:v>-1911.1013923627861</c:v>
                </c:pt>
                <c:pt idx="174">
                  <c:v>-412.98334436754919</c:v>
                </c:pt>
                <c:pt idx="175">
                  <c:v>933.73351289188361</c:v>
                </c:pt>
                <c:pt idx="176">
                  <c:v>1717.78828788396</c:v>
                </c:pt>
                <c:pt idx="177">
                  <c:v>2912.5903350299295</c:v>
                </c:pt>
                <c:pt idx="178">
                  <c:v>3402.4144596521141</c:v>
                </c:pt>
                <c:pt idx="179">
                  <c:v>5000.9206650242086</c:v>
                </c:pt>
                <c:pt idx="180">
                  <c:v>5591.6607159480018</c:v>
                </c:pt>
                <c:pt idx="181">
                  <c:v>6207.7817013439117</c:v>
                </c:pt>
                <c:pt idx="182">
                  <c:v>6278.5638584022145</c:v>
                </c:pt>
                <c:pt idx="183">
                  <c:v>6655.7986702136877</c:v>
                </c:pt>
                <c:pt idx="184">
                  <c:v>6150.4236132436436</c:v>
                </c:pt>
                <c:pt idx="185">
                  <c:v>7072.8128340406229</c:v>
                </c:pt>
                <c:pt idx="186">
                  <c:v>6964.625595648602</c:v>
                </c:pt>
                <c:pt idx="187">
                  <c:v>8282.4771938914455</c:v>
                </c:pt>
                <c:pt idx="188">
                  <c:v>8739.2349070697528</c:v>
                </c:pt>
                <c:pt idx="189">
                  <c:v>9050.7818105181632</c:v>
                </c:pt>
                <c:pt idx="190">
                  <c:v>9241.1324407131651</c:v>
                </c:pt>
                <c:pt idx="191">
                  <c:v>9394.6893115623479</c:v>
                </c:pt>
                <c:pt idx="192">
                  <c:v>9259.4852732466497</c:v>
                </c:pt>
                <c:pt idx="193">
                  <c:v>9495.5720765736678</c:v>
                </c:pt>
                <c:pt idx="194">
                  <c:v>6359.3748500770398</c:v>
                </c:pt>
                <c:pt idx="195">
                  <c:v>5427.6420946817798</c:v>
                </c:pt>
                <c:pt idx="196">
                  <c:v>4860.0744844655019</c:v>
                </c:pt>
                <c:pt idx="197">
                  <c:v>3438.9611443678632</c:v>
                </c:pt>
                <c:pt idx="198">
                  <c:v>2901.4030089905445</c:v>
                </c:pt>
                <c:pt idx="199">
                  <c:v>2500.4170196161067</c:v>
                </c:pt>
                <c:pt idx="200">
                  <c:v>2288.8034963976875</c:v>
                </c:pt>
                <c:pt idx="201">
                  <c:v>2564.3412288269956</c:v>
                </c:pt>
                <c:pt idx="202">
                  <c:v>3697.5741518257428</c:v>
                </c:pt>
                <c:pt idx="203">
                  <c:v>6552.1800080452531</c:v>
                </c:pt>
                <c:pt idx="204">
                  <c:v>7340.1578499583902</c:v>
                </c:pt>
                <c:pt idx="205">
                  <c:v>6594.4950306747151</c:v>
                </c:pt>
                <c:pt idx="206">
                  <c:v>7245.2649087111113</c:v>
                </c:pt>
                <c:pt idx="207">
                  <c:v>9083.5006527131045</c:v>
                </c:pt>
                <c:pt idx="208">
                  <c:v>10109.914236625709</c:v>
                </c:pt>
                <c:pt idx="209">
                  <c:v>10943.688941948367</c:v>
                </c:pt>
                <c:pt idx="210">
                  <c:v>11424.33249661336</c:v>
                </c:pt>
                <c:pt idx="211">
                  <c:v>12218.377928245083</c:v>
                </c:pt>
                <c:pt idx="212">
                  <c:v>13573.826373088126</c:v>
                </c:pt>
                <c:pt idx="213">
                  <c:v>14395.171252539103</c:v>
                </c:pt>
                <c:pt idx="214">
                  <c:v>15977.476940752313</c:v>
                </c:pt>
                <c:pt idx="215">
                  <c:v>16636.919440969541</c:v>
                </c:pt>
                <c:pt idx="216">
                  <c:v>16041.318968488407</c:v>
                </c:pt>
                <c:pt idx="217">
                  <c:v>17092.699977462216</c:v>
                </c:pt>
                <c:pt idx="218">
                  <c:v>17106.646233790743</c:v>
                </c:pt>
                <c:pt idx="219">
                  <c:v>16978.756715842643</c:v>
                </c:pt>
                <c:pt idx="220">
                  <c:v>16192.331130851853</c:v>
                </c:pt>
                <c:pt idx="221">
                  <c:v>14854.862623489458</c:v>
                </c:pt>
                <c:pt idx="222">
                  <c:v>13888.316350447752</c:v>
                </c:pt>
                <c:pt idx="223">
                  <c:v>12590.321526900685</c:v>
                </c:pt>
                <c:pt idx="224">
                  <c:v>12882.336830728638</c:v>
                </c:pt>
                <c:pt idx="225">
                  <c:v>14989.328458149559</c:v>
                </c:pt>
                <c:pt idx="226">
                  <c:v>13219.005378170079</c:v>
                </c:pt>
                <c:pt idx="227">
                  <c:v>12217.024972275189</c:v>
                </c:pt>
                <c:pt idx="228">
                  <c:v>11570.879634752129</c:v>
                </c:pt>
                <c:pt idx="229">
                  <c:v>9864.7167648990871</c:v>
                </c:pt>
                <c:pt idx="230">
                  <c:v>7448.6246959295022</c:v>
                </c:pt>
                <c:pt idx="231">
                  <c:v>6217.7659536372894</c:v>
                </c:pt>
                <c:pt idx="232">
                  <c:v>6404.45935270668</c:v>
                </c:pt>
                <c:pt idx="233">
                  <c:v>5713.5965574703041</c:v>
                </c:pt>
                <c:pt idx="234">
                  <c:v>4637.9528366931936</c:v>
                </c:pt>
                <c:pt idx="235">
                  <c:v>6368.0078965388457</c:v>
                </c:pt>
                <c:pt idx="236">
                  <c:v>7523.6851060339104</c:v>
                </c:pt>
                <c:pt idx="237">
                  <c:v>6936.3796041739415</c:v>
                </c:pt>
                <c:pt idx="238">
                  <c:v>5955.8539340926027</c:v>
                </c:pt>
                <c:pt idx="239">
                  <c:v>7318.80353226642</c:v>
                </c:pt>
                <c:pt idx="240">
                  <c:v>7759.9660061173527</c:v>
                </c:pt>
                <c:pt idx="241">
                  <c:v>8341.0713807864522</c:v>
                </c:pt>
                <c:pt idx="242">
                  <c:v>11265.93193425302</c:v>
                </c:pt>
                <c:pt idx="243">
                  <c:v>8288.3440336546937</c:v>
                </c:pt>
                <c:pt idx="244">
                  <c:v>6503.0491503659359</c:v>
                </c:pt>
                <c:pt idx="245">
                  <c:v>4859.0916233742591</c:v>
                </c:pt>
                <c:pt idx="246">
                  <c:v>3142.4995461276253</c:v>
                </c:pt>
                <c:pt idx="247">
                  <c:v>2693.314745998598</c:v>
                </c:pt>
                <c:pt idx="248">
                  <c:v>1859.2090340715736</c:v>
                </c:pt>
                <c:pt idx="249">
                  <c:v>124.87625233188237</c:v>
                </c:pt>
                <c:pt idx="250">
                  <c:v>-5347.3658499735066</c:v>
                </c:pt>
                <c:pt idx="251">
                  <c:v>-11801.028187142289</c:v>
                </c:pt>
                <c:pt idx="252">
                  <c:v>-12784.024297058686</c:v>
                </c:pt>
                <c:pt idx="253">
                  <c:v>-15445.552223491868</c:v>
                </c:pt>
                <c:pt idx="254">
                  <c:v>-15038.576537754292</c:v>
                </c:pt>
                <c:pt idx="255">
                  <c:v>-13804.072789662001</c:v>
                </c:pt>
                <c:pt idx="256">
                  <c:v>-12664.888737106263</c:v>
                </c:pt>
                <c:pt idx="257">
                  <c:v>-11245.756140914582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EC9-4F1F-811B-875CA44656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356304"/>
        <c:axId val="1577005280"/>
      </c:lineChart>
      <c:dateAx>
        <c:axId val="89356304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005280"/>
        <c:crosses val="autoZero"/>
        <c:auto val="1"/>
        <c:lblOffset val="100"/>
        <c:baseTimeUnit val="months"/>
      </c:dateAx>
      <c:valAx>
        <c:axId val="1577005280"/>
        <c:scaling>
          <c:orientation val="minMax"/>
        </c:scaling>
        <c:delete val="0"/>
        <c:axPos val="l"/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356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200" b="1"/>
              <a:t>9M Net Flows</a:t>
            </a:r>
            <a:r>
              <a:rPr lang="en-IN" sz="1200" b="1" baseline="0"/>
              <a:t> as % of Free Float BSE500 MCap</a:t>
            </a:r>
            <a:endParaRPr lang="en-IN" sz="12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'Flows - 9M'!$W$15</c:f>
              <c:strCache>
                <c:ptCount val="1"/>
                <c:pt idx="0">
                  <c:v>FPI (US$mn)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'Flows - 9M'!$V$16:$V$244</c:f>
              <c:numCache>
                <c:formatCode>mmm\-yy</c:formatCode>
                <c:ptCount val="229"/>
                <c:pt idx="0">
                  <c:v>37895</c:v>
                </c:pt>
                <c:pt idx="1">
                  <c:v>37926</c:v>
                </c:pt>
                <c:pt idx="2">
                  <c:v>37956</c:v>
                </c:pt>
                <c:pt idx="3">
                  <c:v>37987</c:v>
                </c:pt>
                <c:pt idx="4">
                  <c:v>38018</c:v>
                </c:pt>
                <c:pt idx="5">
                  <c:v>38047</c:v>
                </c:pt>
                <c:pt idx="6">
                  <c:v>38078</c:v>
                </c:pt>
                <c:pt idx="7">
                  <c:v>38108</c:v>
                </c:pt>
                <c:pt idx="8">
                  <c:v>38139</c:v>
                </c:pt>
                <c:pt idx="9">
                  <c:v>38169</c:v>
                </c:pt>
                <c:pt idx="10">
                  <c:v>38200</c:v>
                </c:pt>
                <c:pt idx="11">
                  <c:v>38231</c:v>
                </c:pt>
                <c:pt idx="12">
                  <c:v>38261</c:v>
                </c:pt>
                <c:pt idx="13">
                  <c:v>38292</c:v>
                </c:pt>
                <c:pt idx="14">
                  <c:v>38322</c:v>
                </c:pt>
                <c:pt idx="15">
                  <c:v>38353</c:v>
                </c:pt>
                <c:pt idx="16">
                  <c:v>38384</c:v>
                </c:pt>
                <c:pt idx="17">
                  <c:v>38412</c:v>
                </c:pt>
                <c:pt idx="18">
                  <c:v>38443</c:v>
                </c:pt>
                <c:pt idx="19">
                  <c:v>38473</c:v>
                </c:pt>
                <c:pt idx="20">
                  <c:v>38504</c:v>
                </c:pt>
                <c:pt idx="21">
                  <c:v>38534</c:v>
                </c:pt>
                <c:pt idx="22">
                  <c:v>38565</c:v>
                </c:pt>
                <c:pt idx="23">
                  <c:v>38596</c:v>
                </c:pt>
                <c:pt idx="24">
                  <c:v>38626</c:v>
                </c:pt>
                <c:pt idx="25">
                  <c:v>38657</c:v>
                </c:pt>
                <c:pt idx="26">
                  <c:v>38687</c:v>
                </c:pt>
                <c:pt idx="27">
                  <c:v>38718</c:v>
                </c:pt>
                <c:pt idx="28">
                  <c:v>38749</c:v>
                </c:pt>
                <c:pt idx="29">
                  <c:v>38777</c:v>
                </c:pt>
                <c:pt idx="30">
                  <c:v>38808</c:v>
                </c:pt>
                <c:pt idx="31">
                  <c:v>38838</c:v>
                </c:pt>
                <c:pt idx="32">
                  <c:v>38869</c:v>
                </c:pt>
                <c:pt idx="33">
                  <c:v>38899</c:v>
                </c:pt>
                <c:pt idx="34">
                  <c:v>38930</c:v>
                </c:pt>
                <c:pt idx="35">
                  <c:v>38961</c:v>
                </c:pt>
                <c:pt idx="36">
                  <c:v>38991</c:v>
                </c:pt>
                <c:pt idx="37">
                  <c:v>39022</c:v>
                </c:pt>
                <c:pt idx="38">
                  <c:v>39052</c:v>
                </c:pt>
                <c:pt idx="39">
                  <c:v>39083</c:v>
                </c:pt>
                <c:pt idx="40">
                  <c:v>39114</c:v>
                </c:pt>
                <c:pt idx="41">
                  <c:v>39142</c:v>
                </c:pt>
                <c:pt idx="42">
                  <c:v>39173</c:v>
                </c:pt>
                <c:pt idx="43">
                  <c:v>39203</c:v>
                </c:pt>
                <c:pt idx="44">
                  <c:v>39234</c:v>
                </c:pt>
                <c:pt idx="45">
                  <c:v>39264</c:v>
                </c:pt>
                <c:pt idx="46">
                  <c:v>39295</c:v>
                </c:pt>
                <c:pt idx="47">
                  <c:v>39326</c:v>
                </c:pt>
                <c:pt idx="48">
                  <c:v>39356</c:v>
                </c:pt>
                <c:pt idx="49">
                  <c:v>39387</c:v>
                </c:pt>
                <c:pt idx="50">
                  <c:v>39417</c:v>
                </c:pt>
                <c:pt idx="51">
                  <c:v>39448</c:v>
                </c:pt>
                <c:pt idx="52">
                  <c:v>39479</c:v>
                </c:pt>
                <c:pt idx="53">
                  <c:v>39508</c:v>
                </c:pt>
                <c:pt idx="54">
                  <c:v>39539</c:v>
                </c:pt>
                <c:pt idx="55">
                  <c:v>39569</c:v>
                </c:pt>
                <c:pt idx="56">
                  <c:v>39600</c:v>
                </c:pt>
                <c:pt idx="57">
                  <c:v>39630</c:v>
                </c:pt>
                <c:pt idx="58">
                  <c:v>39661</c:v>
                </c:pt>
                <c:pt idx="59">
                  <c:v>39692</c:v>
                </c:pt>
                <c:pt idx="60">
                  <c:v>39722</c:v>
                </c:pt>
                <c:pt idx="61">
                  <c:v>39753</c:v>
                </c:pt>
                <c:pt idx="62">
                  <c:v>39783</c:v>
                </c:pt>
                <c:pt idx="63">
                  <c:v>39814</c:v>
                </c:pt>
                <c:pt idx="64">
                  <c:v>39845</c:v>
                </c:pt>
                <c:pt idx="65">
                  <c:v>39873</c:v>
                </c:pt>
                <c:pt idx="66">
                  <c:v>39904</c:v>
                </c:pt>
                <c:pt idx="67">
                  <c:v>39934</c:v>
                </c:pt>
                <c:pt idx="68">
                  <c:v>39965</c:v>
                </c:pt>
                <c:pt idx="69">
                  <c:v>39995</c:v>
                </c:pt>
                <c:pt idx="70">
                  <c:v>40026</c:v>
                </c:pt>
                <c:pt idx="71">
                  <c:v>40057</c:v>
                </c:pt>
                <c:pt idx="72">
                  <c:v>40087</c:v>
                </c:pt>
                <c:pt idx="73">
                  <c:v>40118</c:v>
                </c:pt>
                <c:pt idx="74">
                  <c:v>40148</c:v>
                </c:pt>
                <c:pt idx="75">
                  <c:v>40179</c:v>
                </c:pt>
                <c:pt idx="76">
                  <c:v>40210</c:v>
                </c:pt>
                <c:pt idx="77">
                  <c:v>40238</c:v>
                </c:pt>
                <c:pt idx="78">
                  <c:v>40269</c:v>
                </c:pt>
                <c:pt idx="79">
                  <c:v>40299</c:v>
                </c:pt>
                <c:pt idx="80">
                  <c:v>40330</c:v>
                </c:pt>
                <c:pt idx="81">
                  <c:v>40360</c:v>
                </c:pt>
                <c:pt idx="82">
                  <c:v>40391</c:v>
                </c:pt>
                <c:pt idx="83">
                  <c:v>40422</c:v>
                </c:pt>
                <c:pt idx="84">
                  <c:v>40452</c:v>
                </c:pt>
                <c:pt idx="85">
                  <c:v>40483</c:v>
                </c:pt>
                <c:pt idx="86">
                  <c:v>40513</c:v>
                </c:pt>
                <c:pt idx="87">
                  <c:v>40544</c:v>
                </c:pt>
                <c:pt idx="88">
                  <c:v>40575</c:v>
                </c:pt>
                <c:pt idx="89">
                  <c:v>40603</c:v>
                </c:pt>
                <c:pt idx="90">
                  <c:v>40634</c:v>
                </c:pt>
                <c:pt idx="91">
                  <c:v>40664</c:v>
                </c:pt>
                <c:pt idx="92">
                  <c:v>40695</c:v>
                </c:pt>
                <c:pt idx="93">
                  <c:v>40725</c:v>
                </c:pt>
                <c:pt idx="94">
                  <c:v>40756</c:v>
                </c:pt>
                <c:pt idx="95">
                  <c:v>40787</c:v>
                </c:pt>
                <c:pt idx="96">
                  <c:v>40817</c:v>
                </c:pt>
                <c:pt idx="97">
                  <c:v>40848</c:v>
                </c:pt>
                <c:pt idx="98">
                  <c:v>40878</c:v>
                </c:pt>
                <c:pt idx="99">
                  <c:v>40909</c:v>
                </c:pt>
                <c:pt idx="100">
                  <c:v>40940</c:v>
                </c:pt>
                <c:pt idx="101">
                  <c:v>40969</c:v>
                </c:pt>
                <c:pt idx="102">
                  <c:v>41000</c:v>
                </c:pt>
                <c:pt idx="103">
                  <c:v>41030</c:v>
                </c:pt>
                <c:pt idx="104">
                  <c:v>41061</c:v>
                </c:pt>
                <c:pt idx="105">
                  <c:v>41091</c:v>
                </c:pt>
                <c:pt idx="106">
                  <c:v>41122</c:v>
                </c:pt>
                <c:pt idx="107">
                  <c:v>41153</c:v>
                </c:pt>
                <c:pt idx="108">
                  <c:v>41183</c:v>
                </c:pt>
                <c:pt idx="109">
                  <c:v>41214</c:v>
                </c:pt>
                <c:pt idx="110">
                  <c:v>41244</c:v>
                </c:pt>
                <c:pt idx="111">
                  <c:v>41275</c:v>
                </c:pt>
                <c:pt idx="112">
                  <c:v>41306</c:v>
                </c:pt>
                <c:pt idx="113">
                  <c:v>41334</c:v>
                </c:pt>
                <c:pt idx="114">
                  <c:v>41365</c:v>
                </c:pt>
                <c:pt idx="115">
                  <c:v>41395</c:v>
                </c:pt>
                <c:pt idx="116">
                  <c:v>41426</c:v>
                </c:pt>
                <c:pt idx="117">
                  <c:v>41456</c:v>
                </c:pt>
                <c:pt idx="118">
                  <c:v>41487</c:v>
                </c:pt>
                <c:pt idx="119">
                  <c:v>41518</c:v>
                </c:pt>
                <c:pt idx="120">
                  <c:v>41548</c:v>
                </c:pt>
                <c:pt idx="121">
                  <c:v>41579</c:v>
                </c:pt>
                <c:pt idx="122">
                  <c:v>41609</c:v>
                </c:pt>
                <c:pt idx="123">
                  <c:v>41640</c:v>
                </c:pt>
                <c:pt idx="124">
                  <c:v>41671</c:v>
                </c:pt>
                <c:pt idx="125">
                  <c:v>41699</c:v>
                </c:pt>
                <c:pt idx="126">
                  <c:v>41730</c:v>
                </c:pt>
                <c:pt idx="127">
                  <c:v>41760</c:v>
                </c:pt>
                <c:pt idx="128">
                  <c:v>41791</c:v>
                </c:pt>
                <c:pt idx="129">
                  <c:v>41821</c:v>
                </c:pt>
                <c:pt idx="130">
                  <c:v>41852</c:v>
                </c:pt>
                <c:pt idx="131">
                  <c:v>41883</c:v>
                </c:pt>
                <c:pt idx="132">
                  <c:v>41913</c:v>
                </c:pt>
                <c:pt idx="133">
                  <c:v>41944</c:v>
                </c:pt>
                <c:pt idx="134">
                  <c:v>41974</c:v>
                </c:pt>
                <c:pt idx="135">
                  <c:v>42005</c:v>
                </c:pt>
                <c:pt idx="136">
                  <c:v>42036</c:v>
                </c:pt>
                <c:pt idx="137">
                  <c:v>42064</c:v>
                </c:pt>
                <c:pt idx="138">
                  <c:v>42095</c:v>
                </c:pt>
                <c:pt idx="139">
                  <c:v>42125</c:v>
                </c:pt>
                <c:pt idx="140">
                  <c:v>42156</c:v>
                </c:pt>
                <c:pt idx="141">
                  <c:v>42186</c:v>
                </c:pt>
                <c:pt idx="142">
                  <c:v>42217</c:v>
                </c:pt>
                <c:pt idx="143">
                  <c:v>42248</c:v>
                </c:pt>
                <c:pt idx="144">
                  <c:v>42278</c:v>
                </c:pt>
                <c:pt idx="145">
                  <c:v>42309</c:v>
                </c:pt>
                <c:pt idx="146">
                  <c:v>42339</c:v>
                </c:pt>
                <c:pt idx="147">
                  <c:v>42370</c:v>
                </c:pt>
                <c:pt idx="148">
                  <c:v>42401</c:v>
                </c:pt>
                <c:pt idx="149">
                  <c:v>42430</c:v>
                </c:pt>
                <c:pt idx="150">
                  <c:v>42461</c:v>
                </c:pt>
                <c:pt idx="151">
                  <c:v>42491</c:v>
                </c:pt>
                <c:pt idx="152">
                  <c:v>42522</c:v>
                </c:pt>
                <c:pt idx="153">
                  <c:v>42552</c:v>
                </c:pt>
                <c:pt idx="154">
                  <c:v>42583</c:v>
                </c:pt>
                <c:pt idx="155">
                  <c:v>42614</c:v>
                </c:pt>
                <c:pt idx="156">
                  <c:v>42644</c:v>
                </c:pt>
                <c:pt idx="157">
                  <c:v>42675</c:v>
                </c:pt>
                <c:pt idx="158">
                  <c:v>42705</c:v>
                </c:pt>
                <c:pt idx="159">
                  <c:v>42736</c:v>
                </c:pt>
                <c:pt idx="160">
                  <c:v>42767</c:v>
                </c:pt>
                <c:pt idx="161">
                  <c:v>42795</c:v>
                </c:pt>
                <c:pt idx="162">
                  <c:v>42826</c:v>
                </c:pt>
                <c:pt idx="163">
                  <c:v>42856</c:v>
                </c:pt>
                <c:pt idx="164">
                  <c:v>42887</c:v>
                </c:pt>
                <c:pt idx="165">
                  <c:v>42917</c:v>
                </c:pt>
                <c:pt idx="166">
                  <c:v>42948</c:v>
                </c:pt>
                <c:pt idx="167">
                  <c:v>42979</c:v>
                </c:pt>
                <c:pt idx="168">
                  <c:v>43009</c:v>
                </c:pt>
                <c:pt idx="169">
                  <c:v>43040</c:v>
                </c:pt>
                <c:pt idx="170">
                  <c:v>43070</c:v>
                </c:pt>
                <c:pt idx="171">
                  <c:v>43101</c:v>
                </c:pt>
                <c:pt idx="172">
                  <c:v>43132</c:v>
                </c:pt>
                <c:pt idx="173">
                  <c:v>43160</c:v>
                </c:pt>
                <c:pt idx="174">
                  <c:v>43191</c:v>
                </c:pt>
                <c:pt idx="175">
                  <c:v>43221</c:v>
                </c:pt>
                <c:pt idx="176">
                  <c:v>43252</c:v>
                </c:pt>
                <c:pt idx="177">
                  <c:v>43282</c:v>
                </c:pt>
                <c:pt idx="178">
                  <c:v>43313</c:v>
                </c:pt>
                <c:pt idx="179">
                  <c:v>43344</c:v>
                </c:pt>
                <c:pt idx="180">
                  <c:v>43374</c:v>
                </c:pt>
                <c:pt idx="181">
                  <c:v>43405</c:v>
                </c:pt>
                <c:pt idx="182">
                  <c:v>43435</c:v>
                </c:pt>
                <c:pt idx="183">
                  <c:v>43466</c:v>
                </c:pt>
                <c:pt idx="184">
                  <c:v>43497</c:v>
                </c:pt>
                <c:pt idx="185">
                  <c:v>43525</c:v>
                </c:pt>
                <c:pt idx="186">
                  <c:v>43556</c:v>
                </c:pt>
                <c:pt idx="187">
                  <c:v>43586</c:v>
                </c:pt>
                <c:pt idx="188">
                  <c:v>43617</c:v>
                </c:pt>
                <c:pt idx="189">
                  <c:v>43647</c:v>
                </c:pt>
                <c:pt idx="190">
                  <c:v>43678</c:v>
                </c:pt>
                <c:pt idx="191">
                  <c:v>43709</c:v>
                </c:pt>
                <c:pt idx="192">
                  <c:v>43739</c:v>
                </c:pt>
                <c:pt idx="193">
                  <c:v>43770</c:v>
                </c:pt>
                <c:pt idx="194">
                  <c:v>43800</c:v>
                </c:pt>
                <c:pt idx="195">
                  <c:v>43831</c:v>
                </c:pt>
                <c:pt idx="196">
                  <c:v>43862</c:v>
                </c:pt>
                <c:pt idx="197">
                  <c:v>43891</c:v>
                </c:pt>
                <c:pt idx="198">
                  <c:v>43922</c:v>
                </c:pt>
                <c:pt idx="199">
                  <c:v>43952</c:v>
                </c:pt>
                <c:pt idx="200">
                  <c:v>43983</c:v>
                </c:pt>
                <c:pt idx="201">
                  <c:v>44013</c:v>
                </c:pt>
                <c:pt idx="202">
                  <c:v>44044</c:v>
                </c:pt>
                <c:pt idx="203">
                  <c:v>44075</c:v>
                </c:pt>
                <c:pt idx="204">
                  <c:v>44105</c:v>
                </c:pt>
                <c:pt idx="205">
                  <c:v>44136</c:v>
                </c:pt>
                <c:pt idx="206">
                  <c:v>44166</c:v>
                </c:pt>
                <c:pt idx="207">
                  <c:v>44197</c:v>
                </c:pt>
                <c:pt idx="208">
                  <c:v>44228</c:v>
                </c:pt>
                <c:pt idx="209">
                  <c:v>44286</c:v>
                </c:pt>
                <c:pt idx="210">
                  <c:v>44316</c:v>
                </c:pt>
                <c:pt idx="211">
                  <c:v>44347</c:v>
                </c:pt>
                <c:pt idx="212">
                  <c:v>44377</c:v>
                </c:pt>
                <c:pt idx="213" formatCode="[$-409]mmm\-yy;@">
                  <c:v>44408</c:v>
                </c:pt>
                <c:pt idx="214">
                  <c:v>44409</c:v>
                </c:pt>
                <c:pt idx="215">
                  <c:v>44440</c:v>
                </c:pt>
                <c:pt idx="216">
                  <c:v>44470</c:v>
                </c:pt>
                <c:pt idx="217">
                  <c:v>44501</c:v>
                </c:pt>
                <c:pt idx="218">
                  <c:v>44531</c:v>
                </c:pt>
                <c:pt idx="219">
                  <c:v>44562</c:v>
                </c:pt>
                <c:pt idx="220">
                  <c:v>44593</c:v>
                </c:pt>
                <c:pt idx="221">
                  <c:v>44621</c:v>
                </c:pt>
                <c:pt idx="222">
                  <c:v>44652</c:v>
                </c:pt>
              </c:numCache>
            </c:numRef>
          </c:cat>
          <c:val>
            <c:numRef>
              <c:f>'Flows - 9M'!$W$16:$W$244</c:f>
              <c:numCache>
                <c:formatCode>0.0%</c:formatCode>
                <c:ptCount val="229"/>
                <c:pt idx="0">
                  <c:v>3.2090054474559294E-2</c:v>
                </c:pt>
                <c:pt idx="1">
                  <c:v>3.0257045749709669E-2</c:v>
                </c:pt>
                <c:pt idx="2">
                  <c:v>3.5044723965345158E-2</c:v>
                </c:pt>
                <c:pt idx="3">
                  <c:v>3.3751907841082784E-2</c:v>
                </c:pt>
                <c:pt idx="4">
                  <c:v>3.3399519652308807E-2</c:v>
                </c:pt>
                <c:pt idx="5">
                  <c:v>3.7884733606061281E-2</c:v>
                </c:pt>
                <c:pt idx="6">
                  <c:v>3.7692993197793498E-2</c:v>
                </c:pt>
                <c:pt idx="7">
                  <c:v>3.1539486047751607E-2</c:v>
                </c:pt>
                <c:pt idx="8">
                  <c:v>2.8489710505882893E-2</c:v>
                </c:pt>
                <c:pt idx="9">
                  <c:v>2.4168560343159652E-2</c:v>
                </c:pt>
                <c:pt idx="10">
                  <c:v>2.4056531633897628E-2</c:v>
                </c:pt>
                <c:pt idx="11">
                  <c:v>2.0960619635359806E-2</c:v>
                </c:pt>
                <c:pt idx="12">
                  <c:v>2.2343420351891029E-2</c:v>
                </c:pt>
                <c:pt idx="13">
                  <c:v>2.5183813001608525E-2</c:v>
                </c:pt>
                <c:pt idx="14">
                  <c:v>2.1172819487402992E-2</c:v>
                </c:pt>
                <c:pt idx="15">
                  <c:v>1.6977712925205168E-2</c:v>
                </c:pt>
                <c:pt idx="16">
                  <c:v>2.4122211418488203E-2</c:v>
                </c:pt>
                <c:pt idx="17">
                  <c:v>2.7805587040044367E-2</c:v>
                </c:pt>
                <c:pt idx="18">
                  <c:v>2.5024474055615087E-2</c:v>
                </c:pt>
                <c:pt idx="19">
                  <c:v>2.1934227326855377E-2</c:v>
                </c:pt>
                <c:pt idx="20">
                  <c:v>2.327366095562642E-2</c:v>
                </c:pt>
                <c:pt idx="21">
                  <c:v>2.5701073927027803E-2</c:v>
                </c:pt>
                <c:pt idx="22">
                  <c:v>2.3851899438886767E-2</c:v>
                </c:pt>
                <c:pt idx="23">
                  <c:v>2.2122129171913512E-2</c:v>
                </c:pt>
                <c:pt idx="24">
                  <c:v>1.8406393755917058E-2</c:v>
                </c:pt>
                <c:pt idx="25">
                  <c:v>1.6158288739380969E-2</c:v>
                </c:pt>
                <c:pt idx="26">
                  <c:v>1.6449403511420959E-2</c:v>
                </c:pt>
                <c:pt idx="27">
                  <c:v>1.7978024183611181E-2</c:v>
                </c:pt>
                <c:pt idx="28">
                  <c:v>2.1295388426697797E-2</c:v>
                </c:pt>
                <c:pt idx="29">
                  <c:v>2.071288394822585E-2</c:v>
                </c:pt>
                <c:pt idx="30">
                  <c:v>1.629421075326869E-2</c:v>
                </c:pt>
                <c:pt idx="31">
                  <c:v>1.0024685204948596E-2</c:v>
                </c:pt>
                <c:pt idx="32">
                  <c:v>8.7026093167723566E-3</c:v>
                </c:pt>
                <c:pt idx="33">
                  <c:v>1.0638570185606499E-2</c:v>
                </c:pt>
                <c:pt idx="34">
                  <c:v>1.0550784451308868E-2</c:v>
                </c:pt>
                <c:pt idx="35">
                  <c:v>9.1531995544499659E-3</c:v>
                </c:pt>
                <c:pt idx="36">
                  <c:v>1.0483172941764294E-2</c:v>
                </c:pt>
                <c:pt idx="37">
                  <c:v>1.1517101851297545E-2</c:v>
                </c:pt>
                <c:pt idx="38">
                  <c:v>7.1438591758041991E-3</c:v>
                </c:pt>
                <c:pt idx="39">
                  <c:v>6.4941039529014524E-3</c:v>
                </c:pt>
                <c:pt idx="40">
                  <c:v>1.0477555258725874E-2</c:v>
                </c:pt>
                <c:pt idx="41">
                  <c:v>1.0157869088272002E-2</c:v>
                </c:pt>
                <c:pt idx="42">
                  <c:v>1.1264711567655211E-2</c:v>
                </c:pt>
                <c:pt idx="43">
                  <c:v>1.1003497217358094E-2</c:v>
                </c:pt>
                <c:pt idx="44">
                  <c:v>1.1099636626249427E-2</c:v>
                </c:pt>
                <c:pt idx="45">
                  <c:v>1.4300352695105378E-2</c:v>
                </c:pt>
                <c:pt idx="46">
                  <c:v>8.90523511166629E-3</c:v>
                </c:pt>
                <c:pt idx="47">
                  <c:v>1.4556567917545917E-2</c:v>
                </c:pt>
                <c:pt idx="48">
                  <c:v>1.8852646505543622E-2</c:v>
                </c:pt>
                <c:pt idx="49">
                  <c:v>1.5004398907005501E-2</c:v>
                </c:pt>
                <c:pt idx="50">
                  <c:v>1.4718696465371561E-2</c:v>
                </c:pt>
                <c:pt idx="51">
                  <c:v>8.9421846065388631E-3</c:v>
                </c:pt>
                <c:pt idx="52">
                  <c:v>8.2965265026225497E-3</c:v>
                </c:pt>
                <c:pt idx="53">
                  <c:v>6.7351003917685091E-3</c:v>
                </c:pt>
                <c:pt idx="54">
                  <c:v>3.8766956750014413E-3</c:v>
                </c:pt>
                <c:pt idx="55">
                  <c:v>4.9705310610000273E-3</c:v>
                </c:pt>
                <c:pt idx="56">
                  <c:v>-1.5751396094445128E-3</c:v>
                </c:pt>
                <c:pt idx="57">
                  <c:v>-8.8941477504862875E-3</c:v>
                </c:pt>
                <c:pt idx="58">
                  <c:v>-1.0212999043469201E-2</c:v>
                </c:pt>
                <c:pt idx="59">
                  <c:v>-1.9011129514728317E-2</c:v>
                </c:pt>
                <c:pt idx="60">
                  <c:v>-1.721599211111784E-2</c:v>
                </c:pt>
                <c:pt idx="61">
                  <c:v>-2.3267972410590365E-2</c:v>
                </c:pt>
                <c:pt idx="62">
                  <c:v>-2.6140046873841777E-2</c:v>
                </c:pt>
                <c:pt idx="63">
                  <c:v>-3.1262625230730867E-2</c:v>
                </c:pt>
                <c:pt idx="64">
                  <c:v>-3.3413090610608084E-2</c:v>
                </c:pt>
                <c:pt idx="65">
                  <c:v>-2.8629322469134747E-2</c:v>
                </c:pt>
                <c:pt idx="66">
                  <c:v>-2.4106753222106071E-2</c:v>
                </c:pt>
                <c:pt idx="67">
                  <c:v>-2.8490598331574672E-3</c:v>
                </c:pt>
                <c:pt idx="68">
                  <c:v>6.4165389571381095E-3</c:v>
                </c:pt>
                <c:pt idx="69">
                  <c:v>2.4019907761520316E-2</c:v>
                </c:pt>
                <c:pt idx="70">
                  <c:v>2.6259107914994674E-2</c:v>
                </c:pt>
                <c:pt idx="71">
                  <c:v>3.4260365194295317E-2</c:v>
                </c:pt>
                <c:pt idx="72">
                  <c:v>3.727968574847329E-2</c:v>
                </c:pt>
                <c:pt idx="73">
                  <c:v>3.8738356887972884E-2</c:v>
                </c:pt>
                <c:pt idx="74">
                  <c:v>4.210547678095105E-2</c:v>
                </c:pt>
                <c:pt idx="75">
                  <c:v>3.7595023494351495E-2</c:v>
                </c:pt>
                <c:pt idx="76">
                  <c:v>2.9231607576530351E-2</c:v>
                </c:pt>
                <c:pt idx="77">
                  <c:v>3.6590830343452604E-2</c:v>
                </c:pt>
                <c:pt idx="78">
                  <c:v>3.6140371322322042E-2</c:v>
                </c:pt>
                <c:pt idx="79">
                  <c:v>2.9499706295855459E-2</c:v>
                </c:pt>
                <c:pt idx="80">
                  <c:v>2.5707165266409111E-2</c:v>
                </c:pt>
                <c:pt idx="81">
                  <c:v>2.9687231449840687E-2</c:v>
                </c:pt>
                <c:pt idx="82">
                  <c:v>3.1736102031516077E-2</c:v>
                </c:pt>
                <c:pt idx="83">
                  <c:v>3.9652509723013638E-2</c:v>
                </c:pt>
                <c:pt idx="84">
                  <c:v>4.9125344911058473E-2</c:v>
                </c:pt>
                <c:pt idx="85">
                  <c:v>5.507344274740724E-2</c:v>
                </c:pt>
                <c:pt idx="86">
                  <c:v>4.6160704889624496E-2</c:v>
                </c:pt>
                <c:pt idx="87">
                  <c:v>3.8348041522587833E-2</c:v>
                </c:pt>
                <c:pt idx="88">
                  <c:v>4.0328472870911597E-2</c:v>
                </c:pt>
                <c:pt idx="89">
                  <c:v>3.8161474730189389E-2</c:v>
                </c:pt>
                <c:pt idx="90">
                  <c:v>3.4411662945472155E-2</c:v>
                </c:pt>
                <c:pt idx="91">
                  <c:v>2.7974051976603048E-2</c:v>
                </c:pt>
                <c:pt idx="92">
                  <c:v>1.8066352987952141E-2</c:v>
                </c:pt>
                <c:pt idx="93">
                  <c:v>1.1370283314610909E-2</c:v>
                </c:pt>
                <c:pt idx="94">
                  <c:v>6.4124554898154819E-4</c:v>
                </c:pt>
                <c:pt idx="95">
                  <c:v>-2.5817729254851927E-4</c:v>
                </c:pt>
                <c:pt idx="96">
                  <c:v>3.1659325278353477E-3</c:v>
                </c:pt>
                <c:pt idx="97">
                  <c:v>3.2258801933884632E-3</c:v>
                </c:pt>
                <c:pt idx="98">
                  <c:v>2.884896598138423E-4</c:v>
                </c:pt>
                <c:pt idx="99">
                  <c:v>1.5955471007628335E-3</c:v>
                </c:pt>
                <c:pt idx="100">
                  <c:v>1.5287823183751678E-2</c:v>
                </c:pt>
                <c:pt idx="101">
                  <c:v>1.7154705326443261E-2</c:v>
                </c:pt>
                <c:pt idx="102">
                  <c:v>1.326039239768737E-2</c:v>
                </c:pt>
                <c:pt idx="103">
                  <c:v>1.7412032164829356E-2</c:v>
                </c:pt>
                <c:pt idx="104">
                  <c:v>1.8125569108993784E-2</c:v>
                </c:pt>
                <c:pt idx="105">
                  <c:v>2.1117990301059576E-2</c:v>
                </c:pt>
                <c:pt idx="106">
                  <c:v>2.7559760964746455E-2</c:v>
                </c:pt>
                <c:pt idx="107">
                  <c:v>3.695966213733707E-2</c:v>
                </c:pt>
                <c:pt idx="108">
                  <c:v>3.6093948254215108E-2</c:v>
                </c:pt>
                <c:pt idx="109">
                  <c:v>2.8763488012932058E-2</c:v>
                </c:pt>
                <c:pt idx="110">
                  <c:v>3.4075354769175496E-2</c:v>
                </c:pt>
                <c:pt idx="111">
                  <c:v>4.2054876977004496E-2</c:v>
                </c:pt>
                <c:pt idx="112">
                  <c:v>4.9597342036332856E-2</c:v>
                </c:pt>
                <c:pt idx="113">
                  <c:v>5.2356374609122139E-2</c:v>
                </c:pt>
                <c:pt idx="114">
                  <c:v>5.0690443673976612E-2</c:v>
                </c:pt>
                <c:pt idx="115">
                  <c:v>5.4071782231936892E-2</c:v>
                </c:pt>
                <c:pt idx="116">
                  <c:v>4.2968068755035248E-2</c:v>
                </c:pt>
                <c:pt idx="117">
                  <c:v>3.7675273900958262E-2</c:v>
                </c:pt>
                <c:pt idx="118">
                  <c:v>3.2768613130094791E-2</c:v>
                </c:pt>
                <c:pt idx="119">
                  <c:v>2.8743007508648041E-2</c:v>
                </c:pt>
                <c:pt idx="120">
                  <c:v>2.6754082824390978E-2</c:v>
                </c:pt>
                <c:pt idx="121">
                  <c:v>2.0507192729860846E-2</c:v>
                </c:pt>
                <c:pt idx="122">
                  <c:v>2.2125004910830439E-2</c:v>
                </c:pt>
                <c:pt idx="123">
                  <c:v>1.9291440289516633E-2</c:v>
                </c:pt>
                <c:pt idx="124">
                  <c:v>1.1701533522550014E-2</c:v>
                </c:pt>
                <c:pt idx="125">
                  <c:v>2.2936413052310842E-2</c:v>
                </c:pt>
                <c:pt idx="126">
                  <c:v>2.6787403501847148E-2</c:v>
                </c:pt>
                <c:pt idx="127">
                  <c:v>3.3882852058791803E-2</c:v>
                </c:pt>
                <c:pt idx="128">
                  <c:v>3.2295283126566363E-2</c:v>
                </c:pt>
                <c:pt idx="129">
                  <c:v>2.9151837722597419E-2</c:v>
                </c:pt>
                <c:pt idx="130">
                  <c:v>2.7748847749618902E-2</c:v>
                </c:pt>
                <c:pt idx="131">
                  <c:v>2.3675231864797228E-2</c:v>
                </c:pt>
                <c:pt idx="132">
                  <c:v>2.3285364401151767E-2</c:v>
                </c:pt>
                <c:pt idx="133">
                  <c:v>2.5609404267252476E-2</c:v>
                </c:pt>
                <c:pt idx="134">
                  <c:v>1.9093874785369315E-2</c:v>
                </c:pt>
                <c:pt idx="135">
                  <c:v>2.1566493299609787E-2</c:v>
                </c:pt>
                <c:pt idx="136">
                  <c:v>1.9036744151852879E-2</c:v>
                </c:pt>
                <c:pt idx="137">
                  <c:v>1.8447989679372723E-2</c:v>
                </c:pt>
                <c:pt idx="138">
                  <c:v>1.7026652894113533E-2</c:v>
                </c:pt>
                <c:pt idx="139">
                  <c:v>1.5284355820078701E-2</c:v>
                </c:pt>
                <c:pt idx="140">
                  <c:v>1.2464355618515173E-2</c:v>
                </c:pt>
                <c:pt idx="141">
                  <c:v>1.3363827039663606E-2</c:v>
                </c:pt>
                <c:pt idx="142">
                  <c:v>6.2517348602065597E-3</c:v>
                </c:pt>
                <c:pt idx="143">
                  <c:v>5.3287519096184713E-3</c:v>
                </c:pt>
                <c:pt idx="144">
                  <c:v>2.2781638234745383E-3</c:v>
                </c:pt>
                <c:pt idx="145">
                  <c:v>-1.6354891621700625E-3</c:v>
                </c:pt>
                <c:pt idx="146">
                  <c:v>-4.2302314996617071E-3</c:v>
                </c:pt>
                <c:pt idx="147">
                  <c:v>-8.9739943189762784E-3</c:v>
                </c:pt>
                <c:pt idx="148">
                  <c:v>-1.1213463933418754E-2</c:v>
                </c:pt>
                <c:pt idx="149">
                  <c:v>-2.890945781721741E-3</c:v>
                </c:pt>
                <c:pt idx="150">
                  <c:v>-3.434815669974868E-3</c:v>
                </c:pt>
                <c:pt idx="151">
                  <c:v>1.7251323118311096E-3</c:v>
                </c:pt>
                <c:pt idx="152">
                  <c:v>4.5885609540417547E-3</c:v>
                </c:pt>
                <c:pt idx="153">
                  <c:v>6.1423650157062049E-3</c:v>
                </c:pt>
                <c:pt idx="154">
                  <c:v>1.0364308308700726E-2</c:v>
                </c:pt>
                <c:pt idx="155">
                  <c:v>1.2176539021461182E-2</c:v>
                </c:pt>
                <c:pt idx="156">
                  <c:v>1.340751341376362E-2</c:v>
                </c:pt>
                <c:pt idx="157">
                  <c:v>1.0874867003365912E-2</c:v>
                </c:pt>
                <c:pt idx="158">
                  <c:v>2.6024458334557633E-3</c:v>
                </c:pt>
                <c:pt idx="159">
                  <c:v>1.6934601392421663E-3</c:v>
                </c:pt>
                <c:pt idx="160">
                  <c:v>3.4902347585106098E-3</c:v>
                </c:pt>
                <c:pt idx="161">
                  <c:v>1.0092401968059586E-2</c:v>
                </c:pt>
                <c:pt idx="162">
                  <c:v>6.8883517009451301E-3</c:v>
                </c:pt>
                <c:pt idx="163">
                  <c:v>6.8502795676993918E-3</c:v>
                </c:pt>
                <c:pt idx="164">
                  <c:v>5.4704201270442711E-3</c:v>
                </c:pt>
                <c:pt idx="165">
                  <c:v>6.7924591391052584E-3</c:v>
                </c:pt>
                <c:pt idx="166">
                  <c:v>7.7032072534583178E-3</c:v>
                </c:pt>
                <c:pt idx="167">
                  <c:v>6.9849354274053276E-3</c:v>
                </c:pt>
                <c:pt idx="168">
                  <c:v>7.2778709234174932E-3</c:v>
                </c:pt>
                <c:pt idx="169">
                  <c:v>8.8308390144814924E-3</c:v>
                </c:pt>
                <c:pt idx="170">
                  <c:v>1.5913067260161751E-3</c:v>
                </c:pt>
                <c:pt idx="171">
                  <c:v>4.363556220270101E-3</c:v>
                </c:pt>
                <c:pt idx="172">
                  <c:v>2.6122034392325332E-4</c:v>
                </c:pt>
                <c:pt idx="173">
                  <c:v>1.8675485253959235E-3</c:v>
                </c:pt>
                <c:pt idx="174">
                  <c:v>3.4032487856926338E-4</c:v>
                </c:pt>
                <c:pt idx="175">
                  <c:v>6.805627702031298E-4</c:v>
                </c:pt>
                <c:pt idx="176">
                  <c:v>2.1067064979027007E-3</c:v>
                </c:pt>
                <c:pt idx="177">
                  <c:v>2.0250579390075998E-3</c:v>
                </c:pt>
                <c:pt idx="178">
                  <c:v>-1.6193732635619636E-3</c:v>
                </c:pt>
                <c:pt idx="179">
                  <c:v>-2.256998033308694E-3</c:v>
                </c:pt>
                <c:pt idx="180">
                  <c:v>-8.8496822097864879E-3</c:v>
                </c:pt>
                <c:pt idx="181">
                  <c:v>-5.8079011820780331E-3</c:v>
                </c:pt>
                <c:pt idx="182">
                  <c:v>-7.8123270388599638E-3</c:v>
                </c:pt>
                <c:pt idx="183">
                  <c:v>-6.8085175505732086E-3</c:v>
                </c:pt>
                <c:pt idx="184">
                  <c:v>-2.6613865350421165E-3</c:v>
                </c:pt>
                <c:pt idx="185">
                  <c:v>5.1821412050133131E-3</c:v>
                </c:pt>
                <c:pt idx="186">
                  <c:v>6.6579111588547608E-3</c:v>
                </c:pt>
                <c:pt idx="187">
                  <c:v>8.4500761355274529E-3</c:v>
                </c:pt>
                <c:pt idx="188">
                  <c:v>9.9643244182782784E-3</c:v>
                </c:pt>
                <c:pt idx="189">
                  <c:v>1.1847608019576917E-2</c:v>
                </c:pt>
                <c:pt idx="190">
                  <c:v>8.3633725230230441E-3</c:v>
                </c:pt>
                <c:pt idx="191">
                  <c:v>9.0576228828007799E-3</c:v>
                </c:pt>
                <c:pt idx="192">
                  <c:v>1.159133196100434E-2</c:v>
                </c:pt>
                <c:pt idx="193">
                  <c:v>1.2766394571771042E-2</c:v>
                </c:pt>
                <c:pt idx="194">
                  <c:v>6.8486241539484445E-3</c:v>
                </c:pt>
                <c:pt idx="195">
                  <c:v>6.6976200053139407E-3</c:v>
                </c:pt>
                <c:pt idx="196">
                  <c:v>5.5181610156399266E-3</c:v>
                </c:pt>
                <c:pt idx="197">
                  <c:v>-4.230031028499572E-3</c:v>
                </c:pt>
                <c:pt idx="198">
                  <c:v>-2.1616767701887738E-3</c:v>
                </c:pt>
                <c:pt idx="199">
                  <c:v>2.6320215223128935E-3</c:v>
                </c:pt>
                <c:pt idx="200">
                  <c:v>4.6391896332214607E-3</c:v>
                </c:pt>
                <c:pt idx="201">
                  <c:v>3.508669632855654E-3</c:v>
                </c:pt>
                <c:pt idx="202">
                  <c:v>7.3080563529999368E-3</c:v>
                </c:pt>
                <c:pt idx="203">
                  <c:v>5.1725005554847121E-3</c:v>
                </c:pt>
                <c:pt idx="204">
                  <c:v>6.2406483709684206E-3</c:v>
                </c:pt>
                <c:pt idx="205">
                  <c:v>1.6706203007747979E-2</c:v>
                </c:pt>
                <c:pt idx="206">
                  <c:v>3.2593909648404994E-2</c:v>
                </c:pt>
                <c:pt idx="207">
                  <c:v>3.3497603766736078E-2</c:v>
                </c:pt>
                <c:pt idx="208">
                  <c:v>3.3353818515346585E-2</c:v>
                </c:pt>
                <c:pt idx="209">
                  <c:v>3.1507456484166342E-2</c:v>
                </c:pt>
                <c:pt idx="210">
                  <c:v>2.779010978374662E-2</c:v>
                </c:pt>
                <c:pt idx="211">
                  <c:v>2.146850368689197E-2</c:v>
                </c:pt>
                <c:pt idx="212">
                  <c:v>2.2522183091182858E-2</c:v>
                </c:pt>
                <c:pt idx="213">
                  <c:v>1.87259242830288E-2</c:v>
                </c:pt>
                <c:pt idx="214">
                  <c:v>1.1498555728092023E-2</c:v>
                </c:pt>
                <c:pt idx="215">
                  <c:v>7.0338255752913532E-3</c:v>
                </c:pt>
                <c:pt idx="216">
                  <c:v>3.6240039680489667E-3</c:v>
                </c:pt>
                <c:pt idx="217">
                  <c:v>7.7592976624208971E-4</c:v>
                </c:pt>
                <c:pt idx="218">
                  <c:v>-2.1443919078520291E-3</c:v>
                </c:pt>
                <c:pt idx="219">
                  <c:v>-4.6524373928397839E-3</c:v>
                </c:pt>
                <c:pt idx="220">
                  <c:v>-8.6230923045155349E-3</c:v>
                </c:pt>
                <c:pt idx="221">
                  <c:v>-1.3180509968713543E-2</c:v>
                </c:pt>
                <c:pt idx="222">
                  <c:v>-1.4845434625016104E-2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12-428E-91E0-FAB84BAD3253}"/>
            </c:ext>
          </c:extLst>
        </c:ser>
        <c:ser>
          <c:idx val="1"/>
          <c:order val="1"/>
          <c:tx>
            <c:strRef>
              <c:f>'Flows - 9M'!$X$15</c:f>
              <c:strCache>
                <c:ptCount val="1"/>
                <c:pt idx="0">
                  <c:v>DIIs (US$ mn)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'Flows - 9M'!$V$16:$V$244</c:f>
              <c:numCache>
                <c:formatCode>mmm\-yy</c:formatCode>
                <c:ptCount val="229"/>
                <c:pt idx="0">
                  <c:v>37895</c:v>
                </c:pt>
                <c:pt idx="1">
                  <c:v>37926</c:v>
                </c:pt>
                <c:pt idx="2">
                  <c:v>37956</c:v>
                </c:pt>
                <c:pt idx="3">
                  <c:v>37987</c:v>
                </c:pt>
                <c:pt idx="4">
                  <c:v>38018</c:v>
                </c:pt>
                <c:pt idx="5">
                  <c:v>38047</c:v>
                </c:pt>
                <c:pt idx="6">
                  <c:v>38078</c:v>
                </c:pt>
                <c:pt idx="7">
                  <c:v>38108</c:v>
                </c:pt>
                <c:pt idx="8">
                  <c:v>38139</c:v>
                </c:pt>
                <c:pt idx="9">
                  <c:v>38169</c:v>
                </c:pt>
                <c:pt idx="10">
                  <c:v>38200</c:v>
                </c:pt>
                <c:pt idx="11">
                  <c:v>38231</c:v>
                </c:pt>
                <c:pt idx="12">
                  <c:v>38261</c:v>
                </c:pt>
                <c:pt idx="13">
                  <c:v>38292</c:v>
                </c:pt>
                <c:pt idx="14">
                  <c:v>38322</c:v>
                </c:pt>
                <c:pt idx="15">
                  <c:v>38353</c:v>
                </c:pt>
                <c:pt idx="16">
                  <c:v>38384</c:v>
                </c:pt>
                <c:pt idx="17">
                  <c:v>38412</c:v>
                </c:pt>
                <c:pt idx="18">
                  <c:v>38443</c:v>
                </c:pt>
                <c:pt idx="19">
                  <c:v>38473</c:v>
                </c:pt>
                <c:pt idx="20">
                  <c:v>38504</c:v>
                </c:pt>
                <c:pt idx="21">
                  <c:v>38534</c:v>
                </c:pt>
                <c:pt idx="22">
                  <c:v>38565</c:v>
                </c:pt>
                <c:pt idx="23">
                  <c:v>38596</c:v>
                </c:pt>
                <c:pt idx="24">
                  <c:v>38626</c:v>
                </c:pt>
                <c:pt idx="25">
                  <c:v>38657</c:v>
                </c:pt>
                <c:pt idx="26">
                  <c:v>38687</c:v>
                </c:pt>
                <c:pt idx="27">
                  <c:v>38718</c:v>
                </c:pt>
                <c:pt idx="28">
                  <c:v>38749</c:v>
                </c:pt>
                <c:pt idx="29">
                  <c:v>38777</c:v>
                </c:pt>
                <c:pt idx="30">
                  <c:v>38808</c:v>
                </c:pt>
                <c:pt idx="31">
                  <c:v>38838</c:v>
                </c:pt>
                <c:pt idx="32">
                  <c:v>38869</c:v>
                </c:pt>
                <c:pt idx="33">
                  <c:v>38899</c:v>
                </c:pt>
                <c:pt idx="34">
                  <c:v>38930</c:v>
                </c:pt>
                <c:pt idx="35">
                  <c:v>38961</c:v>
                </c:pt>
                <c:pt idx="36">
                  <c:v>38991</c:v>
                </c:pt>
                <c:pt idx="37">
                  <c:v>39022</c:v>
                </c:pt>
                <c:pt idx="38">
                  <c:v>39052</c:v>
                </c:pt>
                <c:pt idx="39">
                  <c:v>39083</c:v>
                </c:pt>
                <c:pt idx="40">
                  <c:v>39114</c:v>
                </c:pt>
                <c:pt idx="41">
                  <c:v>39142</c:v>
                </c:pt>
                <c:pt idx="42">
                  <c:v>39173</c:v>
                </c:pt>
                <c:pt idx="43">
                  <c:v>39203</c:v>
                </c:pt>
                <c:pt idx="44">
                  <c:v>39234</c:v>
                </c:pt>
                <c:pt idx="45">
                  <c:v>39264</c:v>
                </c:pt>
                <c:pt idx="46">
                  <c:v>39295</c:v>
                </c:pt>
                <c:pt idx="47">
                  <c:v>39326</c:v>
                </c:pt>
                <c:pt idx="48">
                  <c:v>39356</c:v>
                </c:pt>
                <c:pt idx="49">
                  <c:v>39387</c:v>
                </c:pt>
                <c:pt idx="50">
                  <c:v>39417</c:v>
                </c:pt>
                <c:pt idx="51">
                  <c:v>39448</c:v>
                </c:pt>
                <c:pt idx="52">
                  <c:v>39479</c:v>
                </c:pt>
                <c:pt idx="53">
                  <c:v>39508</c:v>
                </c:pt>
                <c:pt idx="54">
                  <c:v>39539</c:v>
                </c:pt>
                <c:pt idx="55">
                  <c:v>39569</c:v>
                </c:pt>
                <c:pt idx="56">
                  <c:v>39600</c:v>
                </c:pt>
                <c:pt idx="57">
                  <c:v>39630</c:v>
                </c:pt>
                <c:pt idx="58">
                  <c:v>39661</c:v>
                </c:pt>
                <c:pt idx="59">
                  <c:v>39692</c:v>
                </c:pt>
                <c:pt idx="60">
                  <c:v>39722</c:v>
                </c:pt>
                <c:pt idx="61">
                  <c:v>39753</c:v>
                </c:pt>
                <c:pt idx="62">
                  <c:v>39783</c:v>
                </c:pt>
                <c:pt idx="63">
                  <c:v>39814</c:v>
                </c:pt>
                <c:pt idx="64">
                  <c:v>39845</c:v>
                </c:pt>
                <c:pt idx="65">
                  <c:v>39873</c:v>
                </c:pt>
                <c:pt idx="66">
                  <c:v>39904</c:v>
                </c:pt>
                <c:pt idx="67">
                  <c:v>39934</c:v>
                </c:pt>
                <c:pt idx="68">
                  <c:v>39965</c:v>
                </c:pt>
                <c:pt idx="69">
                  <c:v>39995</c:v>
                </c:pt>
                <c:pt idx="70">
                  <c:v>40026</c:v>
                </c:pt>
                <c:pt idx="71">
                  <c:v>40057</c:v>
                </c:pt>
                <c:pt idx="72">
                  <c:v>40087</c:v>
                </c:pt>
                <c:pt idx="73">
                  <c:v>40118</c:v>
                </c:pt>
                <c:pt idx="74">
                  <c:v>40148</c:v>
                </c:pt>
                <c:pt idx="75">
                  <c:v>40179</c:v>
                </c:pt>
                <c:pt idx="76">
                  <c:v>40210</c:v>
                </c:pt>
                <c:pt idx="77">
                  <c:v>40238</c:v>
                </c:pt>
                <c:pt idx="78">
                  <c:v>40269</c:v>
                </c:pt>
                <c:pt idx="79">
                  <c:v>40299</c:v>
                </c:pt>
                <c:pt idx="80">
                  <c:v>40330</c:v>
                </c:pt>
                <c:pt idx="81">
                  <c:v>40360</c:v>
                </c:pt>
                <c:pt idx="82">
                  <c:v>40391</c:v>
                </c:pt>
                <c:pt idx="83">
                  <c:v>40422</c:v>
                </c:pt>
                <c:pt idx="84">
                  <c:v>40452</c:v>
                </c:pt>
                <c:pt idx="85">
                  <c:v>40483</c:v>
                </c:pt>
                <c:pt idx="86">
                  <c:v>40513</c:v>
                </c:pt>
                <c:pt idx="87">
                  <c:v>40544</c:v>
                </c:pt>
                <c:pt idx="88">
                  <c:v>40575</c:v>
                </c:pt>
                <c:pt idx="89">
                  <c:v>40603</c:v>
                </c:pt>
                <c:pt idx="90">
                  <c:v>40634</c:v>
                </c:pt>
                <c:pt idx="91">
                  <c:v>40664</c:v>
                </c:pt>
                <c:pt idx="92">
                  <c:v>40695</c:v>
                </c:pt>
                <c:pt idx="93">
                  <c:v>40725</c:v>
                </c:pt>
                <c:pt idx="94">
                  <c:v>40756</c:v>
                </c:pt>
                <c:pt idx="95">
                  <c:v>40787</c:v>
                </c:pt>
                <c:pt idx="96">
                  <c:v>40817</c:v>
                </c:pt>
                <c:pt idx="97">
                  <c:v>40848</c:v>
                </c:pt>
                <c:pt idx="98">
                  <c:v>40878</c:v>
                </c:pt>
                <c:pt idx="99">
                  <c:v>40909</c:v>
                </c:pt>
                <c:pt idx="100">
                  <c:v>40940</c:v>
                </c:pt>
                <c:pt idx="101">
                  <c:v>40969</c:v>
                </c:pt>
                <c:pt idx="102">
                  <c:v>41000</c:v>
                </c:pt>
                <c:pt idx="103">
                  <c:v>41030</c:v>
                </c:pt>
                <c:pt idx="104">
                  <c:v>41061</c:v>
                </c:pt>
                <c:pt idx="105">
                  <c:v>41091</c:v>
                </c:pt>
                <c:pt idx="106">
                  <c:v>41122</c:v>
                </c:pt>
                <c:pt idx="107">
                  <c:v>41153</c:v>
                </c:pt>
                <c:pt idx="108">
                  <c:v>41183</c:v>
                </c:pt>
                <c:pt idx="109">
                  <c:v>41214</c:v>
                </c:pt>
                <c:pt idx="110">
                  <c:v>41244</c:v>
                </c:pt>
                <c:pt idx="111">
                  <c:v>41275</c:v>
                </c:pt>
                <c:pt idx="112">
                  <c:v>41306</c:v>
                </c:pt>
                <c:pt idx="113">
                  <c:v>41334</c:v>
                </c:pt>
                <c:pt idx="114">
                  <c:v>41365</c:v>
                </c:pt>
                <c:pt idx="115">
                  <c:v>41395</c:v>
                </c:pt>
                <c:pt idx="116">
                  <c:v>41426</c:v>
                </c:pt>
                <c:pt idx="117">
                  <c:v>41456</c:v>
                </c:pt>
                <c:pt idx="118">
                  <c:v>41487</c:v>
                </c:pt>
                <c:pt idx="119">
                  <c:v>41518</c:v>
                </c:pt>
                <c:pt idx="120">
                  <c:v>41548</c:v>
                </c:pt>
                <c:pt idx="121">
                  <c:v>41579</c:v>
                </c:pt>
                <c:pt idx="122">
                  <c:v>41609</c:v>
                </c:pt>
                <c:pt idx="123">
                  <c:v>41640</c:v>
                </c:pt>
                <c:pt idx="124">
                  <c:v>41671</c:v>
                </c:pt>
                <c:pt idx="125">
                  <c:v>41699</c:v>
                </c:pt>
                <c:pt idx="126">
                  <c:v>41730</c:v>
                </c:pt>
                <c:pt idx="127">
                  <c:v>41760</c:v>
                </c:pt>
                <c:pt idx="128">
                  <c:v>41791</c:v>
                </c:pt>
                <c:pt idx="129">
                  <c:v>41821</c:v>
                </c:pt>
                <c:pt idx="130">
                  <c:v>41852</c:v>
                </c:pt>
                <c:pt idx="131">
                  <c:v>41883</c:v>
                </c:pt>
                <c:pt idx="132">
                  <c:v>41913</c:v>
                </c:pt>
                <c:pt idx="133">
                  <c:v>41944</c:v>
                </c:pt>
                <c:pt idx="134">
                  <c:v>41974</c:v>
                </c:pt>
                <c:pt idx="135">
                  <c:v>42005</c:v>
                </c:pt>
                <c:pt idx="136">
                  <c:v>42036</c:v>
                </c:pt>
                <c:pt idx="137">
                  <c:v>42064</c:v>
                </c:pt>
                <c:pt idx="138">
                  <c:v>42095</c:v>
                </c:pt>
                <c:pt idx="139">
                  <c:v>42125</c:v>
                </c:pt>
                <c:pt idx="140">
                  <c:v>42156</c:v>
                </c:pt>
                <c:pt idx="141">
                  <c:v>42186</c:v>
                </c:pt>
                <c:pt idx="142">
                  <c:v>42217</c:v>
                </c:pt>
                <c:pt idx="143">
                  <c:v>42248</c:v>
                </c:pt>
                <c:pt idx="144">
                  <c:v>42278</c:v>
                </c:pt>
                <c:pt idx="145">
                  <c:v>42309</c:v>
                </c:pt>
                <c:pt idx="146">
                  <c:v>42339</c:v>
                </c:pt>
                <c:pt idx="147">
                  <c:v>42370</c:v>
                </c:pt>
                <c:pt idx="148">
                  <c:v>42401</c:v>
                </c:pt>
                <c:pt idx="149">
                  <c:v>42430</c:v>
                </c:pt>
                <c:pt idx="150">
                  <c:v>42461</c:v>
                </c:pt>
                <c:pt idx="151">
                  <c:v>42491</c:v>
                </c:pt>
                <c:pt idx="152">
                  <c:v>42522</c:v>
                </c:pt>
                <c:pt idx="153">
                  <c:v>42552</c:v>
                </c:pt>
                <c:pt idx="154">
                  <c:v>42583</c:v>
                </c:pt>
                <c:pt idx="155">
                  <c:v>42614</c:v>
                </c:pt>
                <c:pt idx="156">
                  <c:v>42644</c:v>
                </c:pt>
                <c:pt idx="157">
                  <c:v>42675</c:v>
                </c:pt>
                <c:pt idx="158">
                  <c:v>42705</c:v>
                </c:pt>
                <c:pt idx="159">
                  <c:v>42736</c:v>
                </c:pt>
                <c:pt idx="160">
                  <c:v>42767</c:v>
                </c:pt>
                <c:pt idx="161">
                  <c:v>42795</c:v>
                </c:pt>
                <c:pt idx="162">
                  <c:v>42826</c:v>
                </c:pt>
                <c:pt idx="163">
                  <c:v>42856</c:v>
                </c:pt>
                <c:pt idx="164">
                  <c:v>42887</c:v>
                </c:pt>
                <c:pt idx="165">
                  <c:v>42917</c:v>
                </c:pt>
                <c:pt idx="166">
                  <c:v>42948</c:v>
                </c:pt>
                <c:pt idx="167">
                  <c:v>42979</c:v>
                </c:pt>
                <c:pt idx="168">
                  <c:v>43009</c:v>
                </c:pt>
                <c:pt idx="169">
                  <c:v>43040</c:v>
                </c:pt>
                <c:pt idx="170">
                  <c:v>43070</c:v>
                </c:pt>
                <c:pt idx="171">
                  <c:v>43101</c:v>
                </c:pt>
                <c:pt idx="172">
                  <c:v>43132</c:v>
                </c:pt>
                <c:pt idx="173">
                  <c:v>43160</c:v>
                </c:pt>
                <c:pt idx="174">
                  <c:v>43191</c:v>
                </c:pt>
                <c:pt idx="175">
                  <c:v>43221</c:v>
                </c:pt>
                <c:pt idx="176">
                  <c:v>43252</c:v>
                </c:pt>
                <c:pt idx="177">
                  <c:v>43282</c:v>
                </c:pt>
                <c:pt idx="178">
                  <c:v>43313</c:v>
                </c:pt>
                <c:pt idx="179">
                  <c:v>43344</c:v>
                </c:pt>
                <c:pt idx="180">
                  <c:v>43374</c:v>
                </c:pt>
                <c:pt idx="181">
                  <c:v>43405</c:v>
                </c:pt>
                <c:pt idx="182">
                  <c:v>43435</c:v>
                </c:pt>
                <c:pt idx="183">
                  <c:v>43466</c:v>
                </c:pt>
                <c:pt idx="184">
                  <c:v>43497</c:v>
                </c:pt>
                <c:pt idx="185">
                  <c:v>43525</c:v>
                </c:pt>
                <c:pt idx="186">
                  <c:v>43556</c:v>
                </c:pt>
                <c:pt idx="187">
                  <c:v>43586</c:v>
                </c:pt>
                <c:pt idx="188">
                  <c:v>43617</c:v>
                </c:pt>
                <c:pt idx="189">
                  <c:v>43647</c:v>
                </c:pt>
                <c:pt idx="190">
                  <c:v>43678</c:v>
                </c:pt>
                <c:pt idx="191">
                  <c:v>43709</c:v>
                </c:pt>
                <c:pt idx="192">
                  <c:v>43739</c:v>
                </c:pt>
                <c:pt idx="193">
                  <c:v>43770</c:v>
                </c:pt>
                <c:pt idx="194">
                  <c:v>43800</c:v>
                </c:pt>
                <c:pt idx="195">
                  <c:v>43831</c:v>
                </c:pt>
                <c:pt idx="196">
                  <c:v>43862</c:v>
                </c:pt>
                <c:pt idx="197">
                  <c:v>43891</c:v>
                </c:pt>
                <c:pt idx="198">
                  <c:v>43922</c:v>
                </c:pt>
                <c:pt idx="199">
                  <c:v>43952</c:v>
                </c:pt>
                <c:pt idx="200">
                  <c:v>43983</c:v>
                </c:pt>
                <c:pt idx="201">
                  <c:v>44013</c:v>
                </c:pt>
                <c:pt idx="202">
                  <c:v>44044</c:v>
                </c:pt>
                <c:pt idx="203">
                  <c:v>44075</c:v>
                </c:pt>
                <c:pt idx="204">
                  <c:v>44105</c:v>
                </c:pt>
                <c:pt idx="205">
                  <c:v>44136</c:v>
                </c:pt>
                <c:pt idx="206">
                  <c:v>44166</c:v>
                </c:pt>
                <c:pt idx="207">
                  <c:v>44197</c:v>
                </c:pt>
                <c:pt idx="208">
                  <c:v>44228</c:v>
                </c:pt>
                <c:pt idx="209">
                  <c:v>44286</c:v>
                </c:pt>
                <c:pt idx="210">
                  <c:v>44316</c:v>
                </c:pt>
                <c:pt idx="211">
                  <c:v>44347</c:v>
                </c:pt>
                <c:pt idx="212">
                  <c:v>44377</c:v>
                </c:pt>
                <c:pt idx="213" formatCode="[$-409]mmm\-yy;@">
                  <c:v>44408</c:v>
                </c:pt>
                <c:pt idx="214">
                  <c:v>44409</c:v>
                </c:pt>
                <c:pt idx="215">
                  <c:v>44440</c:v>
                </c:pt>
                <c:pt idx="216">
                  <c:v>44470</c:v>
                </c:pt>
                <c:pt idx="217">
                  <c:v>44501</c:v>
                </c:pt>
                <c:pt idx="218">
                  <c:v>44531</c:v>
                </c:pt>
                <c:pt idx="219">
                  <c:v>44562</c:v>
                </c:pt>
                <c:pt idx="220">
                  <c:v>44593</c:v>
                </c:pt>
                <c:pt idx="221">
                  <c:v>44621</c:v>
                </c:pt>
                <c:pt idx="222">
                  <c:v>44652</c:v>
                </c:pt>
              </c:numCache>
            </c:numRef>
          </c:cat>
          <c:val>
            <c:numRef>
              <c:f>'Flows - 9M'!$X$16:$X$244</c:f>
              <c:numCache>
                <c:formatCode>0.0%</c:formatCode>
                <c:ptCount val="2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2.7914973816814712E-4</c:v>
                </c:pt>
                <c:pt idx="43">
                  <c:v>1.2420653790257176E-3</c:v>
                </c:pt>
                <c:pt idx="44">
                  <c:v>2.5952446434712555E-3</c:v>
                </c:pt>
                <c:pt idx="45">
                  <c:v>2.3166566544724925E-3</c:v>
                </c:pt>
                <c:pt idx="46">
                  <c:v>4.8249177636661058E-3</c:v>
                </c:pt>
                <c:pt idx="47">
                  <c:v>3.2652224149514499E-3</c:v>
                </c:pt>
                <c:pt idx="48">
                  <c:v>2.6680974409101564E-3</c:v>
                </c:pt>
                <c:pt idx="49">
                  <c:v>4.4682031924585235E-3</c:v>
                </c:pt>
                <c:pt idx="50">
                  <c:v>5.2333836289124285E-3</c:v>
                </c:pt>
                <c:pt idx="51">
                  <c:v>7.9104549648560205E-3</c:v>
                </c:pt>
                <c:pt idx="52">
                  <c:v>7.7687564846006989E-3</c:v>
                </c:pt>
                <c:pt idx="53">
                  <c:v>7.2061982371995096E-3</c:v>
                </c:pt>
                <c:pt idx="54">
                  <c:v>8.6008546876282302E-3</c:v>
                </c:pt>
                <c:pt idx="55">
                  <c:v>9.2485380995207308E-3</c:v>
                </c:pt>
                <c:pt idx="56">
                  <c:v>1.3747931707020131E-2</c:v>
                </c:pt>
                <c:pt idx="57">
                  <c:v>1.7965461686425713E-2</c:v>
                </c:pt>
                <c:pt idx="58">
                  <c:v>1.9639740622433007E-2</c:v>
                </c:pt>
                <c:pt idx="59">
                  <c:v>2.6688624749613331E-2</c:v>
                </c:pt>
                <c:pt idx="60">
                  <c:v>2.431757564559037E-2</c:v>
                </c:pt>
                <c:pt idx="61">
                  <c:v>2.6842552599068977E-2</c:v>
                </c:pt>
                <c:pt idx="62">
                  <c:v>2.9963956242734135E-2</c:v>
                </c:pt>
                <c:pt idx="63">
                  <c:v>3.1758947331843673E-2</c:v>
                </c:pt>
                <c:pt idx="64">
                  <c:v>3.1439831531280639E-2</c:v>
                </c:pt>
                <c:pt idx="65">
                  <c:v>3.1751126583674898E-2</c:v>
                </c:pt>
                <c:pt idx="66">
                  <c:v>3.3057553220079805E-2</c:v>
                </c:pt>
                <c:pt idx="67">
                  <c:v>2.9549938906779687E-2</c:v>
                </c:pt>
                <c:pt idx="68">
                  <c:v>2.0738038698193618E-2</c:v>
                </c:pt>
                <c:pt idx="69">
                  <c:v>1.5662099625383272E-2</c:v>
                </c:pt>
                <c:pt idx="70">
                  <c:v>1.5500025360169539E-2</c:v>
                </c:pt>
                <c:pt idx="71">
                  <c:v>1.3276889454322814E-2</c:v>
                </c:pt>
                <c:pt idx="72">
                  <c:v>9.993144449520909E-3</c:v>
                </c:pt>
                <c:pt idx="73">
                  <c:v>9.2165146858863099E-3</c:v>
                </c:pt>
                <c:pt idx="74">
                  <c:v>7.1930151610909597E-3</c:v>
                </c:pt>
                <c:pt idx="75">
                  <c:v>1.3157548979832538E-2</c:v>
                </c:pt>
                <c:pt idx="76">
                  <c:v>1.3746004922197734E-2</c:v>
                </c:pt>
                <c:pt idx="77">
                  <c:v>1.0119235205959972E-2</c:v>
                </c:pt>
                <c:pt idx="78">
                  <c:v>8.58173127173599E-3</c:v>
                </c:pt>
                <c:pt idx="79">
                  <c:v>9.1420091456145009E-3</c:v>
                </c:pt>
                <c:pt idx="80">
                  <c:v>6.7668863034358213E-3</c:v>
                </c:pt>
                <c:pt idx="81">
                  <c:v>3.8351749785929812E-3</c:v>
                </c:pt>
                <c:pt idx="82">
                  <c:v>6.6589694068495086E-4</c:v>
                </c:pt>
                <c:pt idx="83">
                  <c:v>-5.2011630559846969E-3</c:v>
                </c:pt>
                <c:pt idx="84">
                  <c:v>-1.5355547589383435E-2</c:v>
                </c:pt>
                <c:pt idx="85">
                  <c:v>-1.4498025704865837E-2</c:v>
                </c:pt>
                <c:pt idx="86">
                  <c:v>-1.2122189696358907E-2</c:v>
                </c:pt>
                <c:pt idx="87">
                  <c:v>-1.0583018783245874E-2</c:v>
                </c:pt>
                <c:pt idx="88">
                  <c:v>-1.0733235654792775E-2</c:v>
                </c:pt>
                <c:pt idx="89">
                  <c:v>-8.6023541549996117E-3</c:v>
                </c:pt>
                <c:pt idx="90">
                  <c:v>-6.4895662423439275E-3</c:v>
                </c:pt>
                <c:pt idx="91">
                  <c:v>-3.1827058351020106E-3</c:v>
                </c:pt>
                <c:pt idx="92">
                  <c:v>1.6578072796727984E-3</c:v>
                </c:pt>
                <c:pt idx="93">
                  <c:v>6.131924493418546E-3</c:v>
                </c:pt>
                <c:pt idx="94">
                  <c:v>8.1586141290809523E-3</c:v>
                </c:pt>
                <c:pt idx="95">
                  <c:v>9.1773017309886452E-3</c:v>
                </c:pt>
                <c:pt idx="96">
                  <c:v>6.7200328698560959E-3</c:v>
                </c:pt>
                <c:pt idx="97">
                  <c:v>6.3097606398089257E-3</c:v>
                </c:pt>
                <c:pt idx="98">
                  <c:v>6.9573538177480189E-3</c:v>
                </c:pt>
                <c:pt idx="99">
                  <c:v>4.873017292805734E-3</c:v>
                </c:pt>
                <c:pt idx="100">
                  <c:v>-2.2147141567877828E-3</c:v>
                </c:pt>
                <c:pt idx="101">
                  <c:v>-3.6971206577697093E-3</c:v>
                </c:pt>
                <c:pt idx="102">
                  <c:v>-3.2689592917032797E-3</c:v>
                </c:pt>
                <c:pt idx="103">
                  <c:v>-7.0401983607382996E-3</c:v>
                </c:pt>
                <c:pt idx="104">
                  <c:v>-7.4165998995716007E-3</c:v>
                </c:pt>
                <c:pt idx="105">
                  <c:v>-8.3477442354297684E-3</c:v>
                </c:pt>
                <c:pt idx="106">
                  <c:v>-1.23934089641999E-2</c:v>
                </c:pt>
                <c:pt idx="107">
                  <c:v>-1.6932811189831354E-2</c:v>
                </c:pt>
                <c:pt idx="108">
                  <c:v>-1.5718724018212418E-2</c:v>
                </c:pt>
                <c:pt idx="109">
                  <c:v>-1.2320181384309625E-2</c:v>
                </c:pt>
                <c:pt idx="110">
                  <c:v>-1.3936822403912455E-2</c:v>
                </c:pt>
                <c:pt idx="111">
                  <c:v>-2.0734408818599438E-2</c:v>
                </c:pt>
                <c:pt idx="112">
                  <c:v>-2.3633908988046314E-2</c:v>
                </c:pt>
                <c:pt idx="113">
                  <c:v>-2.6466816039310864E-2</c:v>
                </c:pt>
                <c:pt idx="114">
                  <c:v>-2.5563732714159178E-2</c:v>
                </c:pt>
                <c:pt idx="115">
                  <c:v>-2.8051360892318491E-2</c:v>
                </c:pt>
                <c:pt idx="116">
                  <c:v>-2.1854333326059721E-2</c:v>
                </c:pt>
                <c:pt idx="117">
                  <c:v>-2.0940826580865698E-2</c:v>
                </c:pt>
                <c:pt idx="118">
                  <c:v>-1.7398327169298771E-2</c:v>
                </c:pt>
                <c:pt idx="119">
                  <c:v>-1.7662058274026421E-2</c:v>
                </c:pt>
                <c:pt idx="120">
                  <c:v>-1.5344119276551734E-2</c:v>
                </c:pt>
                <c:pt idx="121">
                  <c:v>-1.5177343182158786E-2</c:v>
                </c:pt>
                <c:pt idx="122">
                  <c:v>-1.4864365309653117E-2</c:v>
                </c:pt>
                <c:pt idx="123">
                  <c:v>-1.4173760593104911E-2</c:v>
                </c:pt>
                <c:pt idx="124">
                  <c:v>-9.0862215173199944E-3</c:v>
                </c:pt>
                <c:pt idx="125">
                  <c:v>-1.6451093420415484E-2</c:v>
                </c:pt>
                <c:pt idx="126">
                  <c:v>-1.7770039395306438E-2</c:v>
                </c:pt>
                <c:pt idx="127">
                  <c:v>-2.1290212034965124E-2</c:v>
                </c:pt>
                <c:pt idx="128">
                  <c:v>-1.9160462887817604E-2</c:v>
                </c:pt>
                <c:pt idx="129">
                  <c:v>-1.5618341186900907E-2</c:v>
                </c:pt>
                <c:pt idx="130">
                  <c:v>-1.1634985342348752E-2</c:v>
                </c:pt>
                <c:pt idx="131">
                  <c:v>-9.3176308368373689E-3</c:v>
                </c:pt>
                <c:pt idx="132">
                  <c:v>-7.5420518890970045E-3</c:v>
                </c:pt>
                <c:pt idx="133">
                  <c:v>-9.2775291074448409E-3</c:v>
                </c:pt>
                <c:pt idx="134">
                  <c:v>-4.3208563099850746E-3</c:v>
                </c:pt>
                <c:pt idx="135">
                  <c:v>-4.5207313427121296E-3</c:v>
                </c:pt>
                <c:pt idx="136">
                  <c:v>-2.5696548014895993E-3</c:v>
                </c:pt>
                <c:pt idx="137">
                  <c:v>-1.3074854334576631E-3</c:v>
                </c:pt>
                <c:pt idx="138">
                  <c:v>2.2082088130030591E-3</c:v>
                </c:pt>
                <c:pt idx="139">
                  <c:v>3.6112591279613372E-3</c:v>
                </c:pt>
                <c:pt idx="140">
                  <c:v>6.6225960159554684E-3</c:v>
                </c:pt>
                <c:pt idx="141">
                  <c:v>5.7307136653845401E-3</c:v>
                </c:pt>
                <c:pt idx="142">
                  <c:v>1.0930961555836605E-2</c:v>
                </c:pt>
                <c:pt idx="143">
                  <c:v>1.2262289261148298E-2</c:v>
                </c:pt>
                <c:pt idx="144">
                  <c:v>1.4141753291127605E-2</c:v>
                </c:pt>
                <c:pt idx="145">
                  <c:v>1.5627455730892286E-2</c:v>
                </c:pt>
                <c:pt idx="146">
                  <c:v>1.7345802239758113E-2</c:v>
                </c:pt>
                <c:pt idx="147">
                  <c:v>1.7917757364814813E-2</c:v>
                </c:pt>
                <c:pt idx="148">
                  <c:v>1.9043764594043153E-2</c:v>
                </c:pt>
                <c:pt idx="149">
                  <c:v>1.2289204107195188E-2</c:v>
                </c:pt>
                <c:pt idx="150">
                  <c:v>1.1623568529607723E-2</c:v>
                </c:pt>
                <c:pt idx="151">
                  <c:v>9.3380384745361377E-3</c:v>
                </c:pt>
                <c:pt idx="152">
                  <c:v>6.097461751621026E-3</c:v>
                </c:pt>
                <c:pt idx="153">
                  <c:v>4.8720185370494514E-3</c:v>
                </c:pt>
                <c:pt idx="154">
                  <c:v>1.446481516657633E-3</c:v>
                </c:pt>
                <c:pt idx="155">
                  <c:v>3.3627666210617874E-4</c:v>
                </c:pt>
                <c:pt idx="156">
                  <c:v>-8.1796391714373325E-4</c:v>
                </c:pt>
                <c:pt idx="157">
                  <c:v>9.9005562788942176E-4</c:v>
                </c:pt>
                <c:pt idx="158">
                  <c:v>6.6927431524495097E-3</c:v>
                </c:pt>
                <c:pt idx="159">
                  <c:v>8.3164377117344208E-3</c:v>
                </c:pt>
                <c:pt idx="160">
                  <c:v>6.847320360574111E-3</c:v>
                </c:pt>
                <c:pt idx="161">
                  <c:v>6.28113816819362E-3</c:v>
                </c:pt>
                <c:pt idx="162">
                  <c:v>9.6696020633224404E-3</c:v>
                </c:pt>
                <c:pt idx="163">
                  <c:v>1.1385247707778963E-2</c:v>
                </c:pt>
                <c:pt idx="164">
                  <c:v>1.1936977260665789E-2</c:v>
                </c:pt>
                <c:pt idx="165">
                  <c:v>1.0887214345756674E-2</c:v>
                </c:pt>
                <c:pt idx="166">
                  <c:v>1.0303590779260952E-2</c:v>
                </c:pt>
                <c:pt idx="167">
                  <c:v>1.2435786055928943E-2</c:v>
                </c:pt>
                <c:pt idx="168">
                  <c:v>1.3351776476977781E-2</c:v>
                </c:pt>
                <c:pt idx="169">
                  <c:v>1.4653067357783158E-2</c:v>
                </c:pt>
                <c:pt idx="170">
                  <c:v>1.676325089347739E-2</c:v>
                </c:pt>
                <c:pt idx="171">
                  <c:v>1.4732230768059046E-2</c:v>
                </c:pt>
                <c:pt idx="172">
                  <c:v>1.6846355516228657E-2</c:v>
                </c:pt>
                <c:pt idx="173">
                  <c:v>1.6692990440050744E-2</c:v>
                </c:pt>
                <c:pt idx="174">
                  <c:v>1.7099624257098482E-2</c:v>
                </c:pt>
                <c:pt idx="175">
                  <c:v>1.6643613369393854E-2</c:v>
                </c:pt>
                <c:pt idx="176">
                  <c:v>1.5289495045494544E-2</c:v>
                </c:pt>
                <c:pt idx="177">
                  <c:v>1.4360230413466724E-2</c:v>
                </c:pt>
                <c:pt idx="178">
                  <c:v>1.3285702386286723E-2</c:v>
                </c:pt>
                <c:pt idx="179">
                  <c:v>1.3721295792678171E-2</c:v>
                </c:pt>
                <c:pt idx="180">
                  <c:v>1.777811391958516E-2</c:v>
                </c:pt>
                <c:pt idx="181">
                  <c:v>1.5145488666034372E-2</c:v>
                </c:pt>
                <c:pt idx="182">
                  <c:v>1.4082664979624709E-2</c:v>
                </c:pt>
                <c:pt idx="183">
                  <c:v>1.2945003497442337E-2</c:v>
                </c:pt>
                <c:pt idx="184">
                  <c:v>1.0412325105851874E-2</c:v>
                </c:pt>
                <c:pt idx="185">
                  <c:v>5.6180730405662694E-3</c:v>
                </c:pt>
                <c:pt idx="186">
                  <c:v>4.0689872429313535E-3</c:v>
                </c:pt>
                <c:pt idx="187">
                  <c:v>4.3684076301766074E-3</c:v>
                </c:pt>
                <c:pt idx="188">
                  <c:v>2.9318776554159371E-3</c:v>
                </c:pt>
                <c:pt idx="189">
                  <c:v>2.2525847080137537E-3</c:v>
                </c:pt>
                <c:pt idx="190">
                  <c:v>5.3650789662725738E-3</c:v>
                </c:pt>
                <c:pt idx="191">
                  <c:v>7.2579920322690689E-3</c:v>
                </c:pt>
                <c:pt idx="192">
                  <c:v>7.7567971152107517E-3</c:v>
                </c:pt>
                <c:pt idx="193">
                  <c:v>6.6208812487733894E-3</c:v>
                </c:pt>
                <c:pt idx="194">
                  <c:v>8.8489359807621057E-3</c:v>
                </c:pt>
                <c:pt idx="195">
                  <c:v>9.9499468908944878E-3</c:v>
                </c:pt>
                <c:pt idx="196">
                  <c:v>1.1730770680784321E-2</c:v>
                </c:pt>
                <c:pt idx="197">
                  <c:v>1.9632551357902924E-2</c:v>
                </c:pt>
                <c:pt idx="198">
                  <c:v>1.6941450024332363E-2</c:v>
                </c:pt>
                <c:pt idx="199">
                  <c:v>1.5804032930258876E-2</c:v>
                </c:pt>
                <c:pt idx="200">
                  <c:v>1.4384998984948567E-2</c:v>
                </c:pt>
                <c:pt idx="201">
                  <c:v>1.1940646468692044E-2</c:v>
                </c:pt>
                <c:pt idx="202">
                  <c:v>1.1483044430649979E-2</c:v>
                </c:pt>
                <c:pt idx="203">
                  <c:v>1.1555857389537677E-2</c:v>
                </c:pt>
                <c:pt idx="204">
                  <c:v>7.6687768226786574E-3</c:v>
                </c:pt>
                <c:pt idx="205">
                  <c:v>-2.9227784400176707E-3</c:v>
                </c:pt>
                <c:pt idx="206">
                  <c:v>-1.615290570867416E-2</c:v>
                </c:pt>
                <c:pt idx="207">
                  <c:v>-1.7170255665105421E-2</c:v>
                </c:pt>
                <c:pt idx="208">
                  <c:v>-2.0267467308839202E-2</c:v>
                </c:pt>
                <c:pt idx="209">
                  <c:v>-1.8882926387062748E-2</c:v>
                </c:pt>
                <c:pt idx="210">
                  <c:v>-1.5532385731697861E-2</c:v>
                </c:pt>
                <c:pt idx="211">
                  <c:v>-1.3072885135414091E-2</c:v>
                </c:pt>
                <c:pt idx="212">
                  <c:v>-1.177126594170448E-2</c:v>
                </c:pt>
                <c:pt idx="213">
                  <c:v>-7.8108155417114383E-3</c:v>
                </c:pt>
                <c:pt idx="214">
                  <c:v>-1.6962235770592998E-3</c:v>
                </c:pt>
                <c:pt idx="215">
                  <c:v>2.453602143597907E-3</c:v>
                </c:pt>
                <c:pt idx="216">
                  <c:v>4.0543576645935839E-3</c:v>
                </c:pt>
                <c:pt idx="217">
                  <c:v>8.6379667386178877E-3</c:v>
                </c:pt>
                <c:pt idx="218">
                  <c:v>1.1012045584944114E-2</c:v>
                </c:pt>
                <c:pt idx="219">
                  <c:v>1.1982958794613335E-2</c:v>
                </c:pt>
                <c:pt idx="220">
                  <c:v>1.55202023453101E-2</c:v>
                </c:pt>
                <c:pt idx="221">
                  <c:v>1.8663144267164474E-2</c:v>
                </c:pt>
                <c:pt idx="222">
                  <c:v>1.9792753606734315E-2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12-428E-91E0-FAB84BAD3253}"/>
            </c:ext>
          </c:extLst>
        </c:ser>
        <c:ser>
          <c:idx val="2"/>
          <c:order val="2"/>
          <c:tx>
            <c:strRef>
              <c:f>'Flows - 9M'!$Y$15</c:f>
              <c:strCache>
                <c:ptCount val="1"/>
                <c:pt idx="0">
                  <c:v>MFs (US$ mn)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'Flows - 9M'!$V$16:$V$244</c:f>
              <c:numCache>
                <c:formatCode>mmm\-yy</c:formatCode>
                <c:ptCount val="229"/>
                <c:pt idx="0">
                  <c:v>37895</c:v>
                </c:pt>
                <c:pt idx="1">
                  <c:v>37926</c:v>
                </c:pt>
                <c:pt idx="2">
                  <c:v>37956</c:v>
                </c:pt>
                <c:pt idx="3">
                  <c:v>37987</c:v>
                </c:pt>
                <c:pt idx="4">
                  <c:v>38018</c:v>
                </c:pt>
                <c:pt idx="5">
                  <c:v>38047</c:v>
                </c:pt>
                <c:pt idx="6">
                  <c:v>38078</c:v>
                </c:pt>
                <c:pt idx="7">
                  <c:v>38108</c:v>
                </c:pt>
                <c:pt idx="8">
                  <c:v>38139</c:v>
                </c:pt>
                <c:pt idx="9">
                  <c:v>38169</c:v>
                </c:pt>
                <c:pt idx="10">
                  <c:v>38200</c:v>
                </c:pt>
                <c:pt idx="11">
                  <c:v>38231</c:v>
                </c:pt>
                <c:pt idx="12">
                  <c:v>38261</c:v>
                </c:pt>
                <c:pt idx="13">
                  <c:v>38292</c:v>
                </c:pt>
                <c:pt idx="14">
                  <c:v>38322</c:v>
                </c:pt>
                <c:pt idx="15">
                  <c:v>38353</c:v>
                </c:pt>
                <c:pt idx="16">
                  <c:v>38384</c:v>
                </c:pt>
                <c:pt idx="17">
                  <c:v>38412</c:v>
                </c:pt>
                <c:pt idx="18">
                  <c:v>38443</c:v>
                </c:pt>
                <c:pt idx="19">
                  <c:v>38473</c:v>
                </c:pt>
                <c:pt idx="20">
                  <c:v>38504</c:v>
                </c:pt>
                <c:pt idx="21">
                  <c:v>38534</c:v>
                </c:pt>
                <c:pt idx="22">
                  <c:v>38565</c:v>
                </c:pt>
                <c:pt idx="23">
                  <c:v>38596</c:v>
                </c:pt>
                <c:pt idx="24">
                  <c:v>38626</c:v>
                </c:pt>
                <c:pt idx="25">
                  <c:v>38657</c:v>
                </c:pt>
                <c:pt idx="26">
                  <c:v>38687</c:v>
                </c:pt>
                <c:pt idx="27">
                  <c:v>38718</c:v>
                </c:pt>
                <c:pt idx="28">
                  <c:v>38749</c:v>
                </c:pt>
                <c:pt idx="29">
                  <c:v>38777</c:v>
                </c:pt>
                <c:pt idx="30">
                  <c:v>38808</c:v>
                </c:pt>
                <c:pt idx="31">
                  <c:v>38838</c:v>
                </c:pt>
                <c:pt idx="32">
                  <c:v>38869</c:v>
                </c:pt>
                <c:pt idx="33">
                  <c:v>38899</c:v>
                </c:pt>
                <c:pt idx="34">
                  <c:v>38930</c:v>
                </c:pt>
                <c:pt idx="35">
                  <c:v>38961</c:v>
                </c:pt>
                <c:pt idx="36">
                  <c:v>38991</c:v>
                </c:pt>
                <c:pt idx="37">
                  <c:v>39022</c:v>
                </c:pt>
                <c:pt idx="38">
                  <c:v>39052</c:v>
                </c:pt>
                <c:pt idx="39">
                  <c:v>39083</c:v>
                </c:pt>
                <c:pt idx="40">
                  <c:v>39114</c:v>
                </c:pt>
                <c:pt idx="41">
                  <c:v>39142</c:v>
                </c:pt>
                <c:pt idx="42">
                  <c:v>39173</c:v>
                </c:pt>
                <c:pt idx="43">
                  <c:v>39203</c:v>
                </c:pt>
                <c:pt idx="44">
                  <c:v>39234</c:v>
                </c:pt>
                <c:pt idx="45">
                  <c:v>39264</c:v>
                </c:pt>
                <c:pt idx="46">
                  <c:v>39295</c:v>
                </c:pt>
                <c:pt idx="47">
                  <c:v>39326</c:v>
                </c:pt>
                <c:pt idx="48">
                  <c:v>39356</c:v>
                </c:pt>
                <c:pt idx="49">
                  <c:v>39387</c:v>
                </c:pt>
                <c:pt idx="50">
                  <c:v>39417</c:v>
                </c:pt>
                <c:pt idx="51">
                  <c:v>39448</c:v>
                </c:pt>
                <c:pt idx="52">
                  <c:v>39479</c:v>
                </c:pt>
                <c:pt idx="53">
                  <c:v>39508</c:v>
                </c:pt>
                <c:pt idx="54">
                  <c:v>39539</c:v>
                </c:pt>
                <c:pt idx="55">
                  <c:v>39569</c:v>
                </c:pt>
                <c:pt idx="56">
                  <c:v>39600</c:v>
                </c:pt>
                <c:pt idx="57">
                  <c:v>39630</c:v>
                </c:pt>
                <c:pt idx="58">
                  <c:v>39661</c:v>
                </c:pt>
                <c:pt idx="59">
                  <c:v>39692</c:v>
                </c:pt>
                <c:pt idx="60">
                  <c:v>39722</c:v>
                </c:pt>
                <c:pt idx="61">
                  <c:v>39753</c:v>
                </c:pt>
                <c:pt idx="62">
                  <c:v>39783</c:v>
                </c:pt>
                <c:pt idx="63">
                  <c:v>39814</c:v>
                </c:pt>
                <c:pt idx="64">
                  <c:v>39845</c:v>
                </c:pt>
                <c:pt idx="65">
                  <c:v>39873</c:v>
                </c:pt>
                <c:pt idx="66">
                  <c:v>39904</c:v>
                </c:pt>
                <c:pt idx="67">
                  <c:v>39934</c:v>
                </c:pt>
                <c:pt idx="68">
                  <c:v>39965</c:v>
                </c:pt>
                <c:pt idx="69">
                  <c:v>39995</c:v>
                </c:pt>
                <c:pt idx="70">
                  <c:v>40026</c:v>
                </c:pt>
                <c:pt idx="71">
                  <c:v>40057</c:v>
                </c:pt>
                <c:pt idx="72">
                  <c:v>40087</c:v>
                </c:pt>
                <c:pt idx="73">
                  <c:v>40118</c:v>
                </c:pt>
                <c:pt idx="74">
                  <c:v>40148</c:v>
                </c:pt>
                <c:pt idx="75">
                  <c:v>40179</c:v>
                </c:pt>
                <c:pt idx="76">
                  <c:v>40210</c:v>
                </c:pt>
                <c:pt idx="77">
                  <c:v>40238</c:v>
                </c:pt>
                <c:pt idx="78">
                  <c:v>40269</c:v>
                </c:pt>
                <c:pt idx="79">
                  <c:v>40299</c:v>
                </c:pt>
                <c:pt idx="80">
                  <c:v>40330</c:v>
                </c:pt>
                <c:pt idx="81">
                  <c:v>40360</c:v>
                </c:pt>
                <c:pt idx="82">
                  <c:v>40391</c:v>
                </c:pt>
                <c:pt idx="83">
                  <c:v>40422</c:v>
                </c:pt>
                <c:pt idx="84">
                  <c:v>40452</c:v>
                </c:pt>
                <c:pt idx="85">
                  <c:v>40483</c:v>
                </c:pt>
                <c:pt idx="86">
                  <c:v>40513</c:v>
                </c:pt>
                <c:pt idx="87">
                  <c:v>40544</c:v>
                </c:pt>
                <c:pt idx="88">
                  <c:v>40575</c:v>
                </c:pt>
                <c:pt idx="89">
                  <c:v>40603</c:v>
                </c:pt>
                <c:pt idx="90">
                  <c:v>40634</c:v>
                </c:pt>
                <c:pt idx="91">
                  <c:v>40664</c:v>
                </c:pt>
                <c:pt idx="92">
                  <c:v>40695</c:v>
                </c:pt>
                <c:pt idx="93">
                  <c:v>40725</c:v>
                </c:pt>
                <c:pt idx="94">
                  <c:v>40756</c:v>
                </c:pt>
                <c:pt idx="95">
                  <c:v>40787</c:v>
                </c:pt>
                <c:pt idx="96">
                  <c:v>40817</c:v>
                </c:pt>
                <c:pt idx="97">
                  <c:v>40848</c:v>
                </c:pt>
                <c:pt idx="98">
                  <c:v>40878</c:v>
                </c:pt>
                <c:pt idx="99">
                  <c:v>40909</c:v>
                </c:pt>
                <c:pt idx="100">
                  <c:v>40940</c:v>
                </c:pt>
                <c:pt idx="101">
                  <c:v>40969</c:v>
                </c:pt>
                <c:pt idx="102">
                  <c:v>41000</c:v>
                </c:pt>
                <c:pt idx="103">
                  <c:v>41030</c:v>
                </c:pt>
                <c:pt idx="104">
                  <c:v>41061</c:v>
                </c:pt>
                <c:pt idx="105">
                  <c:v>41091</c:v>
                </c:pt>
                <c:pt idx="106">
                  <c:v>41122</c:v>
                </c:pt>
                <c:pt idx="107">
                  <c:v>41153</c:v>
                </c:pt>
                <c:pt idx="108">
                  <c:v>41183</c:v>
                </c:pt>
                <c:pt idx="109">
                  <c:v>41214</c:v>
                </c:pt>
                <c:pt idx="110">
                  <c:v>41244</c:v>
                </c:pt>
                <c:pt idx="111">
                  <c:v>41275</c:v>
                </c:pt>
                <c:pt idx="112">
                  <c:v>41306</c:v>
                </c:pt>
                <c:pt idx="113">
                  <c:v>41334</c:v>
                </c:pt>
                <c:pt idx="114">
                  <c:v>41365</c:v>
                </c:pt>
                <c:pt idx="115">
                  <c:v>41395</c:v>
                </c:pt>
                <c:pt idx="116">
                  <c:v>41426</c:v>
                </c:pt>
                <c:pt idx="117">
                  <c:v>41456</c:v>
                </c:pt>
                <c:pt idx="118">
                  <c:v>41487</c:v>
                </c:pt>
                <c:pt idx="119">
                  <c:v>41518</c:v>
                </c:pt>
                <c:pt idx="120">
                  <c:v>41548</c:v>
                </c:pt>
                <c:pt idx="121">
                  <c:v>41579</c:v>
                </c:pt>
                <c:pt idx="122">
                  <c:v>41609</c:v>
                </c:pt>
                <c:pt idx="123">
                  <c:v>41640</c:v>
                </c:pt>
                <c:pt idx="124">
                  <c:v>41671</c:v>
                </c:pt>
                <c:pt idx="125">
                  <c:v>41699</c:v>
                </c:pt>
                <c:pt idx="126">
                  <c:v>41730</c:v>
                </c:pt>
                <c:pt idx="127">
                  <c:v>41760</c:v>
                </c:pt>
                <c:pt idx="128">
                  <c:v>41791</c:v>
                </c:pt>
                <c:pt idx="129">
                  <c:v>41821</c:v>
                </c:pt>
                <c:pt idx="130">
                  <c:v>41852</c:v>
                </c:pt>
                <c:pt idx="131">
                  <c:v>41883</c:v>
                </c:pt>
                <c:pt idx="132">
                  <c:v>41913</c:v>
                </c:pt>
                <c:pt idx="133">
                  <c:v>41944</c:v>
                </c:pt>
                <c:pt idx="134">
                  <c:v>41974</c:v>
                </c:pt>
                <c:pt idx="135">
                  <c:v>42005</c:v>
                </c:pt>
                <c:pt idx="136">
                  <c:v>42036</c:v>
                </c:pt>
                <c:pt idx="137">
                  <c:v>42064</c:v>
                </c:pt>
                <c:pt idx="138">
                  <c:v>42095</c:v>
                </c:pt>
                <c:pt idx="139">
                  <c:v>42125</c:v>
                </c:pt>
                <c:pt idx="140">
                  <c:v>42156</c:v>
                </c:pt>
                <c:pt idx="141">
                  <c:v>42186</c:v>
                </c:pt>
                <c:pt idx="142">
                  <c:v>42217</c:v>
                </c:pt>
                <c:pt idx="143">
                  <c:v>42248</c:v>
                </c:pt>
                <c:pt idx="144">
                  <c:v>42278</c:v>
                </c:pt>
                <c:pt idx="145">
                  <c:v>42309</c:v>
                </c:pt>
                <c:pt idx="146">
                  <c:v>42339</c:v>
                </c:pt>
                <c:pt idx="147">
                  <c:v>42370</c:v>
                </c:pt>
                <c:pt idx="148">
                  <c:v>42401</c:v>
                </c:pt>
                <c:pt idx="149">
                  <c:v>42430</c:v>
                </c:pt>
                <c:pt idx="150">
                  <c:v>42461</c:v>
                </c:pt>
                <c:pt idx="151">
                  <c:v>42491</c:v>
                </c:pt>
                <c:pt idx="152">
                  <c:v>42522</c:v>
                </c:pt>
                <c:pt idx="153">
                  <c:v>42552</c:v>
                </c:pt>
                <c:pt idx="154">
                  <c:v>42583</c:v>
                </c:pt>
                <c:pt idx="155">
                  <c:v>42614</c:v>
                </c:pt>
                <c:pt idx="156">
                  <c:v>42644</c:v>
                </c:pt>
                <c:pt idx="157">
                  <c:v>42675</c:v>
                </c:pt>
                <c:pt idx="158">
                  <c:v>42705</c:v>
                </c:pt>
                <c:pt idx="159">
                  <c:v>42736</c:v>
                </c:pt>
                <c:pt idx="160">
                  <c:v>42767</c:v>
                </c:pt>
                <c:pt idx="161">
                  <c:v>42795</c:v>
                </c:pt>
                <c:pt idx="162">
                  <c:v>42826</c:v>
                </c:pt>
                <c:pt idx="163">
                  <c:v>42856</c:v>
                </c:pt>
                <c:pt idx="164">
                  <c:v>42887</c:v>
                </c:pt>
                <c:pt idx="165">
                  <c:v>42917</c:v>
                </c:pt>
                <c:pt idx="166">
                  <c:v>42948</c:v>
                </c:pt>
                <c:pt idx="167">
                  <c:v>42979</c:v>
                </c:pt>
                <c:pt idx="168">
                  <c:v>43009</c:v>
                </c:pt>
                <c:pt idx="169">
                  <c:v>43040</c:v>
                </c:pt>
                <c:pt idx="170">
                  <c:v>43070</c:v>
                </c:pt>
                <c:pt idx="171">
                  <c:v>43101</c:v>
                </c:pt>
                <c:pt idx="172">
                  <c:v>43132</c:v>
                </c:pt>
                <c:pt idx="173">
                  <c:v>43160</c:v>
                </c:pt>
                <c:pt idx="174">
                  <c:v>43191</c:v>
                </c:pt>
                <c:pt idx="175">
                  <c:v>43221</c:v>
                </c:pt>
                <c:pt idx="176">
                  <c:v>43252</c:v>
                </c:pt>
                <c:pt idx="177">
                  <c:v>43282</c:v>
                </c:pt>
                <c:pt idx="178">
                  <c:v>43313</c:v>
                </c:pt>
                <c:pt idx="179">
                  <c:v>43344</c:v>
                </c:pt>
                <c:pt idx="180">
                  <c:v>43374</c:v>
                </c:pt>
                <c:pt idx="181">
                  <c:v>43405</c:v>
                </c:pt>
                <c:pt idx="182">
                  <c:v>43435</c:v>
                </c:pt>
                <c:pt idx="183">
                  <c:v>43466</c:v>
                </c:pt>
                <c:pt idx="184">
                  <c:v>43497</c:v>
                </c:pt>
                <c:pt idx="185">
                  <c:v>43525</c:v>
                </c:pt>
                <c:pt idx="186">
                  <c:v>43556</c:v>
                </c:pt>
                <c:pt idx="187">
                  <c:v>43586</c:v>
                </c:pt>
                <c:pt idx="188">
                  <c:v>43617</c:v>
                </c:pt>
                <c:pt idx="189">
                  <c:v>43647</c:v>
                </c:pt>
                <c:pt idx="190">
                  <c:v>43678</c:v>
                </c:pt>
                <c:pt idx="191">
                  <c:v>43709</c:v>
                </c:pt>
                <c:pt idx="192">
                  <c:v>43739</c:v>
                </c:pt>
                <c:pt idx="193">
                  <c:v>43770</c:v>
                </c:pt>
                <c:pt idx="194">
                  <c:v>43800</c:v>
                </c:pt>
                <c:pt idx="195">
                  <c:v>43831</c:v>
                </c:pt>
                <c:pt idx="196">
                  <c:v>43862</c:v>
                </c:pt>
                <c:pt idx="197">
                  <c:v>43891</c:v>
                </c:pt>
                <c:pt idx="198">
                  <c:v>43922</c:v>
                </c:pt>
                <c:pt idx="199">
                  <c:v>43952</c:v>
                </c:pt>
                <c:pt idx="200">
                  <c:v>43983</c:v>
                </c:pt>
                <c:pt idx="201">
                  <c:v>44013</c:v>
                </c:pt>
                <c:pt idx="202">
                  <c:v>44044</c:v>
                </c:pt>
                <c:pt idx="203">
                  <c:v>44075</c:v>
                </c:pt>
                <c:pt idx="204">
                  <c:v>44105</c:v>
                </c:pt>
                <c:pt idx="205">
                  <c:v>44136</c:v>
                </c:pt>
                <c:pt idx="206">
                  <c:v>44166</c:v>
                </c:pt>
                <c:pt idx="207">
                  <c:v>44197</c:v>
                </c:pt>
                <c:pt idx="208">
                  <c:v>44228</c:v>
                </c:pt>
                <c:pt idx="209">
                  <c:v>44286</c:v>
                </c:pt>
                <c:pt idx="210">
                  <c:v>44316</c:v>
                </c:pt>
                <c:pt idx="211">
                  <c:v>44347</c:v>
                </c:pt>
                <c:pt idx="212">
                  <c:v>44377</c:v>
                </c:pt>
                <c:pt idx="213" formatCode="[$-409]mmm\-yy;@">
                  <c:v>44408</c:v>
                </c:pt>
                <c:pt idx="214">
                  <c:v>44409</c:v>
                </c:pt>
                <c:pt idx="215">
                  <c:v>44440</c:v>
                </c:pt>
                <c:pt idx="216">
                  <c:v>44470</c:v>
                </c:pt>
                <c:pt idx="217">
                  <c:v>44501</c:v>
                </c:pt>
                <c:pt idx="218">
                  <c:v>44531</c:v>
                </c:pt>
                <c:pt idx="219">
                  <c:v>44562</c:v>
                </c:pt>
                <c:pt idx="220">
                  <c:v>44593</c:v>
                </c:pt>
                <c:pt idx="221">
                  <c:v>44621</c:v>
                </c:pt>
                <c:pt idx="222">
                  <c:v>44652</c:v>
                </c:pt>
              </c:numCache>
            </c:numRef>
          </c:cat>
          <c:val>
            <c:numRef>
              <c:f>'Flows - 9M'!$Y$16:$Y$244</c:f>
              <c:numCache>
                <c:formatCode>0.0%</c:formatCode>
                <c:ptCount val="229"/>
                <c:pt idx="0">
                  <c:v>-2.9497970897171327E-4</c:v>
                </c:pt>
                <c:pt idx="1">
                  <c:v>1.5913586586508823E-5</c:v>
                </c:pt>
                <c:pt idx="2">
                  <c:v>9.5946540063954243E-4</c:v>
                </c:pt>
                <c:pt idx="3">
                  <c:v>2.036943068234784E-3</c:v>
                </c:pt>
                <c:pt idx="4">
                  <c:v>1.2646957420960367E-3</c:v>
                </c:pt>
                <c:pt idx="5">
                  <c:v>1.568408557031412E-3</c:v>
                </c:pt>
                <c:pt idx="6">
                  <c:v>1.231283213387878E-3</c:v>
                </c:pt>
                <c:pt idx="7">
                  <c:v>1.720010553620937E-3</c:v>
                </c:pt>
                <c:pt idx="8">
                  <c:v>1.7466425677419204E-3</c:v>
                </c:pt>
                <c:pt idx="9">
                  <c:v>1.5590466887265301E-3</c:v>
                </c:pt>
                <c:pt idx="10">
                  <c:v>1.2860362377100434E-3</c:v>
                </c:pt>
                <c:pt idx="11">
                  <c:v>2.9862591180431733E-4</c:v>
                </c:pt>
                <c:pt idx="12">
                  <c:v>-9.5779554464925343E-4</c:v>
                </c:pt>
                <c:pt idx="13">
                  <c:v>-1.101627629984241E-3</c:v>
                </c:pt>
                <c:pt idx="14">
                  <c:v>-1.4946526253693622E-3</c:v>
                </c:pt>
                <c:pt idx="15">
                  <c:v>-7.5545785753032535E-4</c:v>
                </c:pt>
                <c:pt idx="16">
                  <c:v>-1.3628574170560456E-3</c:v>
                </c:pt>
                <c:pt idx="17">
                  <c:v>6.8731918217161371E-6</c:v>
                </c:pt>
                <c:pt idx="18">
                  <c:v>1.3041583085927344E-3</c:v>
                </c:pt>
                <c:pt idx="19">
                  <c:v>3.5371158682969027E-3</c:v>
                </c:pt>
                <c:pt idx="20">
                  <c:v>2.4058449074467712E-3</c:v>
                </c:pt>
                <c:pt idx="21">
                  <c:v>2.8751069756920047E-3</c:v>
                </c:pt>
                <c:pt idx="22">
                  <c:v>4.6077484664693181E-3</c:v>
                </c:pt>
                <c:pt idx="23">
                  <c:v>6.5698341412344695E-3</c:v>
                </c:pt>
                <c:pt idx="24">
                  <c:v>7.6539440605372594E-3</c:v>
                </c:pt>
                <c:pt idx="25">
                  <c:v>7.6687317310194323E-3</c:v>
                </c:pt>
                <c:pt idx="26">
                  <c:v>5.8623905419819518E-3</c:v>
                </c:pt>
                <c:pt idx="27">
                  <c:v>4.2951501990842102E-3</c:v>
                </c:pt>
                <c:pt idx="28">
                  <c:v>2.3628898051073197E-3</c:v>
                </c:pt>
                <c:pt idx="29">
                  <c:v>5.177281773667765E-3</c:v>
                </c:pt>
                <c:pt idx="30">
                  <c:v>6.0805767880533681E-3</c:v>
                </c:pt>
                <c:pt idx="31">
                  <c:v>7.7848190809603783E-3</c:v>
                </c:pt>
                <c:pt idx="32">
                  <c:v>5.5962852408197403E-3</c:v>
                </c:pt>
                <c:pt idx="33">
                  <c:v>4.3290939549125822E-3</c:v>
                </c:pt>
                <c:pt idx="34">
                  <c:v>4.2783440657558373E-3</c:v>
                </c:pt>
                <c:pt idx="35">
                  <c:v>5.2867956855446136E-3</c:v>
                </c:pt>
                <c:pt idx="36">
                  <c:v>5.7027623225805422E-3</c:v>
                </c:pt>
                <c:pt idx="37">
                  <c:v>5.7417463749875721E-3</c:v>
                </c:pt>
                <c:pt idx="38">
                  <c:v>4.3556443757937014E-3</c:v>
                </c:pt>
                <c:pt idx="39">
                  <c:v>2.629009956369614E-3</c:v>
                </c:pt>
                <c:pt idx="40">
                  <c:v>-9.2526574533729228E-5</c:v>
                </c:pt>
                <c:pt idx="41">
                  <c:v>-4.7999268260447905E-5</c:v>
                </c:pt>
                <c:pt idx="42">
                  <c:v>3.0898505970857436E-4</c:v>
                </c:pt>
                <c:pt idx="43">
                  <c:v>7.9023416401658494E-4</c:v>
                </c:pt>
                <c:pt idx="44">
                  <c:v>7.6973179240301642E-4</c:v>
                </c:pt>
                <c:pt idx="45">
                  <c:v>4.707773121364576E-4</c:v>
                </c:pt>
                <c:pt idx="46">
                  <c:v>1.6229363601313945E-3</c:v>
                </c:pt>
                <c:pt idx="47">
                  <c:v>9.2793363082189909E-4</c:v>
                </c:pt>
                <c:pt idx="48">
                  <c:v>7.1963171202984381E-4</c:v>
                </c:pt>
                <c:pt idx="49">
                  <c:v>1.2316437870332692E-3</c:v>
                </c:pt>
                <c:pt idx="50">
                  <c:v>2.1560815214481974E-3</c:v>
                </c:pt>
                <c:pt idx="51">
                  <c:v>3.3206812412301481E-3</c:v>
                </c:pt>
                <c:pt idx="52">
                  <c:v>2.9226289945543365E-3</c:v>
                </c:pt>
                <c:pt idx="53">
                  <c:v>2.1719230271972059E-3</c:v>
                </c:pt>
                <c:pt idx="54">
                  <c:v>2.5088372622113502E-3</c:v>
                </c:pt>
                <c:pt idx="55">
                  <c:v>1.9237459316097999E-3</c:v>
                </c:pt>
                <c:pt idx="56">
                  <c:v>3.1509655654892365E-3</c:v>
                </c:pt>
                <c:pt idx="57">
                  <c:v>4.9019989683818663E-3</c:v>
                </c:pt>
                <c:pt idx="58">
                  <c:v>4.9996161070668234E-3</c:v>
                </c:pt>
                <c:pt idx="59">
                  <c:v>5.8801662926340932E-3</c:v>
                </c:pt>
                <c:pt idx="60">
                  <c:v>2.759315979275563E-3</c:v>
                </c:pt>
                <c:pt idx="61">
                  <c:v>2.6618196853520825E-3</c:v>
                </c:pt>
                <c:pt idx="62">
                  <c:v>4.8918413523989677E-3</c:v>
                </c:pt>
                <c:pt idx="63">
                  <c:v>4.7840688442424345E-3</c:v>
                </c:pt>
                <c:pt idx="64">
                  <c:v>4.3410293344772208E-3</c:v>
                </c:pt>
                <c:pt idx="65">
                  <c:v>3.4648705340492429E-3</c:v>
                </c:pt>
                <c:pt idx="66">
                  <c:v>2.4648017502884147E-3</c:v>
                </c:pt>
                <c:pt idx="67">
                  <c:v>4.7497664110680181E-3</c:v>
                </c:pt>
                <c:pt idx="68">
                  <c:v>3.0282894778885547E-3</c:v>
                </c:pt>
                <c:pt idx="69">
                  <c:v>3.0719963956002184E-3</c:v>
                </c:pt>
                <c:pt idx="70">
                  <c:v>3.3577899434641201E-3</c:v>
                </c:pt>
                <c:pt idx="71">
                  <c:v>1.4903908216479787E-3</c:v>
                </c:pt>
                <c:pt idx="72">
                  <c:v>-1.002671697782527E-3</c:v>
                </c:pt>
                <c:pt idx="73">
                  <c:v>-5.9087110118681736E-4</c:v>
                </c:pt>
                <c:pt idx="74">
                  <c:v>-2.2751429733409317E-3</c:v>
                </c:pt>
                <c:pt idx="75">
                  <c:v>-2.8257672038005843E-3</c:v>
                </c:pt>
                <c:pt idx="76">
                  <c:v>-4.1801349927016425E-3</c:v>
                </c:pt>
                <c:pt idx="77">
                  <c:v>-1.2037274313868165E-2</c:v>
                </c:pt>
                <c:pt idx="78">
                  <c:v>-1.352032042869252E-2</c:v>
                </c:pt>
                <c:pt idx="79">
                  <c:v>-1.3468159731203938E-2</c:v>
                </c:pt>
                <c:pt idx="80">
                  <c:v>-1.315321278082573E-2</c:v>
                </c:pt>
                <c:pt idx="81">
                  <c:v>-1.2515980623324732E-2</c:v>
                </c:pt>
                <c:pt idx="82">
                  <c:v>-1.3409257015775961E-2</c:v>
                </c:pt>
                <c:pt idx="83">
                  <c:v>-1.5531241088593398E-2</c:v>
                </c:pt>
                <c:pt idx="84">
                  <c:v>-1.6821817426992958E-2</c:v>
                </c:pt>
                <c:pt idx="85">
                  <c:v>-1.6176542936055218E-2</c:v>
                </c:pt>
                <c:pt idx="86">
                  <c:v>-8.6579906879121551E-3</c:v>
                </c:pt>
                <c:pt idx="87">
                  <c:v>-7.5976049626094435E-3</c:v>
                </c:pt>
                <c:pt idx="88">
                  <c:v>-7.0529641062097468E-3</c:v>
                </c:pt>
                <c:pt idx="89">
                  <c:v>-6.5765337268193641E-3</c:v>
                </c:pt>
                <c:pt idx="90">
                  <c:v>-5.221371030191344E-3</c:v>
                </c:pt>
                <c:pt idx="91">
                  <c:v>-3.8326809294729216E-3</c:v>
                </c:pt>
                <c:pt idx="92">
                  <c:v>-7.8266825697787229E-4</c:v>
                </c:pt>
                <c:pt idx="93">
                  <c:v>1.7024442798288248E-3</c:v>
                </c:pt>
                <c:pt idx="94">
                  <c:v>2.6366953854831455E-3</c:v>
                </c:pt>
                <c:pt idx="95">
                  <c:v>1.9980890135523266E-3</c:v>
                </c:pt>
                <c:pt idx="96">
                  <c:v>1.7309880287267368E-3</c:v>
                </c:pt>
                <c:pt idx="97">
                  <c:v>1.4947492999789844E-3</c:v>
                </c:pt>
                <c:pt idx="98">
                  <c:v>1.7883369247949793E-3</c:v>
                </c:pt>
                <c:pt idx="99">
                  <c:v>1.3585134290452965E-3</c:v>
                </c:pt>
                <c:pt idx="100">
                  <c:v>2.2517334050129145E-4</c:v>
                </c:pt>
                <c:pt idx="101">
                  <c:v>-7.900520419539881E-4</c:v>
                </c:pt>
                <c:pt idx="102">
                  <c:v>-1.3272721866650252E-3</c:v>
                </c:pt>
                <c:pt idx="103">
                  <c:v>-2.7216946538942792E-3</c:v>
                </c:pt>
                <c:pt idx="104">
                  <c:v>-2.3820219272225581E-3</c:v>
                </c:pt>
                <c:pt idx="105">
                  <c:v>-2.9619708443633865E-3</c:v>
                </c:pt>
                <c:pt idx="106">
                  <c:v>-4.0342440165432522E-3</c:v>
                </c:pt>
                <c:pt idx="107">
                  <c:v>-5.5125721814112917E-3</c:v>
                </c:pt>
                <c:pt idx="108">
                  <c:v>-5.7260818319343609E-3</c:v>
                </c:pt>
                <c:pt idx="109">
                  <c:v>-5.6675344573694948E-3</c:v>
                </c:pt>
                <c:pt idx="110">
                  <c:v>-5.9028829743162309E-3</c:v>
                </c:pt>
                <c:pt idx="111">
                  <c:v>-7.3701750286597799E-3</c:v>
                </c:pt>
                <c:pt idx="112">
                  <c:v>-7.2905025997625017E-3</c:v>
                </c:pt>
                <c:pt idx="113">
                  <c:v>-7.8490331819647454E-3</c:v>
                </c:pt>
                <c:pt idx="114">
                  <c:v>-7.6585790766149266E-3</c:v>
                </c:pt>
                <c:pt idx="115">
                  <c:v>-8.2599055777551195E-3</c:v>
                </c:pt>
                <c:pt idx="116">
                  <c:v>-7.2451964183219003E-3</c:v>
                </c:pt>
                <c:pt idx="117">
                  <c:v>-7.1089052143401086E-3</c:v>
                </c:pt>
                <c:pt idx="118">
                  <c:v>-5.9240181134859113E-3</c:v>
                </c:pt>
                <c:pt idx="119">
                  <c:v>-6.0651916431828197E-3</c:v>
                </c:pt>
                <c:pt idx="120">
                  <c:v>-5.713528402227476E-3</c:v>
                </c:pt>
                <c:pt idx="121">
                  <c:v>-5.9168717408267495E-3</c:v>
                </c:pt>
                <c:pt idx="122">
                  <c:v>-5.5287000906207914E-3</c:v>
                </c:pt>
                <c:pt idx="123">
                  <c:v>-5.4092437664699294E-3</c:v>
                </c:pt>
                <c:pt idx="124">
                  <c:v>-4.4284518335507535E-3</c:v>
                </c:pt>
                <c:pt idx="125">
                  <c:v>-5.5643098120573085E-3</c:v>
                </c:pt>
                <c:pt idx="126">
                  <c:v>-5.5716831589926359E-3</c:v>
                </c:pt>
                <c:pt idx="127">
                  <c:v>-5.9332487292275372E-3</c:v>
                </c:pt>
                <c:pt idx="128">
                  <c:v>-3.7403051382250982E-3</c:v>
                </c:pt>
                <c:pt idx="129">
                  <c:v>-7.7609370434842675E-4</c:v>
                </c:pt>
                <c:pt idx="130">
                  <c:v>1.6784302897024236E-3</c:v>
                </c:pt>
                <c:pt idx="131">
                  <c:v>2.9441216080834452E-3</c:v>
                </c:pt>
                <c:pt idx="132">
                  <c:v>4.854136084871649E-3</c:v>
                </c:pt>
                <c:pt idx="133">
                  <c:v>5.4899299427829994E-3</c:v>
                </c:pt>
                <c:pt idx="134">
                  <c:v>7.9070036633506324E-3</c:v>
                </c:pt>
                <c:pt idx="135">
                  <c:v>8.7741741952093982E-3</c:v>
                </c:pt>
                <c:pt idx="136">
                  <c:v>9.5326019215116846E-3</c:v>
                </c:pt>
                <c:pt idx="137">
                  <c:v>9.4597036043957503E-3</c:v>
                </c:pt>
                <c:pt idx="138">
                  <c:v>9.8389297637835778E-3</c:v>
                </c:pt>
                <c:pt idx="139">
                  <c:v>9.0420018784216974E-3</c:v>
                </c:pt>
                <c:pt idx="140">
                  <c:v>1.0332285281756771E-2</c:v>
                </c:pt>
                <c:pt idx="141">
                  <c:v>1.0041076524005731E-2</c:v>
                </c:pt>
                <c:pt idx="142">
                  <c:v>1.1897998474698175E-2</c:v>
                </c:pt>
                <c:pt idx="143">
                  <c:v>1.2906387536174896E-2</c:v>
                </c:pt>
                <c:pt idx="144">
                  <c:v>1.3661136858661691E-2</c:v>
                </c:pt>
                <c:pt idx="145">
                  <c:v>1.4078180961440968E-2</c:v>
                </c:pt>
                <c:pt idx="146">
                  <c:v>1.4580582558098297E-2</c:v>
                </c:pt>
                <c:pt idx="147">
                  <c:v>1.4732948863708647E-2</c:v>
                </c:pt>
                <c:pt idx="148">
                  <c:v>1.5792173344165723E-2</c:v>
                </c:pt>
                <c:pt idx="149">
                  <c:v>1.0839341959328785E-2</c:v>
                </c:pt>
                <c:pt idx="150">
                  <c:v>9.3511650078139056E-3</c:v>
                </c:pt>
                <c:pt idx="151">
                  <c:v>8.4722987147031279E-3</c:v>
                </c:pt>
                <c:pt idx="152">
                  <c:v>6.0195016630095943E-3</c:v>
                </c:pt>
                <c:pt idx="153">
                  <c:v>5.0470184387507088E-3</c:v>
                </c:pt>
                <c:pt idx="154">
                  <c:v>4.2183426671458654E-3</c:v>
                </c:pt>
                <c:pt idx="155">
                  <c:v>3.7110472516179546E-3</c:v>
                </c:pt>
                <c:pt idx="156">
                  <c:v>4.0610621421578036E-3</c:v>
                </c:pt>
                <c:pt idx="157">
                  <c:v>5.7244786529375008E-3</c:v>
                </c:pt>
                <c:pt idx="158">
                  <c:v>1.0095553993706157E-2</c:v>
                </c:pt>
                <c:pt idx="159">
                  <c:v>1.1322680161274162E-2</c:v>
                </c:pt>
                <c:pt idx="160">
                  <c:v>1.0113469828714337E-2</c:v>
                </c:pt>
                <c:pt idx="161">
                  <c:v>1.1002492615632518E-2</c:v>
                </c:pt>
                <c:pt idx="162">
                  <c:v>1.3568004920548901E-2</c:v>
                </c:pt>
                <c:pt idx="163">
                  <c:v>1.4764289566370976E-2</c:v>
                </c:pt>
                <c:pt idx="164">
                  <c:v>1.5353238611268281E-2</c:v>
                </c:pt>
                <c:pt idx="165">
                  <c:v>1.5415591275571759E-2</c:v>
                </c:pt>
                <c:pt idx="166">
                  <c:v>1.5917910981172043E-2</c:v>
                </c:pt>
                <c:pt idx="167">
                  <c:v>1.7218814147894064E-2</c:v>
                </c:pt>
                <c:pt idx="168">
                  <c:v>1.8036890851324924E-2</c:v>
                </c:pt>
                <c:pt idx="169">
                  <c:v>1.9606646608290135E-2</c:v>
                </c:pt>
                <c:pt idx="170">
                  <c:v>2.0120108986490637E-2</c:v>
                </c:pt>
                <c:pt idx="171">
                  <c:v>1.8922150390159102E-2</c:v>
                </c:pt>
                <c:pt idx="172">
                  <c:v>1.9745979863301177E-2</c:v>
                </c:pt>
                <c:pt idx="173">
                  <c:v>1.9555897498476197E-2</c:v>
                </c:pt>
                <c:pt idx="174">
                  <c:v>1.91568919456825E-2</c:v>
                </c:pt>
                <c:pt idx="175">
                  <c:v>1.814990732337261E-2</c:v>
                </c:pt>
                <c:pt idx="176">
                  <c:v>1.6587427313006692E-2</c:v>
                </c:pt>
                <c:pt idx="177">
                  <c:v>1.5634704915848528E-2</c:v>
                </c:pt>
                <c:pt idx="178">
                  <c:v>1.4251862922948465E-2</c:v>
                </c:pt>
                <c:pt idx="179">
                  <c:v>1.4496678844557249E-2</c:v>
                </c:pt>
                <c:pt idx="180">
                  <c:v>1.7013579152459799E-2</c:v>
                </c:pt>
                <c:pt idx="181">
                  <c:v>1.5361878961644641E-2</c:v>
                </c:pt>
                <c:pt idx="182">
                  <c:v>1.4281775899811588E-2</c:v>
                </c:pt>
                <c:pt idx="183">
                  <c:v>1.3547976857637154E-2</c:v>
                </c:pt>
                <c:pt idx="184">
                  <c:v>1.1744050266207409E-2</c:v>
                </c:pt>
                <c:pt idx="185">
                  <c:v>8.9972087449200558E-3</c:v>
                </c:pt>
                <c:pt idx="186">
                  <c:v>7.3615020789347761E-3</c:v>
                </c:pt>
                <c:pt idx="187">
                  <c:v>7.3890840935794313E-3</c:v>
                </c:pt>
                <c:pt idx="188">
                  <c:v>6.4790431556405355E-3</c:v>
                </c:pt>
                <c:pt idx="189">
                  <c:v>5.1812049377227207E-3</c:v>
                </c:pt>
                <c:pt idx="190">
                  <c:v>7.0648411304572497E-3</c:v>
                </c:pt>
                <c:pt idx="191">
                  <c:v>8.3505645180517139E-3</c:v>
                </c:pt>
                <c:pt idx="192">
                  <c:v>7.80742509557755E-3</c:v>
                </c:pt>
                <c:pt idx="193">
                  <c:v>6.7317084285340801E-3</c:v>
                </c:pt>
                <c:pt idx="194">
                  <c:v>8.3423876639531509E-3</c:v>
                </c:pt>
                <c:pt idx="195">
                  <c:v>8.8999192710523048E-3</c:v>
                </c:pt>
                <c:pt idx="196">
                  <c:v>9.5267355610136398E-3</c:v>
                </c:pt>
                <c:pt idx="197">
                  <c:v>1.2854086865958483E-2</c:v>
                </c:pt>
                <c:pt idx="198">
                  <c:v>9.9332602030726014E-3</c:v>
                </c:pt>
                <c:pt idx="199">
                  <c:v>8.0973821072205382E-3</c:v>
                </c:pt>
                <c:pt idx="200">
                  <c:v>6.2062070987170623E-3</c:v>
                </c:pt>
                <c:pt idx="201">
                  <c:v>4.0485387022932955E-3</c:v>
                </c:pt>
                <c:pt idx="202">
                  <c:v>3.4717959738248642E-3</c:v>
                </c:pt>
                <c:pt idx="203">
                  <c:v>2.3803448359799241E-3</c:v>
                </c:pt>
                <c:pt idx="204">
                  <c:v>1.5062570536753447E-4</c:v>
                </c:pt>
                <c:pt idx="205">
                  <c:v>-6.2389388116998691E-3</c:v>
                </c:pt>
                <c:pt idx="206">
                  <c:v>-1.3191027179970338E-2</c:v>
                </c:pt>
                <c:pt idx="207">
                  <c:v>-1.3739497853645876E-2</c:v>
                </c:pt>
                <c:pt idx="208">
                  <c:v>-1.5868558374051569E-2</c:v>
                </c:pt>
                <c:pt idx="209">
                  <c:v>-1.4687869623593044E-2</c:v>
                </c:pt>
                <c:pt idx="210">
                  <c:v>-1.284741212890818E-2</c:v>
                </c:pt>
                <c:pt idx="211">
                  <c:v>-1.1091994582854864E-2</c:v>
                </c:pt>
                <c:pt idx="212">
                  <c:v>-9.4584044210938596E-3</c:v>
                </c:pt>
                <c:pt idx="213">
                  <c:v>-7.5868410743826185E-3</c:v>
                </c:pt>
                <c:pt idx="214">
                  <c:v>-2.8612932896038062E-3</c:v>
                </c:pt>
                <c:pt idx="215">
                  <c:v>7.8387710427642028E-5</c:v>
                </c:pt>
                <c:pt idx="216">
                  <c:v>1.9918122326810874E-3</c:v>
                </c:pt>
                <c:pt idx="217">
                  <c:v>5.761273889731508E-3</c:v>
                </c:pt>
                <c:pt idx="218">
                  <c:v>7.5446210502341585E-3</c:v>
                </c:pt>
                <c:pt idx="219">
                  <c:v>8.9866922098894974E-3</c:v>
                </c:pt>
                <c:pt idx="220">
                  <c:v>1.1463388287150062E-2</c:v>
                </c:pt>
                <c:pt idx="221">
                  <c:v>1.3146947900578401E-2</c:v>
                </c:pt>
                <c:pt idx="222">
                  <c:v>1.5069165829429684E-2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C12-428E-91E0-FAB84BAD32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512656"/>
        <c:axId val="1576923744"/>
      </c:lineChart>
      <c:dateAx>
        <c:axId val="198512656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6923744"/>
        <c:crosses val="autoZero"/>
        <c:auto val="1"/>
        <c:lblOffset val="100"/>
        <c:baseTimeUnit val="months"/>
      </c:dateAx>
      <c:valAx>
        <c:axId val="1576923744"/>
        <c:scaling>
          <c:orientation val="minMax"/>
        </c:scaling>
        <c:delete val="0"/>
        <c:axPos val="l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512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b="1"/>
              <a:t>6M</a:t>
            </a:r>
            <a:r>
              <a:rPr lang="en-IN" b="1" baseline="0"/>
              <a:t> Rolling Flows</a:t>
            </a:r>
            <a:endParaRPr lang="en-IN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'Flows - S - 9M'!$F$15</c:f>
              <c:strCache>
                <c:ptCount val="1"/>
                <c:pt idx="0">
                  <c:v>FPI (US$mn)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'Flows - S - 9M'!$E$16:$E$273</c:f>
              <c:numCache>
                <c:formatCode>mmm\-yy</c:formatCode>
                <c:ptCount val="258"/>
                <c:pt idx="0">
                  <c:v>36526</c:v>
                </c:pt>
                <c:pt idx="1">
                  <c:v>36557</c:v>
                </c:pt>
                <c:pt idx="2">
                  <c:v>36586</c:v>
                </c:pt>
                <c:pt idx="3">
                  <c:v>36617</c:v>
                </c:pt>
                <c:pt idx="4">
                  <c:v>36647</c:v>
                </c:pt>
                <c:pt idx="5">
                  <c:v>36678</c:v>
                </c:pt>
                <c:pt idx="6">
                  <c:v>36708</c:v>
                </c:pt>
                <c:pt idx="7">
                  <c:v>36739</c:v>
                </c:pt>
                <c:pt idx="8">
                  <c:v>36770</c:v>
                </c:pt>
                <c:pt idx="9">
                  <c:v>36800</c:v>
                </c:pt>
                <c:pt idx="10">
                  <c:v>36831</c:v>
                </c:pt>
                <c:pt idx="11">
                  <c:v>36861</c:v>
                </c:pt>
                <c:pt idx="12">
                  <c:v>36892</c:v>
                </c:pt>
                <c:pt idx="13">
                  <c:v>36923</c:v>
                </c:pt>
                <c:pt idx="14">
                  <c:v>36951</c:v>
                </c:pt>
                <c:pt idx="15">
                  <c:v>36982</c:v>
                </c:pt>
                <c:pt idx="16">
                  <c:v>37012</c:v>
                </c:pt>
                <c:pt idx="17">
                  <c:v>37043</c:v>
                </c:pt>
                <c:pt idx="18">
                  <c:v>37073</c:v>
                </c:pt>
                <c:pt idx="19">
                  <c:v>37104</c:v>
                </c:pt>
                <c:pt idx="20">
                  <c:v>37135</c:v>
                </c:pt>
                <c:pt idx="21">
                  <c:v>37165</c:v>
                </c:pt>
                <c:pt idx="22">
                  <c:v>37196</c:v>
                </c:pt>
                <c:pt idx="23">
                  <c:v>37226</c:v>
                </c:pt>
                <c:pt idx="24">
                  <c:v>37257</c:v>
                </c:pt>
                <c:pt idx="25">
                  <c:v>37288</c:v>
                </c:pt>
                <c:pt idx="26">
                  <c:v>37316</c:v>
                </c:pt>
                <c:pt idx="27">
                  <c:v>37347</c:v>
                </c:pt>
                <c:pt idx="28">
                  <c:v>37377</c:v>
                </c:pt>
                <c:pt idx="29">
                  <c:v>37408</c:v>
                </c:pt>
                <c:pt idx="30">
                  <c:v>37438</c:v>
                </c:pt>
                <c:pt idx="31">
                  <c:v>37469</c:v>
                </c:pt>
                <c:pt idx="32">
                  <c:v>37500</c:v>
                </c:pt>
                <c:pt idx="33">
                  <c:v>37530</c:v>
                </c:pt>
                <c:pt idx="34">
                  <c:v>37561</c:v>
                </c:pt>
                <c:pt idx="35">
                  <c:v>37591</c:v>
                </c:pt>
                <c:pt idx="36">
                  <c:v>37622</c:v>
                </c:pt>
                <c:pt idx="37">
                  <c:v>37653</c:v>
                </c:pt>
                <c:pt idx="38">
                  <c:v>37681</c:v>
                </c:pt>
                <c:pt idx="39">
                  <c:v>37712</c:v>
                </c:pt>
                <c:pt idx="40">
                  <c:v>37742</c:v>
                </c:pt>
                <c:pt idx="41">
                  <c:v>37773</c:v>
                </c:pt>
                <c:pt idx="42">
                  <c:v>37803</c:v>
                </c:pt>
                <c:pt idx="43">
                  <c:v>37834</c:v>
                </c:pt>
                <c:pt idx="44">
                  <c:v>37865</c:v>
                </c:pt>
                <c:pt idx="45">
                  <c:v>37895</c:v>
                </c:pt>
                <c:pt idx="46">
                  <c:v>37926</c:v>
                </c:pt>
                <c:pt idx="47">
                  <c:v>37956</c:v>
                </c:pt>
                <c:pt idx="48">
                  <c:v>37987</c:v>
                </c:pt>
                <c:pt idx="49">
                  <c:v>38018</c:v>
                </c:pt>
                <c:pt idx="50">
                  <c:v>38047</c:v>
                </c:pt>
                <c:pt idx="51">
                  <c:v>38078</c:v>
                </c:pt>
                <c:pt idx="52">
                  <c:v>38108</c:v>
                </c:pt>
                <c:pt idx="53">
                  <c:v>38139</c:v>
                </c:pt>
                <c:pt idx="54">
                  <c:v>38169</c:v>
                </c:pt>
                <c:pt idx="55">
                  <c:v>38200</c:v>
                </c:pt>
                <c:pt idx="56">
                  <c:v>38231</c:v>
                </c:pt>
                <c:pt idx="57">
                  <c:v>38261</c:v>
                </c:pt>
                <c:pt idx="58">
                  <c:v>38292</c:v>
                </c:pt>
                <c:pt idx="59">
                  <c:v>38322</c:v>
                </c:pt>
                <c:pt idx="60">
                  <c:v>38353</c:v>
                </c:pt>
                <c:pt idx="61">
                  <c:v>38384</c:v>
                </c:pt>
                <c:pt idx="62">
                  <c:v>38412</c:v>
                </c:pt>
                <c:pt idx="63">
                  <c:v>38443</c:v>
                </c:pt>
                <c:pt idx="64">
                  <c:v>38473</c:v>
                </c:pt>
                <c:pt idx="65">
                  <c:v>38504</c:v>
                </c:pt>
                <c:pt idx="66">
                  <c:v>38534</c:v>
                </c:pt>
                <c:pt idx="67">
                  <c:v>38565</c:v>
                </c:pt>
                <c:pt idx="68">
                  <c:v>38596</c:v>
                </c:pt>
                <c:pt idx="69">
                  <c:v>38626</c:v>
                </c:pt>
                <c:pt idx="70">
                  <c:v>38657</c:v>
                </c:pt>
                <c:pt idx="71">
                  <c:v>38687</c:v>
                </c:pt>
                <c:pt idx="72">
                  <c:v>38718</c:v>
                </c:pt>
                <c:pt idx="73">
                  <c:v>38749</c:v>
                </c:pt>
                <c:pt idx="74">
                  <c:v>38777</c:v>
                </c:pt>
                <c:pt idx="75">
                  <c:v>38808</c:v>
                </c:pt>
                <c:pt idx="76">
                  <c:v>38838</c:v>
                </c:pt>
                <c:pt idx="77">
                  <c:v>38869</c:v>
                </c:pt>
                <c:pt idx="78">
                  <c:v>38899</c:v>
                </c:pt>
                <c:pt idx="79">
                  <c:v>38930</c:v>
                </c:pt>
                <c:pt idx="80">
                  <c:v>38961</c:v>
                </c:pt>
                <c:pt idx="81">
                  <c:v>38991</c:v>
                </c:pt>
                <c:pt idx="82">
                  <c:v>39022</c:v>
                </c:pt>
                <c:pt idx="83">
                  <c:v>39052</c:v>
                </c:pt>
                <c:pt idx="84">
                  <c:v>39083</c:v>
                </c:pt>
                <c:pt idx="85">
                  <c:v>39114</c:v>
                </c:pt>
                <c:pt idx="86">
                  <c:v>39142</c:v>
                </c:pt>
                <c:pt idx="87">
                  <c:v>39173</c:v>
                </c:pt>
                <c:pt idx="88">
                  <c:v>39203</c:v>
                </c:pt>
                <c:pt idx="89">
                  <c:v>39234</c:v>
                </c:pt>
                <c:pt idx="90">
                  <c:v>39264</c:v>
                </c:pt>
                <c:pt idx="91">
                  <c:v>39295</c:v>
                </c:pt>
                <c:pt idx="92">
                  <c:v>39326</c:v>
                </c:pt>
                <c:pt idx="93">
                  <c:v>39356</c:v>
                </c:pt>
                <c:pt idx="94">
                  <c:v>39387</c:v>
                </c:pt>
                <c:pt idx="95">
                  <c:v>39417</c:v>
                </c:pt>
                <c:pt idx="96">
                  <c:v>39448</c:v>
                </c:pt>
                <c:pt idx="97">
                  <c:v>39479</c:v>
                </c:pt>
                <c:pt idx="98">
                  <c:v>39508</c:v>
                </c:pt>
                <c:pt idx="99">
                  <c:v>39539</c:v>
                </c:pt>
                <c:pt idx="100">
                  <c:v>39569</c:v>
                </c:pt>
                <c:pt idx="101">
                  <c:v>39600</c:v>
                </c:pt>
                <c:pt idx="102">
                  <c:v>39630</c:v>
                </c:pt>
                <c:pt idx="103">
                  <c:v>39661</c:v>
                </c:pt>
                <c:pt idx="104">
                  <c:v>39692</c:v>
                </c:pt>
                <c:pt idx="105">
                  <c:v>39722</c:v>
                </c:pt>
                <c:pt idx="106">
                  <c:v>39753</c:v>
                </c:pt>
                <c:pt idx="107">
                  <c:v>39783</c:v>
                </c:pt>
                <c:pt idx="108">
                  <c:v>39814</c:v>
                </c:pt>
                <c:pt idx="109">
                  <c:v>39845</c:v>
                </c:pt>
                <c:pt idx="110">
                  <c:v>39873</c:v>
                </c:pt>
                <c:pt idx="111">
                  <c:v>39904</c:v>
                </c:pt>
                <c:pt idx="112">
                  <c:v>39934</c:v>
                </c:pt>
                <c:pt idx="113">
                  <c:v>39965</c:v>
                </c:pt>
                <c:pt idx="114">
                  <c:v>39995</c:v>
                </c:pt>
                <c:pt idx="115">
                  <c:v>40026</c:v>
                </c:pt>
                <c:pt idx="116">
                  <c:v>40057</c:v>
                </c:pt>
                <c:pt idx="117">
                  <c:v>40087</c:v>
                </c:pt>
                <c:pt idx="118">
                  <c:v>40118</c:v>
                </c:pt>
                <c:pt idx="119">
                  <c:v>40148</c:v>
                </c:pt>
                <c:pt idx="120">
                  <c:v>40179</c:v>
                </c:pt>
                <c:pt idx="121">
                  <c:v>40210</c:v>
                </c:pt>
                <c:pt idx="122">
                  <c:v>40238</c:v>
                </c:pt>
                <c:pt idx="123">
                  <c:v>40269</c:v>
                </c:pt>
                <c:pt idx="124">
                  <c:v>40299</c:v>
                </c:pt>
                <c:pt idx="125">
                  <c:v>40330</c:v>
                </c:pt>
                <c:pt idx="126">
                  <c:v>40360</c:v>
                </c:pt>
                <c:pt idx="127">
                  <c:v>40391</c:v>
                </c:pt>
                <c:pt idx="128">
                  <c:v>40422</c:v>
                </c:pt>
                <c:pt idx="129">
                  <c:v>40452</c:v>
                </c:pt>
                <c:pt idx="130">
                  <c:v>40483</c:v>
                </c:pt>
                <c:pt idx="131">
                  <c:v>40513</c:v>
                </c:pt>
                <c:pt idx="132">
                  <c:v>40544</c:v>
                </c:pt>
                <c:pt idx="133">
                  <c:v>40575</c:v>
                </c:pt>
                <c:pt idx="134">
                  <c:v>40603</c:v>
                </c:pt>
                <c:pt idx="135">
                  <c:v>40634</c:v>
                </c:pt>
                <c:pt idx="136">
                  <c:v>40664</c:v>
                </c:pt>
                <c:pt idx="137">
                  <c:v>40695</c:v>
                </c:pt>
                <c:pt idx="138">
                  <c:v>40725</c:v>
                </c:pt>
                <c:pt idx="139">
                  <c:v>40756</c:v>
                </c:pt>
                <c:pt idx="140">
                  <c:v>40787</c:v>
                </c:pt>
                <c:pt idx="141">
                  <c:v>40817</c:v>
                </c:pt>
                <c:pt idx="142">
                  <c:v>40848</c:v>
                </c:pt>
                <c:pt idx="143">
                  <c:v>40878</c:v>
                </c:pt>
                <c:pt idx="144">
                  <c:v>40909</c:v>
                </c:pt>
                <c:pt idx="145">
                  <c:v>40940</c:v>
                </c:pt>
                <c:pt idx="146">
                  <c:v>40969</c:v>
                </c:pt>
                <c:pt idx="147">
                  <c:v>41000</c:v>
                </c:pt>
                <c:pt idx="148">
                  <c:v>41030</c:v>
                </c:pt>
                <c:pt idx="149">
                  <c:v>41061</c:v>
                </c:pt>
                <c:pt idx="150">
                  <c:v>41091</c:v>
                </c:pt>
                <c:pt idx="151">
                  <c:v>41122</c:v>
                </c:pt>
                <c:pt idx="152">
                  <c:v>41153</c:v>
                </c:pt>
                <c:pt idx="153">
                  <c:v>41183</c:v>
                </c:pt>
                <c:pt idx="154">
                  <c:v>41214</c:v>
                </c:pt>
                <c:pt idx="155">
                  <c:v>41244</c:v>
                </c:pt>
                <c:pt idx="156">
                  <c:v>41275</c:v>
                </c:pt>
                <c:pt idx="157">
                  <c:v>41306</c:v>
                </c:pt>
                <c:pt idx="158">
                  <c:v>41334</c:v>
                </c:pt>
                <c:pt idx="159">
                  <c:v>41365</c:v>
                </c:pt>
                <c:pt idx="160">
                  <c:v>41395</c:v>
                </c:pt>
                <c:pt idx="161">
                  <c:v>41426</c:v>
                </c:pt>
                <c:pt idx="162">
                  <c:v>41456</c:v>
                </c:pt>
                <c:pt idx="163">
                  <c:v>41487</c:v>
                </c:pt>
                <c:pt idx="164">
                  <c:v>41518</c:v>
                </c:pt>
                <c:pt idx="165">
                  <c:v>41548</c:v>
                </c:pt>
                <c:pt idx="166">
                  <c:v>41579</c:v>
                </c:pt>
                <c:pt idx="167">
                  <c:v>41609</c:v>
                </c:pt>
                <c:pt idx="168">
                  <c:v>41640</c:v>
                </c:pt>
                <c:pt idx="169">
                  <c:v>41671</c:v>
                </c:pt>
                <c:pt idx="170">
                  <c:v>41699</c:v>
                </c:pt>
                <c:pt idx="171">
                  <c:v>41730</c:v>
                </c:pt>
                <c:pt idx="172">
                  <c:v>41760</c:v>
                </c:pt>
                <c:pt idx="173">
                  <c:v>41791</c:v>
                </c:pt>
                <c:pt idx="174">
                  <c:v>41821</c:v>
                </c:pt>
                <c:pt idx="175">
                  <c:v>41852</c:v>
                </c:pt>
                <c:pt idx="176">
                  <c:v>41883</c:v>
                </c:pt>
                <c:pt idx="177">
                  <c:v>41913</c:v>
                </c:pt>
                <c:pt idx="178">
                  <c:v>41944</c:v>
                </c:pt>
                <c:pt idx="179">
                  <c:v>41974</c:v>
                </c:pt>
                <c:pt idx="180">
                  <c:v>42005</c:v>
                </c:pt>
                <c:pt idx="181">
                  <c:v>42036</c:v>
                </c:pt>
                <c:pt idx="182">
                  <c:v>42064</c:v>
                </c:pt>
                <c:pt idx="183">
                  <c:v>42095</c:v>
                </c:pt>
                <c:pt idx="184">
                  <c:v>42125</c:v>
                </c:pt>
                <c:pt idx="185">
                  <c:v>42156</c:v>
                </c:pt>
                <c:pt idx="186">
                  <c:v>42186</c:v>
                </c:pt>
                <c:pt idx="187">
                  <c:v>42217</c:v>
                </c:pt>
                <c:pt idx="188">
                  <c:v>42248</c:v>
                </c:pt>
                <c:pt idx="189">
                  <c:v>42278</c:v>
                </c:pt>
                <c:pt idx="190">
                  <c:v>42309</c:v>
                </c:pt>
                <c:pt idx="191">
                  <c:v>42339</c:v>
                </c:pt>
                <c:pt idx="192">
                  <c:v>42370</c:v>
                </c:pt>
                <c:pt idx="193">
                  <c:v>42401</c:v>
                </c:pt>
                <c:pt idx="194">
                  <c:v>42430</c:v>
                </c:pt>
                <c:pt idx="195">
                  <c:v>42461</c:v>
                </c:pt>
                <c:pt idx="196">
                  <c:v>42491</c:v>
                </c:pt>
                <c:pt idx="197">
                  <c:v>42522</c:v>
                </c:pt>
                <c:pt idx="198">
                  <c:v>42552</c:v>
                </c:pt>
                <c:pt idx="199">
                  <c:v>42583</c:v>
                </c:pt>
                <c:pt idx="200">
                  <c:v>42614</c:v>
                </c:pt>
                <c:pt idx="201">
                  <c:v>42644</c:v>
                </c:pt>
                <c:pt idx="202">
                  <c:v>42675</c:v>
                </c:pt>
                <c:pt idx="203">
                  <c:v>42705</c:v>
                </c:pt>
                <c:pt idx="204">
                  <c:v>42736</c:v>
                </c:pt>
                <c:pt idx="205">
                  <c:v>42767</c:v>
                </c:pt>
                <c:pt idx="206">
                  <c:v>42795</c:v>
                </c:pt>
                <c:pt idx="207">
                  <c:v>42826</c:v>
                </c:pt>
                <c:pt idx="208">
                  <c:v>42856</c:v>
                </c:pt>
                <c:pt idx="209">
                  <c:v>42887</c:v>
                </c:pt>
                <c:pt idx="210">
                  <c:v>42917</c:v>
                </c:pt>
                <c:pt idx="211">
                  <c:v>42948</c:v>
                </c:pt>
                <c:pt idx="212">
                  <c:v>42979</c:v>
                </c:pt>
                <c:pt idx="213">
                  <c:v>43009</c:v>
                </c:pt>
                <c:pt idx="214">
                  <c:v>43040</c:v>
                </c:pt>
                <c:pt idx="215">
                  <c:v>43070</c:v>
                </c:pt>
                <c:pt idx="216">
                  <c:v>43101</c:v>
                </c:pt>
                <c:pt idx="217">
                  <c:v>43132</c:v>
                </c:pt>
                <c:pt idx="218">
                  <c:v>43160</c:v>
                </c:pt>
                <c:pt idx="219">
                  <c:v>43191</c:v>
                </c:pt>
                <c:pt idx="220">
                  <c:v>43221</c:v>
                </c:pt>
                <c:pt idx="221">
                  <c:v>43252</c:v>
                </c:pt>
                <c:pt idx="222">
                  <c:v>43282</c:v>
                </c:pt>
                <c:pt idx="223">
                  <c:v>43313</c:v>
                </c:pt>
                <c:pt idx="224">
                  <c:v>43344</c:v>
                </c:pt>
                <c:pt idx="225">
                  <c:v>43374</c:v>
                </c:pt>
                <c:pt idx="226">
                  <c:v>43405</c:v>
                </c:pt>
                <c:pt idx="227">
                  <c:v>43435</c:v>
                </c:pt>
                <c:pt idx="228">
                  <c:v>43466</c:v>
                </c:pt>
                <c:pt idx="229">
                  <c:v>43497</c:v>
                </c:pt>
                <c:pt idx="230">
                  <c:v>43525</c:v>
                </c:pt>
                <c:pt idx="231">
                  <c:v>43556</c:v>
                </c:pt>
                <c:pt idx="232">
                  <c:v>43586</c:v>
                </c:pt>
                <c:pt idx="233">
                  <c:v>43617</c:v>
                </c:pt>
                <c:pt idx="234">
                  <c:v>43647</c:v>
                </c:pt>
                <c:pt idx="235">
                  <c:v>43678</c:v>
                </c:pt>
                <c:pt idx="236">
                  <c:v>43709</c:v>
                </c:pt>
                <c:pt idx="237">
                  <c:v>43739</c:v>
                </c:pt>
                <c:pt idx="238">
                  <c:v>43770</c:v>
                </c:pt>
                <c:pt idx="239">
                  <c:v>43800</c:v>
                </c:pt>
                <c:pt idx="240">
                  <c:v>43831</c:v>
                </c:pt>
                <c:pt idx="241">
                  <c:v>43862</c:v>
                </c:pt>
                <c:pt idx="242">
                  <c:v>43891</c:v>
                </c:pt>
                <c:pt idx="243">
                  <c:v>43922</c:v>
                </c:pt>
                <c:pt idx="244">
                  <c:v>43952</c:v>
                </c:pt>
                <c:pt idx="245">
                  <c:v>43983</c:v>
                </c:pt>
                <c:pt idx="246">
                  <c:v>44013</c:v>
                </c:pt>
                <c:pt idx="247">
                  <c:v>44044</c:v>
                </c:pt>
                <c:pt idx="248">
                  <c:v>44075</c:v>
                </c:pt>
                <c:pt idx="249">
                  <c:v>44105</c:v>
                </c:pt>
                <c:pt idx="250">
                  <c:v>44136</c:v>
                </c:pt>
                <c:pt idx="251">
                  <c:v>44166</c:v>
                </c:pt>
                <c:pt idx="252">
                  <c:v>44197</c:v>
                </c:pt>
                <c:pt idx="253">
                  <c:v>44228</c:v>
                </c:pt>
                <c:pt idx="254">
                  <c:v>44286</c:v>
                </c:pt>
                <c:pt idx="255">
                  <c:v>44316</c:v>
                </c:pt>
                <c:pt idx="256">
                  <c:v>44347</c:v>
                </c:pt>
                <c:pt idx="257">
                  <c:v>44377</c:v>
                </c:pt>
              </c:numCache>
            </c:numRef>
          </c:cat>
          <c:val>
            <c:numRef>
              <c:f>'Flows - S - 9M'!$F$16:$F$273</c:f>
              <c:numCache>
                <c:formatCode>_(* #,##0_);_(* \(#,##0\);_(* "-"??_);_(@_)</c:formatCode>
                <c:ptCount val="258"/>
                <c:pt idx="144">
                  <c:v>2218.08</c:v>
                </c:pt>
                <c:pt idx="145">
                  <c:v>7245.97</c:v>
                </c:pt>
                <c:pt idx="146">
                  <c:v>8644.33</c:v>
                </c:pt>
                <c:pt idx="147">
                  <c:v>8664.11</c:v>
                </c:pt>
                <c:pt idx="148">
                  <c:v>8342.1500000000015</c:v>
                </c:pt>
                <c:pt idx="149">
                  <c:v>8529.1900000000023</c:v>
                </c:pt>
                <c:pt idx="150">
                  <c:v>10443.170000000002</c:v>
                </c:pt>
                <c:pt idx="151">
                  <c:v>12078.530000000002</c:v>
                </c:pt>
                <c:pt idx="152">
                  <c:v>15889.260000000002</c:v>
                </c:pt>
                <c:pt idx="153">
                  <c:v>15505.93</c:v>
                </c:pt>
                <c:pt idx="154">
                  <c:v>12249.97</c:v>
                </c:pt>
                <c:pt idx="155">
                  <c:v>13828.78</c:v>
                </c:pt>
                <c:pt idx="156">
                  <c:v>17789.239999999998</c:v>
                </c:pt>
                <c:pt idx="157">
                  <c:v>20545.510000000002</c:v>
                </c:pt>
                <c:pt idx="158">
                  <c:v>22203.07</c:v>
                </c:pt>
                <c:pt idx="159">
                  <c:v>21209.39</c:v>
                </c:pt>
                <c:pt idx="160">
                  <c:v>22596.449999999997</c:v>
                </c:pt>
                <c:pt idx="161">
                  <c:v>16810.18</c:v>
                </c:pt>
                <c:pt idx="162">
                  <c:v>15225.64</c:v>
                </c:pt>
                <c:pt idx="163">
                  <c:v>12526.46</c:v>
                </c:pt>
                <c:pt idx="164">
                  <c:v>11428.329999999998</c:v>
                </c:pt>
                <c:pt idx="165">
                  <c:v>10397.470000000001</c:v>
                </c:pt>
                <c:pt idx="166">
                  <c:v>9115.74</c:v>
                </c:pt>
                <c:pt idx="167">
                  <c:v>9521.9700000000012</c:v>
                </c:pt>
                <c:pt idx="168">
                  <c:v>8571.15</c:v>
                </c:pt>
                <c:pt idx="169">
                  <c:v>5739.5099999999993</c:v>
                </c:pt>
                <c:pt idx="170">
                  <c:v>12067.97</c:v>
                </c:pt>
                <c:pt idx="171">
                  <c:v>13013.419999999998</c:v>
                </c:pt>
                <c:pt idx="172">
                  <c:v>16633.45</c:v>
                </c:pt>
                <c:pt idx="173">
                  <c:v>15932.23</c:v>
                </c:pt>
                <c:pt idx="174">
                  <c:v>14465.65</c:v>
                </c:pt>
                <c:pt idx="175">
                  <c:v>13997.42</c:v>
                </c:pt>
                <c:pt idx="176">
                  <c:v>12436.34</c:v>
                </c:pt>
                <c:pt idx="177">
                  <c:v>12502.769999999999</c:v>
                </c:pt>
                <c:pt idx="178">
                  <c:v>14240.289999999999</c:v>
                </c:pt>
                <c:pt idx="179">
                  <c:v>9554.01</c:v>
                </c:pt>
                <c:pt idx="180">
                  <c:v>10378.540000000001</c:v>
                </c:pt>
                <c:pt idx="181">
                  <c:v>9051.02</c:v>
                </c:pt>
                <c:pt idx="182">
                  <c:v>9205.1200000000008</c:v>
                </c:pt>
                <c:pt idx="183">
                  <c:v>8921.84</c:v>
                </c:pt>
                <c:pt idx="184">
                  <c:v>7640.86</c:v>
                </c:pt>
                <c:pt idx="185">
                  <c:v>5794.1799999999994</c:v>
                </c:pt>
                <c:pt idx="186">
                  <c:v>6097.6699999999992</c:v>
                </c:pt>
                <c:pt idx="187">
                  <c:v>1576.0899999999997</c:v>
                </c:pt>
                <c:pt idx="188">
                  <c:v>355.98999999999842</c:v>
                </c:pt>
                <c:pt idx="189">
                  <c:v>-932.32999999999981</c:v>
                </c:pt>
                <c:pt idx="190">
                  <c:v>-3500.9300000000003</c:v>
                </c:pt>
                <c:pt idx="191">
                  <c:v>-4893.79</c:v>
                </c:pt>
                <c:pt idx="192">
                  <c:v>-7685.619999999999</c:v>
                </c:pt>
                <c:pt idx="193">
                  <c:v>-8327.51</c:v>
                </c:pt>
                <c:pt idx="194">
                  <c:v>-3179.54</c:v>
                </c:pt>
                <c:pt idx="195">
                  <c:v>-2915.7799999999997</c:v>
                </c:pt>
                <c:pt idx="196">
                  <c:v>-15.659999999999911</c:v>
                </c:pt>
                <c:pt idx="197">
                  <c:v>2219.83</c:v>
                </c:pt>
                <c:pt idx="198">
                  <c:v>3118.0499999999997</c:v>
                </c:pt>
                <c:pt idx="199">
                  <c:v>5781.4299999999994</c:v>
                </c:pt>
                <c:pt idx="200">
                  <c:v>6640.49</c:v>
                </c:pt>
                <c:pt idx="201">
                  <c:v>7469.0500000000011</c:v>
                </c:pt>
                <c:pt idx="202">
                  <c:v>5813.4900000000016</c:v>
                </c:pt>
                <c:pt idx="203">
                  <c:v>473.44999999999982</c:v>
                </c:pt>
                <c:pt idx="204">
                  <c:v>-305</c:v>
                </c:pt>
                <c:pt idx="205">
                  <c:v>872.79</c:v>
                </c:pt>
                <c:pt idx="206">
                  <c:v>4547.7300000000005</c:v>
                </c:pt>
                <c:pt idx="207">
                  <c:v>2515.5800000000004</c:v>
                </c:pt>
                <c:pt idx="208">
                  <c:v>1843.5500000000004</c:v>
                </c:pt>
                <c:pt idx="209">
                  <c:v>1028.3900000000006</c:v>
                </c:pt>
                <c:pt idx="210">
                  <c:v>2242.5400000000004</c:v>
                </c:pt>
                <c:pt idx="211">
                  <c:v>3137.33</c:v>
                </c:pt>
                <c:pt idx="212">
                  <c:v>1116.31</c:v>
                </c:pt>
                <c:pt idx="213">
                  <c:v>698.89999999999986</c:v>
                </c:pt>
                <c:pt idx="214">
                  <c:v>695.26999999999975</c:v>
                </c:pt>
                <c:pt idx="215">
                  <c:v>-4012.5899999999997</c:v>
                </c:pt>
                <c:pt idx="216">
                  <c:v>-1610.1100000000001</c:v>
                </c:pt>
                <c:pt idx="217">
                  <c:v>-5229.0599999999995</c:v>
                </c:pt>
                <c:pt idx="218">
                  <c:v>-4184.5200000000004</c:v>
                </c:pt>
                <c:pt idx="219">
                  <c:v>-5744.83</c:v>
                </c:pt>
                <c:pt idx="220">
                  <c:v>-5300.48</c:v>
                </c:pt>
                <c:pt idx="221">
                  <c:v>-2978.01</c:v>
                </c:pt>
                <c:pt idx="222">
                  <c:v>-2434.5</c:v>
                </c:pt>
                <c:pt idx="223">
                  <c:v>-4130.9000000000005</c:v>
                </c:pt>
                <c:pt idx="224">
                  <c:v>-4488.75</c:v>
                </c:pt>
                <c:pt idx="225">
                  <c:v>-10242.869999999999</c:v>
                </c:pt>
                <c:pt idx="226">
                  <c:v>-6438.99</c:v>
                </c:pt>
                <c:pt idx="227">
                  <c:v>-7659.44</c:v>
                </c:pt>
                <c:pt idx="228">
                  <c:v>-6380.45</c:v>
                </c:pt>
                <c:pt idx="229">
                  <c:v>-2971.3199999999993</c:v>
                </c:pt>
                <c:pt idx="230">
                  <c:v>3836.1800000000003</c:v>
                </c:pt>
                <c:pt idx="231">
                  <c:v>5738.19</c:v>
                </c:pt>
                <c:pt idx="232">
                  <c:v>6087.1</c:v>
                </c:pt>
                <c:pt idx="233">
                  <c:v>6967.4000000000005</c:v>
                </c:pt>
                <c:pt idx="234">
                  <c:v>8569.8799999999992</c:v>
                </c:pt>
                <c:pt idx="235">
                  <c:v>5490.92</c:v>
                </c:pt>
                <c:pt idx="236">
                  <c:v>5704.4299999999994</c:v>
                </c:pt>
                <c:pt idx="237">
                  <c:v>7097.8099999999995</c:v>
                </c:pt>
                <c:pt idx="238">
                  <c:v>7563.6900000000005</c:v>
                </c:pt>
                <c:pt idx="239">
                  <c:v>2472.9900000000002</c:v>
                </c:pt>
                <c:pt idx="240">
                  <c:v>526.81000000000006</c:v>
                </c:pt>
                <c:pt idx="241">
                  <c:v>-504.73999999999967</c:v>
                </c:pt>
                <c:pt idx="242">
                  <c:v>-8847.1699999999983</c:v>
                </c:pt>
                <c:pt idx="243">
                  <c:v>-6716.69</c:v>
                </c:pt>
                <c:pt idx="244">
                  <c:v>-2881.4499999999989</c:v>
                </c:pt>
                <c:pt idx="245">
                  <c:v>-1688.6599999999985</c:v>
                </c:pt>
                <c:pt idx="246">
                  <c:v>-2694.5099999999993</c:v>
                </c:pt>
                <c:pt idx="247">
                  <c:v>-2775.360000000001</c:v>
                </c:pt>
                <c:pt idx="248">
                  <c:v>-4446.3900000000012</c:v>
                </c:pt>
                <c:pt idx="249">
                  <c:v>-2045.0900000000006</c:v>
                </c:pt>
                <c:pt idx="250">
                  <c:v>7794.3600000000006</c:v>
                </c:pt>
                <c:pt idx="251">
                  <c:v>22756.959999999999</c:v>
                </c:pt>
                <c:pt idx="252">
                  <c:v>24791.379999999997</c:v>
                </c:pt>
                <c:pt idx="253">
                  <c:v>25536.28</c:v>
                </c:pt>
                <c:pt idx="254">
                  <c:v>25701.759999999995</c:v>
                </c:pt>
                <c:pt idx="255">
                  <c:v>23648.38</c:v>
                </c:pt>
                <c:pt idx="256">
                  <c:v>21614.12</c:v>
                </c:pt>
                <c:pt idx="257">
                  <c:v>23081.119999999999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B2-48F9-83A2-9BCAA88E89D5}"/>
            </c:ext>
          </c:extLst>
        </c:ser>
        <c:ser>
          <c:idx val="1"/>
          <c:order val="1"/>
          <c:tx>
            <c:strRef>
              <c:f>'Flows - S - 9M'!$G$15</c:f>
              <c:strCache>
                <c:ptCount val="1"/>
                <c:pt idx="0">
                  <c:v>DIIs (US$ mn)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'Flows - S - 9M'!$E$16:$E$273</c:f>
              <c:numCache>
                <c:formatCode>mmm\-yy</c:formatCode>
                <c:ptCount val="258"/>
                <c:pt idx="0">
                  <c:v>36526</c:v>
                </c:pt>
                <c:pt idx="1">
                  <c:v>36557</c:v>
                </c:pt>
                <c:pt idx="2">
                  <c:v>36586</c:v>
                </c:pt>
                <c:pt idx="3">
                  <c:v>36617</c:v>
                </c:pt>
                <c:pt idx="4">
                  <c:v>36647</c:v>
                </c:pt>
                <c:pt idx="5">
                  <c:v>36678</c:v>
                </c:pt>
                <c:pt idx="6">
                  <c:v>36708</c:v>
                </c:pt>
                <c:pt idx="7">
                  <c:v>36739</c:v>
                </c:pt>
                <c:pt idx="8">
                  <c:v>36770</c:v>
                </c:pt>
                <c:pt idx="9">
                  <c:v>36800</c:v>
                </c:pt>
                <c:pt idx="10">
                  <c:v>36831</c:v>
                </c:pt>
                <c:pt idx="11">
                  <c:v>36861</c:v>
                </c:pt>
                <c:pt idx="12">
                  <c:v>36892</c:v>
                </c:pt>
                <c:pt idx="13">
                  <c:v>36923</c:v>
                </c:pt>
                <c:pt idx="14">
                  <c:v>36951</c:v>
                </c:pt>
                <c:pt idx="15">
                  <c:v>36982</c:v>
                </c:pt>
                <c:pt idx="16">
                  <c:v>37012</c:v>
                </c:pt>
                <c:pt idx="17">
                  <c:v>37043</c:v>
                </c:pt>
                <c:pt idx="18">
                  <c:v>37073</c:v>
                </c:pt>
                <c:pt idx="19">
                  <c:v>37104</c:v>
                </c:pt>
                <c:pt idx="20">
                  <c:v>37135</c:v>
                </c:pt>
                <c:pt idx="21">
                  <c:v>37165</c:v>
                </c:pt>
                <c:pt idx="22">
                  <c:v>37196</c:v>
                </c:pt>
                <c:pt idx="23">
                  <c:v>37226</c:v>
                </c:pt>
                <c:pt idx="24">
                  <c:v>37257</c:v>
                </c:pt>
                <c:pt idx="25">
                  <c:v>37288</c:v>
                </c:pt>
                <c:pt idx="26">
                  <c:v>37316</c:v>
                </c:pt>
                <c:pt idx="27">
                  <c:v>37347</c:v>
                </c:pt>
                <c:pt idx="28">
                  <c:v>37377</c:v>
                </c:pt>
                <c:pt idx="29">
                  <c:v>37408</c:v>
                </c:pt>
                <c:pt idx="30">
                  <c:v>37438</c:v>
                </c:pt>
                <c:pt idx="31">
                  <c:v>37469</c:v>
                </c:pt>
                <c:pt idx="32">
                  <c:v>37500</c:v>
                </c:pt>
                <c:pt idx="33">
                  <c:v>37530</c:v>
                </c:pt>
                <c:pt idx="34">
                  <c:v>37561</c:v>
                </c:pt>
                <c:pt idx="35">
                  <c:v>37591</c:v>
                </c:pt>
                <c:pt idx="36">
                  <c:v>37622</c:v>
                </c:pt>
                <c:pt idx="37">
                  <c:v>37653</c:v>
                </c:pt>
                <c:pt idx="38">
                  <c:v>37681</c:v>
                </c:pt>
                <c:pt idx="39">
                  <c:v>37712</c:v>
                </c:pt>
                <c:pt idx="40">
                  <c:v>37742</c:v>
                </c:pt>
                <c:pt idx="41">
                  <c:v>37773</c:v>
                </c:pt>
                <c:pt idx="42">
                  <c:v>37803</c:v>
                </c:pt>
                <c:pt idx="43">
                  <c:v>37834</c:v>
                </c:pt>
                <c:pt idx="44">
                  <c:v>37865</c:v>
                </c:pt>
                <c:pt idx="45">
                  <c:v>37895</c:v>
                </c:pt>
                <c:pt idx="46">
                  <c:v>37926</c:v>
                </c:pt>
                <c:pt idx="47">
                  <c:v>37956</c:v>
                </c:pt>
                <c:pt idx="48">
                  <c:v>37987</c:v>
                </c:pt>
                <c:pt idx="49">
                  <c:v>38018</c:v>
                </c:pt>
                <c:pt idx="50">
                  <c:v>38047</c:v>
                </c:pt>
                <c:pt idx="51">
                  <c:v>38078</c:v>
                </c:pt>
                <c:pt idx="52">
                  <c:v>38108</c:v>
                </c:pt>
                <c:pt idx="53">
                  <c:v>38139</c:v>
                </c:pt>
                <c:pt idx="54">
                  <c:v>38169</c:v>
                </c:pt>
                <c:pt idx="55">
                  <c:v>38200</c:v>
                </c:pt>
                <c:pt idx="56">
                  <c:v>38231</c:v>
                </c:pt>
                <c:pt idx="57">
                  <c:v>38261</c:v>
                </c:pt>
                <c:pt idx="58">
                  <c:v>38292</c:v>
                </c:pt>
                <c:pt idx="59">
                  <c:v>38322</c:v>
                </c:pt>
                <c:pt idx="60">
                  <c:v>38353</c:v>
                </c:pt>
                <c:pt idx="61">
                  <c:v>38384</c:v>
                </c:pt>
                <c:pt idx="62">
                  <c:v>38412</c:v>
                </c:pt>
                <c:pt idx="63">
                  <c:v>38443</c:v>
                </c:pt>
                <c:pt idx="64">
                  <c:v>38473</c:v>
                </c:pt>
                <c:pt idx="65">
                  <c:v>38504</c:v>
                </c:pt>
                <c:pt idx="66">
                  <c:v>38534</c:v>
                </c:pt>
                <c:pt idx="67">
                  <c:v>38565</c:v>
                </c:pt>
                <c:pt idx="68">
                  <c:v>38596</c:v>
                </c:pt>
                <c:pt idx="69">
                  <c:v>38626</c:v>
                </c:pt>
                <c:pt idx="70">
                  <c:v>38657</c:v>
                </c:pt>
                <c:pt idx="71">
                  <c:v>38687</c:v>
                </c:pt>
                <c:pt idx="72">
                  <c:v>38718</c:v>
                </c:pt>
                <c:pt idx="73">
                  <c:v>38749</c:v>
                </c:pt>
                <c:pt idx="74">
                  <c:v>38777</c:v>
                </c:pt>
                <c:pt idx="75">
                  <c:v>38808</c:v>
                </c:pt>
                <c:pt idx="76">
                  <c:v>38838</c:v>
                </c:pt>
                <c:pt idx="77">
                  <c:v>38869</c:v>
                </c:pt>
                <c:pt idx="78">
                  <c:v>38899</c:v>
                </c:pt>
                <c:pt idx="79">
                  <c:v>38930</c:v>
                </c:pt>
                <c:pt idx="80">
                  <c:v>38961</c:v>
                </c:pt>
                <c:pt idx="81">
                  <c:v>38991</c:v>
                </c:pt>
                <c:pt idx="82">
                  <c:v>39022</c:v>
                </c:pt>
                <c:pt idx="83">
                  <c:v>39052</c:v>
                </c:pt>
                <c:pt idx="84">
                  <c:v>39083</c:v>
                </c:pt>
                <c:pt idx="85">
                  <c:v>39114</c:v>
                </c:pt>
                <c:pt idx="86">
                  <c:v>39142</c:v>
                </c:pt>
                <c:pt idx="87">
                  <c:v>39173</c:v>
                </c:pt>
                <c:pt idx="88">
                  <c:v>39203</c:v>
                </c:pt>
                <c:pt idx="89">
                  <c:v>39234</c:v>
                </c:pt>
                <c:pt idx="90">
                  <c:v>39264</c:v>
                </c:pt>
                <c:pt idx="91">
                  <c:v>39295</c:v>
                </c:pt>
                <c:pt idx="92">
                  <c:v>39326</c:v>
                </c:pt>
                <c:pt idx="93">
                  <c:v>39356</c:v>
                </c:pt>
                <c:pt idx="94">
                  <c:v>39387</c:v>
                </c:pt>
                <c:pt idx="95">
                  <c:v>39417</c:v>
                </c:pt>
                <c:pt idx="96">
                  <c:v>39448</c:v>
                </c:pt>
                <c:pt idx="97">
                  <c:v>39479</c:v>
                </c:pt>
                <c:pt idx="98">
                  <c:v>39508</c:v>
                </c:pt>
                <c:pt idx="99">
                  <c:v>39539</c:v>
                </c:pt>
                <c:pt idx="100">
                  <c:v>39569</c:v>
                </c:pt>
                <c:pt idx="101">
                  <c:v>39600</c:v>
                </c:pt>
                <c:pt idx="102">
                  <c:v>39630</c:v>
                </c:pt>
                <c:pt idx="103">
                  <c:v>39661</c:v>
                </c:pt>
                <c:pt idx="104">
                  <c:v>39692</c:v>
                </c:pt>
                <c:pt idx="105">
                  <c:v>39722</c:v>
                </c:pt>
                <c:pt idx="106">
                  <c:v>39753</c:v>
                </c:pt>
                <c:pt idx="107">
                  <c:v>39783</c:v>
                </c:pt>
                <c:pt idx="108">
                  <c:v>39814</c:v>
                </c:pt>
                <c:pt idx="109">
                  <c:v>39845</c:v>
                </c:pt>
                <c:pt idx="110">
                  <c:v>39873</c:v>
                </c:pt>
                <c:pt idx="111">
                  <c:v>39904</c:v>
                </c:pt>
                <c:pt idx="112">
                  <c:v>39934</c:v>
                </c:pt>
                <c:pt idx="113">
                  <c:v>39965</c:v>
                </c:pt>
                <c:pt idx="114">
                  <c:v>39995</c:v>
                </c:pt>
                <c:pt idx="115">
                  <c:v>40026</c:v>
                </c:pt>
                <c:pt idx="116">
                  <c:v>40057</c:v>
                </c:pt>
                <c:pt idx="117">
                  <c:v>40087</c:v>
                </c:pt>
                <c:pt idx="118">
                  <c:v>40118</c:v>
                </c:pt>
                <c:pt idx="119">
                  <c:v>40148</c:v>
                </c:pt>
                <c:pt idx="120">
                  <c:v>40179</c:v>
                </c:pt>
                <c:pt idx="121">
                  <c:v>40210</c:v>
                </c:pt>
                <c:pt idx="122">
                  <c:v>40238</c:v>
                </c:pt>
                <c:pt idx="123">
                  <c:v>40269</c:v>
                </c:pt>
                <c:pt idx="124">
                  <c:v>40299</c:v>
                </c:pt>
                <c:pt idx="125">
                  <c:v>40330</c:v>
                </c:pt>
                <c:pt idx="126">
                  <c:v>40360</c:v>
                </c:pt>
                <c:pt idx="127">
                  <c:v>40391</c:v>
                </c:pt>
                <c:pt idx="128">
                  <c:v>40422</c:v>
                </c:pt>
                <c:pt idx="129">
                  <c:v>40452</c:v>
                </c:pt>
                <c:pt idx="130">
                  <c:v>40483</c:v>
                </c:pt>
                <c:pt idx="131">
                  <c:v>40513</c:v>
                </c:pt>
                <c:pt idx="132">
                  <c:v>40544</c:v>
                </c:pt>
                <c:pt idx="133">
                  <c:v>40575</c:v>
                </c:pt>
                <c:pt idx="134">
                  <c:v>40603</c:v>
                </c:pt>
                <c:pt idx="135">
                  <c:v>40634</c:v>
                </c:pt>
                <c:pt idx="136">
                  <c:v>40664</c:v>
                </c:pt>
                <c:pt idx="137">
                  <c:v>40695</c:v>
                </c:pt>
                <c:pt idx="138">
                  <c:v>40725</c:v>
                </c:pt>
                <c:pt idx="139">
                  <c:v>40756</c:v>
                </c:pt>
                <c:pt idx="140">
                  <c:v>40787</c:v>
                </c:pt>
                <c:pt idx="141">
                  <c:v>40817</c:v>
                </c:pt>
                <c:pt idx="142">
                  <c:v>40848</c:v>
                </c:pt>
                <c:pt idx="143">
                  <c:v>40878</c:v>
                </c:pt>
                <c:pt idx="144">
                  <c:v>40909</c:v>
                </c:pt>
                <c:pt idx="145">
                  <c:v>40940</c:v>
                </c:pt>
                <c:pt idx="146">
                  <c:v>40969</c:v>
                </c:pt>
                <c:pt idx="147">
                  <c:v>41000</c:v>
                </c:pt>
                <c:pt idx="148">
                  <c:v>41030</c:v>
                </c:pt>
                <c:pt idx="149">
                  <c:v>41061</c:v>
                </c:pt>
                <c:pt idx="150">
                  <c:v>41091</c:v>
                </c:pt>
                <c:pt idx="151">
                  <c:v>41122</c:v>
                </c:pt>
                <c:pt idx="152">
                  <c:v>41153</c:v>
                </c:pt>
                <c:pt idx="153">
                  <c:v>41183</c:v>
                </c:pt>
                <c:pt idx="154">
                  <c:v>41214</c:v>
                </c:pt>
                <c:pt idx="155">
                  <c:v>41244</c:v>
                </c:pt>
                <c:pt idx="156">
                  <c:v>41275</c:v>
                </c:pt>
                <c:pt idx="157">
                  <c:v>41306</c:v>
                </c:pt>
                <c:pt idx="158">
                  <c:v>41334</c:v>
                </c:pt>
                <c:pt idx="159">
                  <c:v>41365</c:v>
                </c:pt>
                <c:pt idx="160">
                  <c:v>41395</c:v>
                </c:pt>
                <c:pt idx="161">
                  <c:v>41426</c:v>
                </c:pt>
                <c:pt idx="162">
                  <c:v>41456</c:v>
                </c:pt>
                <c:pt idx="163">
                  <c:v>41487</c:v>
                </c:pt>
                <c:pt idx="164">
                  <c:v>41518</c:v>
                </c:pt>
                <c:pt idx="165">
                  <c:v>41548</c:v>
                </c:pt>
                <c:pt idx="166">
                  <c:v>41579</c:v>
                </c:pt>
                <c:pt idx="167">
                  <c:v>41609</c:v>
                </c:pt>
                <c:pt idx="168">
                  <c:v>41640</c:v>
                </c:pt>
                <c:pt idx="169">
                  <c:v>41671</c:v>
                </c:pt>
                <c:pt idx="170">
                  <c:v>41699</c:v>
                </c:pt>
                <c:pt idx="171">
                  <c:v>41730</c:v>
                </c:pt>
                <c:pt idx="172">
                  <c:v>41760</c:v>
                </c:pt>
                <c:pt idx="173">
                  <c:v>41791</c:v>
                </c:pt>
                <c:pt idx="174">
                  <c:v>41821</c:v>
                </c:pt>
                <c:pt idx="175">
                  <c:v>41852</c:v>
                </c:pt>
                <c:pt idx="176">
                  <c:v>41883</c:v>
                </c:pt>
                <c:pt idx="177">
                  <c:v>41913</c:v>
                </c:pt>
                <c:pt idx="178">
                  <c:v>41944</c:v>
                </c:pt>
                <c:pt idx="179">
                  <c:v>41974</c:v>
                </c:pt>
                <c:pt idx="180">
                  <c:v>42005</c:v>
                </c:pt>
                <c:pt idx="181">
                  <c:v>42036</c:v>
                </c:pt>
                <c:pt idx="182">
                  <c:v>42064</c:v>
                </c:pt>
                <c:pt idx="183">
                  <c:v>42095</c:v>
                </c:pt>
                <c:pt idx="184">
                  <c:v>42125</c:v>
                </c:pt>
                <c:pt idx="185">
                  <c:v>42156</c:v>
                </c:pt>
                <c:pt idx="186">
                  <c:v>42186</c:v>
                </c:pt>
                <c:pt idx="187">
                  <c:v>42217</c:v>
                </c:pt>
                <c:pt idx="188">
                  <c:v>42248</c:v>
                </c:pt>
                <c:pt idx="189">
                  <c:v>42278</c:v>
                </c:pt>
                <c:pt idx="190">
                  <c:v>42309</c:v>
                </c:pt>
                <c:pt idx="191">
                  <c:v>42339</c:v>
                </c:pt>
                <c:pt idx="192">
                  <c:v>42370</c:v>
                </c:pt>
                <c:pt idx="193">
                  <c:v>42401</c:v>
                </c:pt>
                <c:pt idx="194">
                  <c:v>42430</c:v>
                </c:pt>
                <c:pt idx="195">
                  <c:v>42461</c:v>
                </c:pt>
                <c:pt idx="196">
                  <c:v>42491</c:v>
                </c:pt>
                <c:pt idx="197">
                  <c:v>42522</c:v>
                </c:pt>
                <c:pt idx="198">
                  <c:v>42552</c:v>
                </c:pt>
                <c:pt idx="199">
                  <c:v>42583</c:v>
                </c:pt>
                <c:pt idx="200">
                  <c:v>42614</c:v>
                </c:pt>
                <c:pt idx="201">
                  <c:v>42644</c:v>
                </c:pt>
                <c:pt idx="202">
                  <c:v>42675</c:v>
                </c:pt>
                <c:pt idx="203">
                  <c:v>42705</c:v>
                </c:pt>
                <c:pt idx="204">
                  <c:v>42736</c:v>
                </c:pt>
                <c:pt idx="205">
                  <c:v>42767</c:v>
                </c:pt>
                <c:pt idx="206">
                  <c:v>42795</c:v>
                </c:pt>
                <c:pt idx="207">
                  <c:v>42826</c:v>
                </c:pt>
                <c:pt idx="208">
                  <c:v>42856</c:v>
                </c:pt>
                <c:pt idx="209">
                  <c:v>42887</c:v>
                </c:pt>
                <c:pt idx="210">
                  <c:v>42917</c:v>
                </c:pt>
                <c:pt idx="211">
                  <c:v>42948</c:v>
                </c:pt>
                <c:pt idx="212">
                  <c:v>42979</c:v>
                </c:pt>
                <c:pt idx="213">
                  <c:v>43009</c:v>
                </c:pt>
                <c:pt idx="214">
                  <c:v>43040</c:v>
                </c:pt>
                <c:pt idx="215">
                  <c:v>43070</c:v>
                </c:pt>
                <c:pt idx="216">
                  <c:v>43101</c:v>
                </c:pt>
                <c:pt idx="217">
                  <c:v>43132</c:v>
                </c:pt>
                <c:pt idx="218">
                  <c:v>43160</c:v>
                </c:pt>
                <c:pt idx="219">
                  <c:v>43191</c:v>
                </c:pt>
                <c:pt idx="220">
                  <c:v>43221</c:v>
                </c:pt>
                <c:pt idx="221">
                  <c:v>43252</c:v>
                </c:pt>
                <c:pt idx="222">
                  <c:v>43282</c:v>
                </c:pt>
                <c:pt idx="223">
                  <c:v>43313</c:v>
                </c:pt>
                <c:pt idx="224">
                  <c:v>43344</c:v>
                </c:pt>
                <c:pt idx="225">
                  <c:v>43374</c:v>
                </c:pt>
                <c:pt idx="226">
                  <c:v>43405</c:v>
                </c:pt>
                <c:pt idx="227">
                  <c:v>43435</c:v>
                </c:pt>
                <c:pt idx="228">
                  <c:v>43466</c:v>
                </c:pt>
                <c:pt idx="229">
                  <c:v>43497</c:v>
                </c:pt>
                <c:pt idx="230">
                  <c:v>43525</c:v>
                </c:pt>
                <c:pt idx="231">
                  <c:v>43556</c:v>
                </c:pt>
                <c:pt idx="232">
                  <c:v>43586</c:v>
                </c:pt>
                <c:pt idx="233">
                  <c:v>43617</c:v>
                </c:pt>
                <c:pt idx="234">
                  <c:v>43647</c:v>
                </c:pt>
                <c:pt idx="235">
                  <c:v>43678</c:v>
                </c:pt>
                <c:pt idx="236">
                  <c:v>43709</c:v>
                </c:pt>
                <c:pt idx="237">
                  <c:v>43739</c:v>
                </c:pt>
                <c:pt idx="238">
                  <c:v>43770</c:v>
                </c:pt>
                <c:pt idx="239">
                  <c:v>43800</c:v>
                </c:pt>
                <c:pt idx="240">
                  <c:v>43831</c:v>
                </c:pt>
                <c:pt idx="241">
                  <c:v>43862</c:v>
                </c:pt>
                <c:pt idx="242">
                  <c:v>43891</c:v>
                </c:pt>
                <c:pt idx="243">
                  <c:v>43922</c:v>
                </c:pt>
                <c:pt idx="244">
                  <c:v>43952</c:v>
                </c:pt>
                <c:pt idx="245">
                  <c:v>43983</c:v>
                </c:pt>
                <c:pt idx="246">
                  <c:v>44013</c:v>
                </c:pt>
                <c:pt idx="247">
                  <c:v>44044</c:v>
                </c:pt>
                <c:pt idx="248">
                  <c:v>44075</c:v>
                </c:pt>
                <c:pt idx="249">
                  <c:v>44105</c:v>
                </c:pt>
                <c:pt idx="250">
                  <c:v>44136</c:v>
                </c:pt>
                <c:pt idx="251">
                  <c:v>44166</c:v>
                </c:pt>
                <c:pt idx="252">
                  <c:v>44197</c:v>
                </c:pt>
                <c:pt idx="253">
                  <c:v>44228</c:v>
                </c:pt>
                <c:pt idx="254">
                  <c:v>44286</c:v>
                </c:pt>
                <c:pt idx="255">
                  <c:v>44316</c:v>
                </c:pt>
                <c:pt idx="256">
                  <c:v>44347</c:v>
                </c:pt>
                <c:pt idx="257">
                  <c:v>44377</c:v>
                </c:pt>
              </c:numCache>
            </c:numRef>
          </c:cat>
          <c:val>
            <c:numRef>
              <c:f>'Flows - S - 9M'!$G$16:$G$273</c:f>
              <c:numCache>
                <c:formatCode>_(* #,##0_);_(* \(#,##0\);_(* "-"??_);_(@_)</c:formatCode>
                <c:ptCount val="258"/>
                <c:pt idx="144">
                  <c:v>-1332.2</c:v>
                </c:pt>
                <c:pt idx="145">
                  <c:v>-3744</c:v>
                </c:pt>
                <c:pt idx="146">
                  <c:v>-4439.8</c:v>
                </c:pt>
                <c:pt idx="147">
                  <c:v>-4290.9000000000005</c:v>
                </c:pt>
                <c:pt idx="148">
                  <c:v>-4162.5000000000009</c:v>
                </c:pt>
                <c:pt idx="149">
                  <c:v>-3952.5000000000009</c:v>
                </c:pt>
                <c:pt idx="150">
                  <c:v>-4905.6000000000013</c:v>
                </c:pt>
                <c:pt idx="151">
                  <c:v>-5688.8000000000011</c:v>
                </c:pt>
                <c:pt idx="152">
                  <c:v>-7391.4000000000015</c:v>
                </c:pt>
                <c:pt idx="153">
                  <c:v>-6931.8000000000011</c:v>
                </c:pt>
                <c:pt idx="154">
                  <c:v>-5477.1</c:v>
                </c:pt>
                <c:pt idx="155">
                  <c:v>-6413.7999999999993</c:v>
                </c:pt>
                <c:pt idx="156">
                  <c:v>-9801.5</c:v>
                </c:pt>
                <c:pt idx="157">
                  <c:v>-11577.300000000001</c:v>
                </c:pt>
                <c:pt idx="158">
                  <c:v>-13235.300000000001</c:v>
                </c:pt>
                <c:pt idx="159">
                  <c:v>-12782.4</c:v>
                </c:pt>
                <c:pt idx="160">
                  <c:v>-14196.399999999998</c:v>
                </c:pt>
                <c:pt idx="161">
                  <c:v>-11065.3</c:v>
                </c:pt>
                <c:pt idx="162">
                  <c:v>-10450.900000000001</c:v>
                </c:pt>
                <c:pt idx="163">
                  <c:v>-8418.2000000000025</c:v>
                </c:pt>
                <c:pt idx="164">
                  <c:v>-8235.6</c:v>
                </c:pt>
                <c:pt idx="165">
                  <c:v>-7016.4000000000005</c:v>
                </c:pt>
                <c:pt idx="166">
                  <c:v>-6824.9</c:v>
                </c:pt>
                <c:pt idx="167">
                  <c:v>-6608</c:v>
                </c:pt>
                <c:pt idx="168">
                  <c:v>-6347.6000000000013</c:v>
                </c:pt>
                <c:pt idx="169">
                  <c:v>-4106.1000000000004</c:v>
                </c:pt>
                <c:pt idx="170">
                  <c:v>-7696.5</c:v>
                </c:pt>
                <c:pt idx="171">
                  <c:v>-8575.9</c:v>
                </c:pt>
                <c:pt idx="172">
                  <c:v>-10465.200000000001</c:v>
                </c:pt>
                <c:pt idx="173">
                  <c:v>-9790</c:v>
                </c:pt>
                <c:pt idx="174">
                  <c:v>-8311</c:v>
                </c:pt>
                <c:pt idx="175">
                  <c:v>-6472.6999999999989</c:v>
                </c:pt>
                <c:pt idx="176">
                  <c:v>-5436.5000000000009</c:v>
                </c:pt>
                <c:pt idx="177">
                  <c:v>-4525.3999999999996</c:v>
                </c:pt>
                <c:pt idx="178">
                  <c:v>-5749.8000000000011</c:v>
                </c:pt>
                <c:pt idx="179">
                  <c:v>-2732.7999999999997</c:v>
                </c:pt>
                <c:pt idx="180">
                  <c:v>-2881</c:v>
                </c:pt>
                <c:pt idx="181">
                  <c:v>-1673.4000000000003</c:v>
                </c:pt>
                <c:pt idx="182">
                  <c:v>-867.80000000000052</c:v>
                </c:pt>
                <c:pt idx="183">
                  <c:v>1493.7999999999997</c:v>
                </c:pt>
                <c:pt idx="184">
                  <c:v>2456.3999999999996</c:v>
                </c:pt>
                <c:pt idx="185">
                  <c:v>4533.3999999999996</c:v>
                </c:pt>
                <c:pt idx="186">
                  <c:v>3974.9000000000005</c:v>
                </c:pt>
                <c:pt idx="187">
                  <c:v>7609.3000000000011</c:v>
                </c:pt>
                <c:pt idx="188">
                  <c:v>8303.1</c:v>
                </c:pt>
                <c:pt idx="189">
                  <c:v>9369.1999999999989</c:v>
                </c:pt>
                <c:pt idx="190">
                  <c:v>10258.099999999999</c:v>
                </c:pt>
                <c:pt idx="191">
                  <c:v>11176.399999999998</c:v>
                </c:pt>
                <c:pt idx="192">
                  <c:v>11261.100000000002</c:v>
                </c:pt>
                <c:pt idx="193">
                  <c:v>11450.7</c:v>
                </c:pt>
                <c:pt idx="194">
                  <c:v>7210</c:v>
                </c:pt>
                <c:pt idx="195">
                  <c:v>6746.5999999999985</c:v>
                </c:pt>
                <c:pt idx="196">
                  <c:v>5356.7</c:v>
                </c:pt>
                <c:pt idx="197">
                  <c:v>3483.5</c:v>
                </c:pt>
                <c:pt idx="198">
                  <c:v>2800.8000000000011</c:v>
                </c:pt>
                <c:pt idx="199">
                  <c:v>857.39999999999986</c:v>
                </c:pt>
                <c:pt idx="200">
                  <c:v>207.40000000000049</c:v>
                </c:pt>
                <c:pt idx="201">
                  <c:v>-516.49999999999955</c:v>
                </c:pt>
                <c:pt idx="202">
                  <c:v>639.5</c:v>
                </c:pt>
                <c:pt idx="203">
                  <c:v>4343.7000000000007</c:v>
                </c:pt>
                <c:pt idx="204">
                  <c:v>5391.3000000000011</c:v>
                </c:pt>
                <c:pt idx="205">
                  <c:v>4464.8</c:v>
                </c:pt>
                <c:pt idx="206">
                  <c:v>4136.2000000000007</c:v>
                </c:pt>
                <c:pt idx="207">
                  <c:v>6473.6</c:v>
                </c:pt>
                <c:pt idx="208">
                  <c:v>7796.1</c:v>
                </c:pt>
                <c:pt idx="209">
                  <c:v>8508.6</c:v>
                </c:pt>
                <c:pt idx="210">
                  <c:v>8068.3999999999978</c:v>
                </c:pt>
                <c:pt idx="211">
                  <c:v>7908.9</c:v>
                </c:pt>
                <c:pt idx="212">
                  <c:v>9803.2999999999993</c:v>
                </c:pt>
                <c:pt idx="213">
                  <c:v>10656</c:v>
                </c:pt>
                <c:pt idx="214">
                  <c:v>11940.8</c:v>
                </c:pt>
                <c:pt idx="215">
                  <c:v>13861.2</c:v>
                </c:pt>
                <c:pt idx="216">
                  <c:v>12489.300000000001</c:v>
                </c:pt>
                <c:pt idx="217">
                  <c:v>14582.7</c:v>
                </c:pt>
                <c:pt idx="218">
                  <c:v>14602.3</c:v>
                </c:pt>
                <c:pt idx="219">
                  <c:v>15155.400000000001</c:v>
                </c:pt>
                <c:pt idx="220">
                  <c:v>14848.5</c:v>
                </c:pt>
                <c:pt idx="221">
                  <c:v>13692.500000000002</c:v>
                </c:pt>
                <c:pt idx="222">
                  <c:v>12756.2</c:v>
                </c:pt>
                <c:pt idx="223">
                  <c:v>11736.8</c:v>
                </c:pt>
                <c:pt idx="224">
                  <c:v>12193.3</c:v>
                </c:pt>
                <c:pt idx="225">
                  <c:v>15662.900000000001</c:v>
                </c:pt>
                <c:pt idx="226">
                  <c:v>13032.800000000003</c:v>
                </c:pt>
                <c:pt idx="227">
                  <c:v>12046.700000000004</c:v>
                </c:pt>
                <c:pt idx="228">
                  <c:v>11055.900000000001</c:v>
                </c:pt>
                <c:pt idx="229">
                  <c:v>8746.1000000000022</c:v>
                </c:pt>
                <c:pt idx="230">
                  <c:v>4651.0999999999985</c:v>
                </c:pt>
                <c:pt idx="231">
                  <c:v>3436.7999999999993</c:v>
                </c:pt>
                <c:pt idx="232">
                  <c:v>3786.2999999999993</c:v>
                </c:pt>
                <c:pt idx="233">
                  <c:v>2585.5</c:v>
                </c:pt>
                <c:pt idx="234">
                  <c:v>2016.4000000000008</c:v>
                </c:pt>
                <c:pt idx="235">
                  <c:v>4835.9000000000005</c:v>
                </c:pt>
                <c:pt idx="236">
                  <c:v>6539.3000000000011</c:v>
                </c:pt>
                <c:pt idx="237">
                  <c:v>6891.4</c:v>
                </c:pt>
                <c:pt idx="238">
                  <c:v>5857.8</c:v>
                </c:pt>
                <c:pt idx="239">
                  <c:v>7763.2000000000007</c:v>
                </c:pt>
                <c:pt idx="240">
                  <c:v>8675.5</c:v>
                </c:pt>
                <c:pt idx="241">
                  <c:v>10270.800000000001</c:v>
                </c:pt>
                <c:pt idx="242">
                  <c:v>17206.900000000001</c:v>
                </c:pt>
                <c:pt idx="243">
                  <c:v>14136.000000000002</c:v>
                </c:pt>
                <c:pt idx="244">
                  <c:v>12692.300000000003</c:v>
                </c:pt>
                <c:pt idx="245">
                  <c:v>11262.600000000002</c:v>
                </c:pt>
                <c:pt idx="246">
                  <c:v>9268.4000000000015</c:v>
                </c:pt>
                <c:pt idx="247">
                  <c:v>8908.2000000000025</c:v>
                </c:pt>
                <c:pt idx="248">
                  <c:v>9025.9000000000015</c:v>
                </c:pt>
                <c:pt idx="249">
                  <c:v>6357.8000000000029</c:v>
                </c:pt>
                <c:pt idx="250">
                  <c:v>-2505.0999999999981</c:v>
                </c:pt>
                <c:pt idx="251">
                  <c:v>-14450.8</c:v>
                </c:pt>
                <c:pt idx="252">
                  <c:v>-15976.2</c:v>
                </c:pt>
                <c:pt idx="253">
                  <c:v>-19727.2</c:v>
                </c:pt>
                <c:pt idx="254">
                  <c:v>-19333.800000000003</c:v>
                </c:pt>
                <c:pt idx="255">
                  <c:v>-16688.978378378379</c:v>
                </c:pt>
                <c:pt idx="256">
                  <c:v>-14926.678378378379</c:v>
                </c:pt>
                <c:pt idx="257">
                  <c:v>-13995.678378378381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1B2-48F9-83A2-9BCAA88E89D5}"/>
            </c:ext>
          </c:extLst>
        </c:ser>
        <c:ser>
          <c:idx val="2"/>
          <c:order val="2"/>
          <c:tx>
            <c:strRef>
              <c:f>'Flows - S - 9M'!$H$15</c:f>
              <c:strCache>
                <c:ptCount val="1"/>
                <c:pt idx="0">
                  <c:v>MFs (US$ mn)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'Flows - S - 9M'!$E$16:$E$273</c:f>
              <c:numCache>
                <c:formatCode>mmm\-yy</c:formatCode>
                <c:ptCount val="258"/>
                <c:pt idx="0">
                  <c:v>36526</c:v>
                </c:pt>
                <c:pt idx="1">
                  <c:v>36557</c:v>
                </c:pt>
                <c:pt idx="2">
                  <c:v>36586</c:v>
                </c:pt>
                <c:pt idx="3">
                  <c:v>36617</c:v>
                </c:pt>
                <c:pt idx="4">
                  <c:v>36647</c:v>
                </c:pt>
                <c:pt idx="5">
                  <c:v>36678</c:v>
                </c:pt>
                <c:pt idx="6">
                  <c:v>36708</c:v>
                </c:pt>
                <c:pt idx="7">
                  <c:v>36739</c:v>
                </c:pt>
                <c:pt idx="8">
                  <c:v>36770</c:v>
                </c:pt>
                <c:pt idx="9">
                  <c:v>36800</c:v>
                </c:pt>
                <c:pt idx="10">
                  <c:v>36831</c:v>
                </c:pt>
                <c:pt idx="11">
                  <c:v>36861</c:v>
                </c:pt>
                <c:pt idx="12">
                  <c:v>36892</c:v>
                </c:pt>
                <c:pt idx="13">
                  <c:v>36923</c:v>
                </c:pt>
                <c:pt idx="14">
                  <c:v>36951</c:v>
                </c:pt>
                <c:pt idx="15">
                  <c:v>36982</c:v>
                </c:pt>
                <c:pt idx="16">
                  <c:v>37012</c:v>
                </c:pt>
                <c:pt idx="17">
                  <c:v>37043</c:v>
                </c:pt>
                <c:pt idx="18">
                  <c:v>37073</c:v>
                </c:pt>
                <c:pt idx="19">
                  <c:v>37104</c:v>
                </c:pt>
                <c:pt idx="20">
                  <c:v>37135</c:v>
                </c:pt>
                <c:pt idx="21">
                  <c:v>37165</c:v>
                </c:pt>
                <c:pt idx="22">
                  <c:v>37196</c:v>
                </c:pt>
                <c:pt idx="23">
                  <c:v>37226</c:v>
                </c:pt>
                <c:pt idx="24">
                  <c:v>37257</c:v>
                </c:pt>
                <c:pt idx="25">
                  <c:v>37288</c:v>
                </c:pt>
                <c:pt idx="26">
                  <c:v>37316</c:v>
                </c:pt>
                <c:pt idx="27">
                  <c:v>37347</c:v>
                </c:pt>
                <c:pt idx="28">
                  <c:v>37377</c:v>
                </c:pt>
                <c:pt idx="29">
                  <c:v>37408</c:v>
                </c:pt>
                <c:pt idx="30">
                  <c:v>37438</c:v>
                </c:pt>
                <c:pt idx="31">
                  <c:v>37469</c:v>
                </c:pt>
                <c:pt idx="32">
                  <c:v>37500</c:v>
                </c:pt>
                <c:pt idx="33">
                  <c:v>37530</c:v>
                </c:pt>
                <c:pt idx="34">
                  <c:v>37561</c:v>
                </c:pt>
                <c:pt idx="35">
                  <c:v>37591</c:v>
                </c:pt>
                <c:pt idx="36">
                  <c:v>37622</c:v>
                </c:pt>
                <c:pt idx="37">
                  <c:v>37653</c:v>
                </c:pt>
                <c:pt idx="38">
                  <c:v>37681</c:v>
                </c:pt>
                <c:pt idx="39">
                  <c:v>37712</c:v>
                </c:pt>
                <c:pt idx="40">
                  <c:v>37742</c:v>
                </c:pt>
                <c:pt idx="41">
                  <c:v>37773</c:v>
                </c:pt>
                <c:pt idx="42">
                  <c:v>37803</c:v>
                </c:pt>
                <c:pt idx="43">
                  <c:v>37834</c:v>
                </c:pt>
                <c:pt idx="44">
                  <c:v>37865</c:v>
                </c:pt>
                <c:pt idx="45">
                  <c:v>37895</c:v>
                </c:pt>
                <c:pt idx="46">
                  <c:v>37926</c:v>
                </c:pt>
                <c:pt idx="47">
                  <c:v>37956</c:v>
                </c:pt>
                <c:pt idx="48">
                  <c:v>37987</c:v>
                </c:pt>
                <c:pt idx="49">
                  <c:v>38018</c:v>
                </c:pt>
                <c:pt idx="50">
                  <c:v>38047</c:v>
                </c:pt>
                <c:pt idx="51">
                  <c:v>38078</c:v>
                </c:pt>
                <c:pt idx="52">
                  <c:v>38108</c:v>
                </c:pt>
                <c:pt idx="53">
                  <c:v>38139</c:v>
                </c:pt>
                <c:pt idx="54">
                  <c:v>38169</c:v>
                </c:pt>
                <c:pt idx="55">
                  <c:v>38200</c:v>
                </c:pt>
                <c:pt idx="56">
                  <c:v>38231</c:v>
                </c:pt>
                <c:pt idx="57">
                  <c:v>38261</c:v>
                </c:pt>
                <c:pt idx="58">
                  <c:v>38292</c:v>
                </c:pt>
                <c:pt idx="59">
                  <c:v>38322</c:v>
                </c:pt>
                <c:pt idx="60">
                  <c:v>38353</c:v>
                </c:pt>
                <c:pt idx="61">
                  <c:v>38384</c:v>
                </c:pt>
                <c:pt idx="62">
                  <c:v>38412</c:v>
                </c:pt>
                <c:pt idx="63">
                  <c:v>38443</c:v>
                </c:pt>
                <c:pt idx="64">
                  <c:v>38473</c:v>
                </c:pt>
                <c:pt idx="65">
                  <c:v>38504</c:v>
                </c:pt>
                <c:pt idx="66">
                  <c:v>38534</c:v>
                </c:pt>
                <c:pt idx="67">
                  <c:v>38565</c:v>
                </c:pt>
                <c:pt idx="68">
                  <c:v>38596</c:v>
                </c:pt>
                <c:pt idx="69">
                  <c:v>38626</c:v>
                </c:pt>
                <c:pt idx="70">
                  <c:v>38657</c:v>
                </c:pt>
                <c:pt idx="71">
                  <c:v>38687</c:v>
                </c:pt>
                <c:pt idx="72">
                  <c:v>38718</c:v>
                </c:pt>
                <c:pt idx="73">
                  <c:v>38749</c:v>
                </c:pt>
                <c:pt idx="74">
                  <c:v>38777</c:v>
                </c:pt>
                <c:pt idx="75">
                  <c:v>38808</c:v>
                </c:pt>
                <c:pt idx="76">
                  <c:v>38838</c:v>
                </c:pt>
                <c:pt idx="77">
                  <c:v>38869</c:v>
                </c:pt>
                <c:pt idx="78">
                  <c:v>38899</c:v>
                </c:pt>
                <c:pt idx="79">
                  <c:v>38930</c:v>
                </c:pt>
                <c:pt idx="80">
                  <c:v>38961</c:v>
                </c:pt>
                <c:pt idx="81">
                  <c:v>38991</c:v>
                </c:pt>
                <c:pt idx="82">
                  <c:v>39022</c:v>
                </c:pt>
                <c:pt idx="83">
                  <c:v>39052</c:v>
                </c:pt>
                <c:pt idx="84">
                  <c:v>39083</c:v>
                </c:pt>
                <c:pt idx="85">
                  <c:v>39114</c:v>
                </c:pt>
                <c:pt idx="86">
                  <c:v>39142</c:v>
                </c:pt>
                <c:pt idx="87">
                  <c:v>39173</c:v>
                </c:pt>
                <c:pt idx="88">
                  <c:v>39203</c:v>
                </c:pt>
                <c:pt idx="89">
                  <c:v>39234</c:v>
                </c:pt>
                <c:pt idx="90">
                  <c:v>39264</c:v>
                </c:pt>
                <c:pt idx="91">
                  <c:v>39295</c:v>
                </c:pt>
                <c:pt idx="92">
                  <c:v>39326</c:v>
                </c:pt>
                <c:pt idx="93">
                  <c:v>39356</c:v>
                </c:pt>
                <c:pt idx="94">
                  <c:v>39387</c:v>
                </c:pt>
                <c:pt idx="95">
                  <c:v>39417</c:v>
                </c:pt>
                <c:pt idx="96">
                  <c:v>39448</c:v>
                </c:pt>
                <c:pt idx="97">
                  <c:v>39479</c:v>
                </c:pt>
                <c:pt idx="98">
                  <c:v>39508</c:v>
                </c:pt>
                <c:pt idx="99">
                  <c:v>39539</c:v>
                </c:pt>
                <c:pt idx="100">
                  <c:v>39569</c:v>
                </c:pt>
                <c:pt idx="101">
                  <c:v>39600</c:v>
                </c:pt>
                <c:pt idx="102">
                  <c:v>39630</c:v>
                </c:pt>
                <c:pt idx="103">
                  <c:v>39661</c:v>
                </c:pt>
                <c:pt idx="104">
                  <c:v>39692</c:v>
                </c:pt>
                <c:pt idx="105">
                  <c:v>39722</c:v>
                </c:pt>
                <c:pt idx="106">
                  <c:v>39753</c:v>
                </c:pt>
                <c:pt idx="107">
                  <c:v>39783</c:v>
                </c:pt>
                <c:pt idx="108">
                  <c:v>39814</c:v>
                </c:pt>
                <c:pt idx="109">
                  <c:v>39845</c:v>
                </c:pt>
                <c:pt idx="110">
                  <c:v>39873</c:v>
                </c:pt>
                <c:pt idx="111">
                  <c:v>39904</c:v>
                </c:pt>
                <c:pt idx="112">
                  <c:v>39934</c:v>
                </c:pt>
                <c:pt idx="113">
                  <c:v>39965</c:v>
                </c:pt>
                <c:pt idx="114">
                  <c:v>39995</c:v>
                </c:pt>
                <c:pt idx="115">
                  <c:v>40026</c:v>
                </c:pt>
                <c:pt idx="116">
                  <c:v>40057</c:v>
                </c:pt>
                <c:pt idx="117">
                  <c:v>40087</c:v>
                </c:pt>
                <c:pt idx="118">
                  <c:v>40118</c:v>
                </c:pt>
                <c:pt idx="119">
                  <c:v>40148</c:v>
                </c:pt>
                <c:pt idx="120">
                  <c:v>40179</c:v>
                </c:pt>
                <c:pt idx="121">
                  <c:v>40210</c:v>
                </c:pt>
                <c:pt idx="122">
                  <c:v>40238</c:v>
                </c:pt>
                <c:pt idx="123">
                  <c:v>40269</c:v>
                </c:pt>
                <c:pt idx="124">
                  <c:v>40299</c:v>
                </c:pt>
                <c:pt idx="125">
                  <c:v>40330</c:v>
                </c:pt>
                <c:pt idx="126">
                  <c:v>40360</c:v>
                </c:pt>
                <c:pt idx="127">
                  <c:v>40391</c:v>
                </c:pt>
                <c:pt idx="128">
                  <c:v>40422</c:v>
                </c:pt>
                <c:pt idx="129">
                  <c:v>40452</c:v>
                </c:pt>
                <c:pt idx="130">
                  <c:v>40483</c:v>
                </c:pt>
                <c:pt idx="131">
                  <c:v>40513</c:v>
                </c:pt>
                <c:pt idx="132">
                  <c:v>40544</c:v>
                </c:pt>
                <c:pt idx="133">
                  <c:v>40575</c:v>
                </c:pt>
                <c:pt idx="134">
                  <c:v>40603</c:v>
                </c:pt>
                <c:pt idx="135">
                  <c:v>40634</c:v>
                </c:pt>
                <c:pt idx="136">
                  <c:v>40664</c:v>
                </c:pt>
                <c:pt idx="137">
                  <c:v>40695</c:v>
                </c:pt>
                <c:pt idx="138">
                  <c:v>40725</c:v>
                </c:pt>
                <c:pt idx="139">
                  <c:v>40756</c:v>
                </c:pt>
                <c:pt idx="140">
                  <c:v>40787</c:v>
                </c:pt>
                <c:pt idx="141">
                  <c:v>40817</c:v>
                </c:pt>
                <c:pt idx="142">
                  <c:v>40848</c:v>
                </c:pt>
                <c:pt idx="143">
                  <c:v>40878</c:v>
                </c:pt>
                <c:pt idx="144">
                  <c:v>40909</c:v>
                </c:pt>
                <c:pt idx="145">
                  <c:v>40940</c:v>
                </c:pt>
                <c:pt idx="146">
                  <c:v>40969</c:v>
                </c:pt>
                <c:pt idx="147">
                  <c:v>41000</c:v>
                </c:pt>
                <c:pt idx="148">
                  <c:v>41030</c:v>
                </c:pt>
                <c:pt idx="149">
                  <c:v>41061</c:v>
                </c:pt>
                <c:pt idx="150">
                  <c:v>41091</c:v>
                </c:pt>
                <c:pt idx="151">
                  <c:v>41122</c:v>
                </c:pt>
                <c:pt idx="152">
                  <c:v>41153</c:v>
                </c:pt>
                <c:pt idx="153">
                  <c:v>41183</c:v>
                </c:pt>
                <c:pt idx="154">
                  <c:v>41214</c:v>
                </c:pt>
                <c:pt idx="155">
                  <c:v>41244</c:v>
                </c:pt>
                <c:pt idx="156">
                  <c:v>41275</c:v>
                </c:pt>
                <c:pt idx="157">
                  <c:v>41306</c:v>
                </c:pt>
                <c:pt idx="158">
                  <c:v>41334</c:v>
                </c:pt>
                <c:pt idx="159">
                  <c:v>41365</c:v>
                </c:pt>
                <c:pt idx="160">
                  <c:v>41395</c:v>
                </c:pt>
                <c:pt idx="161">
                  <c:v>41426</c:v>
                </c:pt>
                <c:pt idx="162">
                  <c:v>41456</c:v>
                </c:pt>
                <c:pt idx="163">
                  <c:v>41487</c:v>
                </c:pt>
                <c:pt idx="164">
                  <c:v>41518</c:v>
                </c:pt>
                <c:pt idx="165">
                  <c:v>41548</c:v>
                </c:pt>
                <c:pt idx="166">
                  <c:v>41579</c:v>
                </c:pt>
                <c:pt idx="167">
                  <c:v>41609</c:v>
                </c:pt>
                <c:pt idx="168">
                  <c:v>41640</c:v>
                </c:pt>
                <c:pt idx="169">
                  <c:v>41671</c:v>
                </c:pt>
                <c:pt idx="170">
                  <c:v>41699</c:v>
                </c:pt>
                <c:pt idx="171">
                  <c:v>41730</c:v>
                </c:pt>
                <c:pt idx="172">
                  <c:v>41760</c:v>
                </c:pt>
                <c:pt idx="173">
                  <c:v>41791</c:v>
                </c:pt>
                <c:pt idx="174">
                  <c:v>41821</c:v>
                </c:pt>
                <c:pt idx="175">
                  <c:v>41852</c:v>
                </c:pt>
                <c:pt idx="176">
                  <c:v>41883</c:v>
                </c:pt>
                <c:pt idx="177">
                  <c:v>41913</c:v>
                </c:pt>
                <c:pt idx="178">
                  <c:v>41944</c:v>
                </c:pt>
                <c:pt idx="179">
                  <c:v>41974</c:v>
                </c:pt>
                <c:pt idx="180">
                  <c:v>42005</c:v>
                </c:pt>
                <c:pt idx="181">
                  <c:v>42036</c:v>
                </c:pt>
                <c:pt idx="182">
                  <c:v>42064</c:v>
                </c:pt>
                <c:pt idx="183">
                  <c:v>42095</c:v>
                </c:pt>
                <c:pt idx="184">
                  <c:v>42125</c:v>
                </c:pt>
                <c:pt idx="185">
                  <c:v>42156</c:v>
                </c:pt>
                <c:pt idx="186">
                  <c:v>42186</c:v>
                </c:pt>
                <c:pt idx="187">
                  <c:v>42217</c:v>
                </c:pt>
                <c:pt idx="188">
                  <c:v>42248</c:v>
                </c:pt>
                <c:pt idx="189">
                  <c:v>42278</c:v>
                </c:pt>
                <c:pt idx="190">
                  <c:v>42309</c:v>
                </c:pt>
                <c:pt idx="191">
                  <c:v>42339</c:v>
                </c:pt>
                <c:pt idx="192">
                  <c:v>42370</c:v>
                </c:pt>
                <c:pt idx="193">
                  <c:v>42401</c:v>
                </c:pt>
                <c:pt idx="194">
                  <c:v>42430</c:v>
                </c:pt>
                <c:pt idx="195">
                  <c:v>42461</c:v>
                </c:pt>
                <c:pt idx="196">
                  <c:v>42491</c:v>
                </c:pt>
                <c:pt idx="197">
                  <c:v>42522</c:v>
                </c:pt>
                <c:pt idx="198">
                  <c:v>42552</c:v>
                </c:pt>
                <c:pt idx="199">
                  <c:v>42583</c:v>
                </c:pt>
                <c:pt idx="200">
                  <c:v>42614</c:v>
                </c:pt>
                <c:pt idx="201">
                  <c:v>42644</c:v>
                </c:pt>
                <c:pt idx="202">
                  <c:v>42675</c:v>
                </c:pt>
                <c:pt idx="203">
                  <c:v>42705</c:v>
                </c:pt>
                <c:pt idx="204">
                  <c:v>42736</c:v>
                </c:pt>
                <c:pt idx="205">
                  <c:v>42767</c:v>
                </c:pt>
                <c:pt idx="206">
                  <c:v>42795</c:v>
                </c:pt>
                <c:pt idx="207">
                  <c:v>42826</c:v>
                </c:pt>
                <c:pt idx="208">
                  <c:v>42856</c:v>
                </c:pt>
                <c:pt idx="209">
                  <c:v>42887</c:v>
                </c:pt>
                <c:pt idx="210">
                  <c:v>42917</c:v>
                </c:pt>
                <c:pt idx="211">
                  <c:v>42948</c:v>
                </c:pt>
                <c:pt idx="212">
                  <c:v>42979</c:v>
                </c:pt>
                <c:pt idx="213">
                  <c:v>43009</c:v>
                </c:pt>
                <c:pt idx="214">
                  <c:v>43040</c:v>
                </c:pt>
                <c:pt idx="215">
                  <c:v>43070</c:v>
                </c:pt>
                <c:pt idx="216">
                  <c:v>43101</c:v>
                </c:pt>
                <c:pt idx="217">
                  <c:v>43132</c:v>
                </c:pt>
                <c:pt idx="218">
                  <c:v>43160</c:v>
                </c:pt>
                <c:pt idx="219">
                  <c:v>43191</c:v>
                </c:pt>
                <c:pt idx="220">
                  <c:v>43221</c:v>
                </c:pt>
                <c:pt idx="221">
                  <c:v>43252</c:v>
                </c:pt>
                <c:pt idx="222">
                  <c:v>43282</c:v>
                </c:pt>
                <c:pt idx="223">
                  <c:v>43313</c:v>
                </c:pt>
                <c:pt idx="224">
                  <c:v>43344</c:v>
                </c:pt>
                <c:pt idx="225">
                  <c:v>43374</c:v>
                </c:pt>
                <c:pt idx="226">
                  <c:v>43405</c:v>
                </c:pt>
                <c:pt idx="227">
                  <c:v>43435</c:v>
                </c:pt>
                <c:pt idx="228">
                  <c:v>43466</c:v>
                </c:pt>
                <c:pt idx="229">
                  <c:v>43497</c:v>
                </c:pt>
                <c:pt idx="230">
                  <c:v>43525</c:v>
                </c:pt>
                <c:pt idx="231">
                  <c:v>43556</c:v>
                </c:pt>
                <c:pt idx="232">
                  <c:v>43586</c:v>
                </c:pt>
                <c:pt idx="233">
                  <c:v>43617</c:v>
                </c:pt>
                <c:pt idx="234">
                  <c:v>43647</c:v>
                </c:pt>
                <c:pt idx="235">
                  <c:v>43678</c:v>
                </c:pt>
                <c:pt idx="236">
                  <c:v>43709</c:v>
                </c:pt>
                <c:pt idx="237">
                  <c:v>43739</c:v>
                </c:pt>
                <c:pt idx="238">
                  <c:v>43770</c:v>
                </c:pt>
                <c:pt idx="239">
                  <c:v>43800</c:v>
                </c:pt>
                <c:pt idx="240">
                  <c:v>43831</c:v>
                </c:pt>
                <c:pt idx="241">
                  <c:v>43862</c:v>
                </c:pt>
                <c:pt idx="242">
                  <c:v>43891</c:v>
                </c:pt>
                <c:pt idx="243">
                  <c:v>43922</c:v>
                </c:pt>
                <c:pt idx="244">
                  <c:v>43952</c:v>
                </c:pt>
                <c:pt idx="245">
                  <c:v>43983</c:v>
                </c:pt>
                <c:pt idx="246">
                  <c:v>44013</c:v>
                </c:pt>
                <c:pt idx="247">
                  <c:v>44044</c:v>
                </c:pt>
                <c:pt idx="248">
                  <c:v>44075</c:v>
                </c:pt>
                <c:pt idx="249">
                  <c:v>44105</c:v>
                </c:pt>
                <c:pt idx="250">
                  <c:v>44136</c:v>
                </c:pt>
                <c:pt idx="251">
                  <c:v>44166</c:v>
                </c:pt>
                <c:pt idx="252">
                  <c:v>44197</c:v>
                </c:pt>
                <c:pt idx="253">
                  <c:v>44228</c:v>
                </c:pt>
                <c:pt idx="254">
                  <c:v>44286</c:v>
                </c:pt>
                <c:pt idx="255">
                  <c:v>44316</c:v>
                </c:pt>
                <c:pt idx="256">
                  <c:v>44347</c:v>
                </c:pt>
                <c:pt idx="257">
                  <c:v>44377</c:v>
                </c:pt>
              </c:numCache>
            </c:numRef>
          </c:cat>
          <c:val>
            <c:numRef>
              <c:f>'Flows - S - 9M'!$H$16:$H$273</c:f>
              <c:numCache>
                <c:formatCode>_(* #,##0_);_(* \(#,##0\);_(* "-"??_);_(@_)</c:formatCode>
                <c:ptCount val="258"/>
                <c:pt idx="144">
                  <c:v>-363.63076533234749</c:v>
                </c:pt>
                <c:pt idx="145">
                  <c:v>-805.36430348457588</c:v>
                </c:pt>
                <c:pt idx="146">
                  <c:v>-1088.5736256763284</c:v>
                </c:pt>
                <c:pt idx="147">
                  <c:v>-1189.5098891029893</c:v>
                </c:pt>
                <c:pt idx="148">
                  <c:v>-1260.991687763352</c:v>
                </c:pt>
                <c:pt idx="149">
                  <c:v>-1202.6909536809549</c:v>
                </c:pt>
                <c:pt idx="150">
                  <c:v>-1561.1521387960381</c:v>
                </c:pt>
                <c:pt idx="151">
                  <c:v>-1849.4482496330711</c:v>
                </c:pt>
                <c:pt idx="152">
                  <c:v>-2406.3119564075905</c:v>
                </c:pt>
                <c:pt idx="153">
                  <c:v>-2525.1447888908551</c:v>
                </c:pt>
                <c:pt idx="154">
                  <c:v>-2519.5775945305136</c:v>
                </c:pt>
                <c:pt idx="155">
                  <c:v>-2716.5382268228591</c:v>
                </c:pt>
                <c:pt idx="156">
                  <c:v>-3484.0043511927051</c:v>
                </c:pt>
                <c:pt idx="157">
                  <c:v>-3571.323550028093</c:v>
                </c:pt>
                <c:pt idx="158">
                  <c:v>-3925.0776791193853</c:v>
                </c:pt>
                <c:pt idx="159">
                  <c:v>-3829.4494111456879</c:v>
                </c:pt>
                <c:pt idx="160">
                  <c:v>-4180.2222713605734</c:v>
                </c:pt>
                <c:pt idx="161">
                  <c:v>-3668.3924753751253</c:v>
                </c:pt>
                <c:pt idx="162">
                  <c:v>-3547.8283160241758</c:v>
                </c:pt>
                <c:pt idx="163">
                  <c:v>-2866.3427694903544</c:v>
                </c:pt>
                <c:pt idx="164">
                  <c:v>-2828.1240794031883</c:v>
                </c:pt>
                <c:pt idx="165">
                  <c:v>-2612.6231137065224</c:v>
                </c:pt>
                <c:pt idx="166">
                  <c:v>-2660.6802955762541</c:v>
                </c:pt>
                <c:pt idx="167">
                  <c:v>-2457.8008840442553</c:v>
                </c:pt>
                <c:pt idx="168">
                  <c:v>-2422.48452741242</c:v>
                </c:pt>
                <c:pt idx="169">
                  <c:v>-2001.2351711964502</c:v>
                </c:pt>
                <c:pt idx="170">
                  <c:v>-2603.2136207647577</c:v>
                </c:pt>
                <c:pt idx="171">
                  <c:v>-2688.9190586614877</c:v>
                </c:pt>
                <c:pt idx="172">
                  <c:v>-2916.4873745332684</c:v>
                </c:pt>
                <c:pt idx="173">
                  <c:v>-1911.1013923627861</c:v>
                </c:pt>
                <c:pt idx="174">
                  <c:v>-412.98334436754919</c:v>
                </c:pt>
                <c:pt idx="175">
                  <c:v>933.73351289188361</c:v>
                </c:pt>
                <c:pt idx="176">
                  <c:v>1717.78828788396</c:v>
                </c:pt>
                <c:pt idx="177">
                  <c:v>2912.5903350299295</c:v>
                </c:pt>
                <c:pt idx="178">
                  <c:v>3402.4144596521141</c:v>
                </c:pt>
                <c:pt idx="179">
                  <c:v>5000.9206650242086</c:v>
                </c:pt>
                <c:pt idx="180">
                  <c:v>5591.6607159480018</c:v>
                </c:pt>
                <c:pt idx="181">
                  <c:v>6207.7817013439117</c:v>
                </c:pt>
                <c:pt idx="182">
                  <c:v>6278.5638584022145</c:v>
                </c:pt>
                <c:pt idx="183">
                  <c:v>6655.7986702136877</c:v>
                </c:pt>
                <c:pt idx="184">
                  <c:v>6150.4236132436436</c:v>
                </c:pt>
                <c:pt idx="185">
                  <c:v>7072.8128340406229</c:v>
                </c:pt>
                <c:pt idx="186">
                  <c:v>6964.625595648602</c:v>
                </c:pt>
                <c:pt idx="187">
                  <c:v>8282.4771938914455</c:v>
                </c:pt>
                <c:pt idx="188">
                  <c:v>8739.2349070697528</c:v>
                </c:pt>
                <c:pt idx="189">
                  <c:v>9050.7818105181632</c:v>
                </c:pt>
                <c:pt idx="190">
                  <c:v>9241.1324407131651</c:v>
                </c:pt>
                <c:pt idx="191">
                  <c:v>9394.6893115623479</c:v>
                </c:pt>
                <c:pt idx="192">
                  <c:v>9259.4852732466497</c:v>
                </c:pt>
                <c:pt idx="193">
                  <c:v>9495.5720765736678</c:v>
                </c:pt>
                <c:pt idx="194">
                  <c:v>6359.3748500770398</c:v>
                </c:pt>
                <c:pt idx="195">
                  <c:v>5427.6420946817798</c:v>
                </c:pt>
                <c:pt idx="196">
                  <c:v>4860.0744844655019</c:v>
                </c:pt>
                <c:pt idx="197">
                  <c:v>3438.9611443678632</c:v>
                </c:pt>
                <c:pt idx="198">
                  <c:v>2901.4030089905445</c:v>
                </c:pt>
                <c:pt idx="199">
                  <c:v>2500.4170196161067</c:v>
                </c:pt>
                <c:pt idx="200">
                  <c:v>2288.8034963976875</c:v>
                </c:pt>
                <c:pt idx="201">
                  <c:v>2564.3412288269956</c:v>
                </c:pt>
                <c:pt idx="202">
                  <c:v>3697.5741518257428</c:v>
                </c:pt>
                <c:pt idx="203">
                  <c:v>6552.1800080452531</c:v>
                </c:pt>
                <c:pt idx="204">
                  <c:v>7340.1578499583902</c:v>
                </c:pt>
                <c:pt idx="205">
                  <c:v>6594.4950306747151</c:v>
                </c:pt>
                <c:pt idx="206">
                  <c:v>7245.2649087111113</c:v>
                </c:pt>
                <c:pt idx="207">
                  <c:v>9083.5006527131045</c:v>
                </c:pt>
                <c:pt idx="208">
                  <c:v>10109.914236625709</c:v>
                </c:pt>
                <c:pt idx="209">
                  <c:v>10943.688941948367</c:v>
                </c:pt>
                <c:pt idx="210">
                  <c:v>11424.33249661336</c:v>
                </c:pt>
                <c:pt idx="211">
                  <c:v>12218.377928245083</c:v>
                </c:pt>
                <c:pt idx="212">
                  <c:v>13573.826373088126</c:v>
                </c:pt>
                <c:pt idx="213">
                  <c:v>14395.171252539103</c:v>
                </c:pt>
                <c:pt idx="214">
                  <c:v>15977.476940752313</c:v>
                </c:pt>
                <c:pt idx="215">
                  <c:v>16636.919440969541</c:v>
                </c:pt>
                <c:pt idx="216">
                  <c:v>16041.318968488407</c:v>
                </c:pt>
                <c:pt idx="217">
                  <c:v>17092.699977462216</c:v>
                </c:pt>
                <c:pt idx="218">
                  <c:v>17106.646233790743</c:v>
                </c:pt>
                <c:pt idx="219">
                  <c:v>16978.756715842643</c:v>
                </c:pt>
                <c:pt idx="220">
                  <c:v>16192.331130851853</c:v>
                </c:pt>
                <c:pt idx="221">
                  <c:v>14854.862623489458</c:v>
                </c:pt>
                <c:pt idx="222">
                  <c:v>13888.316350447752</c:v>
                </c:pt>
                <c:pt idx="223">
                  <c:v>12590.321526900685</c:v>
                </c:pt>
                <c:pt idx="224">
                  <c:v>12882.336830728638</c:v>
                </c:pt>
                <c:pt idx="225">
                  <c:v>14989.328458149559</c:v>
                </c:pt>
                <c:pt idx="226">
                  <c:v>13219.005378170079</c:v>
                </c:pt>
                <c:pt idx="227">
                  <c:v>12217.024972275189</c:v>
                </c:pt>
                <c:pt idx="228">
                  <c:v>11570.879634752129</c:v>
                </c:pt>
                <c:pt idx="229">
                  <c:v>9864.7167648990871</c:v>
                </c:pt>
                <c:pt idx="230">
                  <c:v>7448.6246959295022</c:v>
                </c:pt>
                <c:pt idx="231">
                  <c:v>6217.7659536372894</c:v>
                </c:pt>
                <c:pt idx="232">
                  <c:v>6404.45935270668</c:v>
                </c:pt>
                <c:pt idx="233">
                  <c:v>5713.5965574703041</c:v>
                </c:pt>
                <c:pt idx="234">
                  <c:v>4637.9528366931936</c:v>
                </c:pt>
                <c:pt idx="235">
                  <c:v>6368.0078965388457</c:v>
                </c:pt>
                <c:pt idx="236">
                  <c:v>7523.6851060339104</c:v>
                </c:pt>
                <c:pt idx="237">
                  <c:v>6936.3796041739415</c:v>
                </c:pt>
                <c:pt idx="238">
                  <c:v>5955.8539340926027</c:v>
                </c:pt>
                <c:pt idx="239">
                  <c:v>7318.80353226642</c:v>
                </c:pt>
                <c:pt idx="240">
                  <c:v>7759.9660061173527</c:v>
                </c:pt>
                <c:pt idx="241">
                  <c:v>8341.0713807864522</c:v>
                </c:pt>
                <c:pt idx="242">
                  <c:v>11265.93193425302</c:v>
                </c:pt>
                <c:pt idx="243">
                  <c:v>8288.3440336546937</c:v>
                </c:pt>
                <c:pt idx="244">
                  <c:v>6503.0491503659359</c:v>
                </c:pt>
                <c:pt idx="245">
                  <c:v>4859.0916233742591</c:v>
                </c:pt>
                <c:pt idx="246">
                  <c:v>3142.4995461276253</c:v>
                </c:pt>
                <c:pt idx="247">
                  <c:v>2693.314745998598</c:v>
                </c:pt>
                <c:pt idx="248">
                  <c:v>1859.2090340715736</c:v>
                </c:pt>
                <c:pt idx="249">
                  <c:v>124.87625233188237</c:v>
                </c:pt>
                <c:pt idx="250">
                  <c:v>-5347.3658499735066</c:v>
                </c:pt>
                <c:pt idx="251">
                  <c:v>-11801.028187142289</c:v>
                </c:pt>
                <c:pt idx="252">
                  <c:v>-12784.024297058686</c:v>
                </c:pt>
                <c:pt idx="253">
                  <c:v>-15445.552223491868</c:v>
                </c:pt>
                <c:pt idx="254">
                  <c:v>-15038.576537754292</c:v>
                </c:pt>
                <c:pt idx="255">
                  <c:v>-13804.072789662001</c:v>
                </c:pt>
                <c:pt idx="256">
                  <c:v>-12664.888737106263</c:v>
                </c:pt>
                <c:pt idx="257">
                  <c:v>-11245.756140914582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1B2-48F9-83A2-9BCAA88E89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356304"/>
        <c:axId val="1577005280"/>
      </c:lineChart>
      <c:dateAx>
        <c:axId val="89356304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005280"/>
        <c:crosses val="autoZero"/>
        <c:auto val="1"/>
        <c:lblOffset val="100"/>
        <c:baseTimeUnit val="months"/>
      </c:dateAx>
      <c:valAx>
        <c:axId val="1577005280"/>
        <c:scaling>
          <c:orientation val="minMax"/>
        </c:scaling>
        <c:delete val="0"/>
        <c:axPos val="l"/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356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200" b="1"/>
              <a:t>9M Secondary</a:t>
            </a:r>
            <a:r>
              <a:rPr lang="en-IN" sz="1200" b="1" baseline="0"/>
              <a:t> </a:t>
            </a:r>
            <a:r>
              <a:rPr lang="en-IN" sz="1200" b="1"/>
              <a:t>Flows</a:t>
            </a:r>
            <a:r>
              <a:rPr lang="en-IN" sz="1200" b="1" baseline="0"/>
              <a:t> as % of Free Float BSE500 MCap</a:t>
            </a:r>
            <a:endParaRPr lang="en-IN" sz="12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'Flows - S - 9M'!$W$15</c:f>
              <c:strCache>
                <c:ptCount val="1"/>
                <c:pt idx="0">
                  <c:v>FPI (US$mn)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'Flows - S - 9M'!$V$127:$V$244</c:f>
              <c:numCache>
                <c:formatCode>mmm\-yy</c:formatCode>
                <c:ptCount val="118"/>
                <c:pt idx="0">
                  <c:v>41275</c:v>
                </c:pt>
                <c:pt idx="1">
                  <c:v>41306</c:v>
                </c:pt>
                <c:pt idx="2">
                  <c:v>41334</c:v>
                </c:pt>
                <c:pt idx="3">
                  <c:v>41365</c:v>
                </c:pt>
                <c:pt idx="4">
                  <c:v>41395</c:v>
                </c:pt>
                <c:pt idx="5">
                  <c:v>41426</c:v>
                </c:pt>
                <c:pt idx="6">
                  <c:v>41456</c:v>
                </c:pt>
                <c:pt idx="7">
                  <c:v>41487</c:v>
                </c:pt>
                <c:pt idx="8">
                  <c:v>41518</c:v>
                </c:pt>
                <c:pt idx="9">
                  <c:v>41548</c:v>
                </c:pt>
                <c:pt idx="10">
                  <c:v>41579</c:v>
                </c:pt>
                <c:pt idx="11">
                  <c:v>41609</c:v>
                </c:pt>
                <c:pt idx="12">
                  <c:v>41640</c:v>
                </c:pt>
                <c:pt idx="13">
                  <c:v>41671</c:v>
                </c:pt>
                <c:pt idx="14">
                  <c:v>41699</c:v>
                </c:pt>
                <c:pt idx="15">
                  <c:v>41730</c:v>
                </c:pt>
                <c:pt idx="16">
                  <c:v>41760</c:v>
                </c:pt>
                <c:pt idx="17">
                  <c:v>41791</c:v>
                </c:pt>
                <c:pt idx="18">
                  <c:v>41821</c:v>
                </c:pt>
                <c:pt idx="19">
                  <c:v>41852</c:v>
                </c:pt>
                <c:pt idx="20">
                  <c:v>41883</c:v>
                </c:pt>
                <c:pt idx="21">
                  <c:v>41913</c:v>
                </c:pt>
                <c:pt idx="22">
                  <c:v>41944</c:v>
                </c:pt>
                <c:pt idx="23">
                  <c:v>41974</c:v>
                </c:pt>
                <c:pt idx="24">
                  <c:v>42005</c:v>
                </c:pt>
                <c:pt idx="25">
                  <c:v>42036</c:v>
                </c:pt>
                <c:pt idx="26">
                  <c:v>42064</c:v>
                </c:pt>
                <c:pt idx="27">
                  <c:v>42095</c:v>
                </c:pt>
                <c:pt idx="28">
                  <c:v>42125</c:v>
                </c:pt>
                <c:pt idx="29">
                  <c:v>42156</c:v>
                </c:pt>
                <c:pt idx="30">
                  <c:v>42186</c:v>
                </c:pt>
                <c:pt idx="31">
                  <c:v>42217</c:v>
                </c:pt>
                <c:pt idx="32">
                  <c:v>42248</c:v>
                </c:pt>
                <c:pt idx="33">
                  <c:v>42278</c:v>
                </c:pt>
                <c:pt idx="34">
                  <c:v>42309</c:v>
                </c:pt>
                <c:pt idx="35">
                  <c:v>42339</c:v>
                </c:pt>
                <c:pt idx="36">
                  <c:v>42370</c:v>
                </c:pt>
                <c:pt idx="37">
                  <c:v>42401</c:v>
                </c:pt>
                <c:pt idx="38">
                  <c:v>42430</c:v>
                </c:pt>
                <c:pt idx="39">
                  <c:v>42461</c:v>
                </c:pt>
                <c:pt idx="40">
                  <c:v>42491</c:v>
                </c:pt>
                <c:pt idx="41">
                  <c:v>42522</c:v>
                </c:pt>
                <c:pt idx="42">
                  <c:v>42552</c:v>
                </c:pt>
                <c:pt idx="43">
                  <c:v>42583</c:v>
                </c:pt>
                <c:pt idx="44">
                  <c:v>42614</c:v>
                </c:pt>
                <c:pt idx="45">
                  <c:v>42644</c:v>
                </c:pt>
                <c:pt idx="46">
                  <c:v>42675</c:v>
                </c:pt>
                <c:pt idx="47">
                  <c:v>42705</c:v>
                </c:pt>
                <c:pt idx="48">
                  <c:v>42736</c:v>
                </c:pt>
                <c:pt idx="49">
                  <c:v>42767</c:v>
                </c:pt>
                <c:pt idx="50">
                  <c:v>42795</c:v>
                </c:pt>
                <c:pt idx="51">
                  <c:v>42826</c:v>
                </c:pt>
                <c:pt idx="52">
                  <c:v>42856</c:v>
                </c:pt>
                <c:pt idx="53">
                  <c:v>42887</c:v>
                </c:pt>
                <c:pt idx="54">
                  <c:v>42917</c:v>
                </c:pt>
                <c:pt idx="55">
                  <c:v>42948</c:v>
                </c:pt>
                <c:pt idx="56">
                  <c:v>42979</c:v>
                </c:pt>
                <c:pt idx="57">
                  <c:v>43009</c:v>
                </c:pt>
                <c:pt idx="58">
                  <c:v>43040</c:v>
                </c:pt>
                <c:pt idx="59">
                  <c:v>43070</c:v>
                </c:pt>
                <c:pt idx="60">
                  <c:v>43101</c:v>
                </c:pt>
                <c:pt idx="61">
                  <c:v>43132</c:v>
                </c:pt>
                <c:pt idx="62">
                  <c:v>43160</c:v>
                </c:pt>
                <c:pt idx="63">
                  <c:v>43191</c:v>
                </c:pt>
                <c:pt idx="64">
                  <c:v>43221</c:v>
                </c:pt>
                <c:pt idx="65">
                  <c:v>43252</c:v>
                </c:pt>
                <c:pt idx="66">
                  <c:v>43282</c:v>
                </c:pt>
                <c:pt idx="67">
                  <c:v>43313</c:v>
                </c:pt>
                <c:pt idx="68">
                  <c:v>43344</c:v>
                </c:pt>
                <c:pt idx="69">
                  <c:v>43374</c:v>
                </c:pt>
                <c:pt idx="70">
                  <c:v>43405</c:v>
                </c:pt>
                <c:pt idx="71">
                  <c:v>43435</c:v>
                </c:pt>
                <c:pt idx="72">
                  <c:v>43466</c:v>
                </c:pt>
                <c:pt idx="73">
                  <c:v>43497</c:v>
                </c:pt>
                <c:pt idx="74">
                  <c:v>43525</c:v>
                </c:pt>
                <c:pt idx="75">
                  <c:v>43556</c:v>
                </c:pt>
                <c:pt idx="76">
                  <c:v>43586</c:v>
                </c:pt>
                <c:pt idx="77">
                  <c:v>43617</c:v>
                </c:pt>
                <c:pt idx="78">
                  <c:v>43647</c:v>
                </c:pt>
                <c:pt idx="79">
                  <c:v>43678</c:v>
                </c:pt>
                <c:pt idx="80">
                  <c:v>43709</c:v>
                </c:pt>
                <c:pt idx="81">
                  <c:v>43739</c:v>
                </c:pt>
                <c:pt idx="82">
                  <c:v>43770</c:v>
                </c:pt>
                <c:pt idx="83">
                  <c:v>43800</c:v>
                </c:pt>
                <c:pt idx="84">
                  <c:v>43831</c:v>
                </c:pt>
                <c:pt idx="85">
                  <c:v>43862</c:v>
                </c:pt>
                <c:pt idx="86">
                  <c:v>43891</c:v>
                </c:pt>
                <c:pt idx="87">
                  <c:v>43922</c:v>
                </c:pt>
                <c:pt idx="88">
                  <c:v>43952</c:v>
                </c:pt>
                <c:pt idx="89">
                  <c:v>43983</c:v>
                </c:pt>
                <c:pt idx="90">
                  <c:v>44013</c:v>
                </c:pt>
                <c:pt idx="91">
                  <c:v>44044</c:v>
                </c:pt>
                <c:pt idx="92">
                  <c:v>44075</c:v>
                </c:pt>
                <c:pt idx="93">
                  <c:v>44105</c:v>
                </c:pt>
                <c:pt idx="94">
                  <c:v>44136</c:v>
                </c:pt>
                <c:pt idx="95">
                  <c:v>44166</c:v>
                </c:pt>
                <c:pt idx="96">
                  <c:v>44197</c:v>
                </c:pt>
                <c:pt idx="97">
                  <c:v>44228</c:v>
                </c:pt>
                <c:pt idx="98">
                  <c:v>44286</c:v>
                </c:pt>
                <c:pt idx="99">
                  <c:v>44316</c:v>
                </c:pt>
                <c:pt idx="100">
                  <c:v>44347</c:v>
                </c:pt>
                <c:pt idx="101">
                  <c:v>44377</c:v>
                </c:pt>
                <c:pt idx="102" formatCode="[$-409]mmm\-yy;@">
                  <c:v>44408</c:v>
                </c:pt>
                <c:pt idx="103">
                  <c:v>44409</c:v>
                </c:pt>
                <c:pt idx="104">
                  <c:v>44440</c:v>
                </c:pt>
                <c:pt idx="105">
                  <c:v>44470</c:v>
                </c:pt>
                <c:pt idx="106">
                  <c:v>44501</c:v>
                </c:pt>
                <c:pt idx="107">
                  <c:v>44531</c:v>
                </c:pt>
                <c:pt idx="108">
                  <c:v>44562</c:v>
                </c:pt>
                <c:pt idx="109">
                  <c:v>44593</c:v>
                </c:pt>
                <c:pt idx="110">
                  <c:v>44621</c:v>
                </c:pt>
                <c:pt idx="111">
                  <c:v>44652</c:v>
                </c:pt>
              </c:numCache>
            </c:numRef>
          </c:cat>
          <c:val>
            <c:numRef>
              <c:f>'Flows - S - 9M'!$W$127:$W$244</c:f>
              <c:numCache>
                <c:formatCode>0.0%</c:formatCode>
                <c:ptCount val="118"/>
                <c:pt idx="0">
                  <c:v>3.7631931309716045E-2</c:v>
                </c:pt>
                <c:pt idx="1">
                  <c:v>4.1941619674103238E-2</c:v>
                </c:pt>
                <c:pt idx="2">
                  <c:v>4.4399792161714642E-2</c:v>
                </c:pt>
                <c:pt idx="3">
                  <c:v>4.2417009089870492E-2</c:v>
                </c:pt>
                <c:pt idx="4">
                  <c:v>4.4649430407373007E-2</c:v>
                </c:pt>
                <c:pt idx="5">
                  <c:v>3.320066125555228E-2</c:v>
                </c:pt>
                <c:pt idx="6">
                  <c:v>3.0508136794217912E-2</c:v>
                </c:pt>
                <c:pt idx="7">
                  <c:v>2.5889079536377632E-2</c:v>
                </c:pt>
                <c:pt idx="8">
                  <c:v>2.4509183354558782E-2</c:v>
                </c:pt>
                <c:pt idx="9">
                  <c:v>2.2738159149188811E-2</c:v>
                </c:pt>
                <c:pt idx="10">
                  <c:v>2.0271756998539486E-2</c:v>
                </c:pt>
                <c:pt idx="11">
                  <c:v>2.1419194998117085E-2</c:v>
                </c:pt>
                <c:pt idx="12">
                  <c:v>1.913879704259738E-2</c:v>
                </c:pt>
                <c:pt idx="13">
                  <c:v>1.2700728004888646E-2</c:v>
                </c:pt>
                <c:pt idx="14">
                  <c:v>2.5795010961446301E-2</c:v>
                </c:pt>
                <c:pt idx="15">
                  <c:v>2.6964981642471193E-2</c:v>
                </c:pt>
                <c:pt idx="16">
                  <c:v>3.3838787349786972E-2</c:v>
                </c:pt>
                <c:pt idx="17">
                  <c:v>3.1181705989292569E-2</c:v>
                </c:pt>
                <c:pt idx="18">
                  <c:v>2.7184389025423306E-2</c:v>
                </c:pt>
                <c:pt idx="19">
                  <c:v>2.5161026546989557E-2</c:v>
                </c:pt>
                <c:pt idx="20">
                  <c:v>2.1314673977999452E-2</c:v>
                </c:pt>
                <c:pt idx="21">
                  <c:v>2.0837172426182292E-2</c:v>
                </c:pt>
                <c:pt idx="22">
                  <c:v>2.2977269639544967E-2</c:v>
                </c:pt>
                <c:pt idx="23">
                  <c:v>1.510593691238309E-2</c:v>
                </c:pt>
                <c:pt idx="24">
                  <c:v>1.6285522759316749E-2</c:v>
                </c:pt>
                <c:pt idx="25">
                  <c:v>1.3898647664263408E-2</c:v>
                </c:pt>
                <c:pt idx="26">
                  <c:v>1.3869048528727584E-2</c:v>
                </c:pt>
                <c:pt idx="27">
                  <c:v>1.3188703786452816E-2</c:v>
                </c:pt>
                <c:pt idx="28">
                  <c:v>1.1233156416086413E-2</c:v>
                </c:pt>
                <c:pt idx="29">
                  <c:v>8.4644005346382091E-3</c:v>
                </c:pt>
                <c:pt idx="30">
                  <c:v>8.7911647578568855E-3</c:v>
                </c:pt>
                <c:pt idx="31">
                  <c:v>2.264095146536279E-3</c:v>
                </c:pt>
                <c:pt idx="32">
                  <c:v>5.2573765871495744E-4</c:v>
                </c:pt>
                <c:pt idx="33">
                  <c:v>-1.4072472405239507E-3</c:v>
                </c:pt>
                <c:pt idx="34">
                  <c:v>-5.3334076088118413E-3</c:v>
                </c:pt>
                <c:pt idx="35">
                  <c:v>-7.5951749707334985E-3</c:v>
                </c:pt>
                <c:pt idx="36">
                  <c:v>-1.2228740918575271E-2</c:v>
                </c:pt>
                <c:pt idx="37">
                  <c:v>-1.3849558550528815E-2</c:v>
                </c:pt>
                <c:pt idx="38">
                  <c:v>-5.4194196986118428E-3</c:v>
                </c:pt>
                <c:pt idx="39">
                  <c:v>-5.0235331348026579E-3</c:v>
                </c:pt>
                <c:pt idx="40">
                  <c:v>-2.7299210803523641E-5</c:v>
                </c:pt>
                <c:pt idx="41">
                  <c:v>3.8855543333144544E-3</c:v>
                </c:pt>
                <c:pt idx="42">
                  <c:v>5.4238779632415869E-3</c:v>
                </c:pt>
                <c:pt idx="43">
                  <c:v>9.7535941624095398E-3</c:v>
                </c:pt>
                <c:pt idx="44">
                  <c:v>1.0766836123189264E-2</c:v>
                </c:pt>
                <c:pt idx="45">
                  <c:v>1.1828486728639705E-2</c:v>
                </c:pt>
                <c:pt idx="46">
                  <c:v>9.000279112085811E-3</c:v>
                </c:pt>
                <c:pt idx="47">
                  <c:v>7.2948851106826413E-4</c:v>
                </c:pt>
                <c:pt idx="48">
                  <c:v>-4.7048272254910652E-4</c:v>
                </c:pt>
                <c:pt idx="49">
                  <c:v>1.3385308944421873E-3</c:v>
                </c:pt>
                <c:pt idx="50">
                  <c:v>6.9060781590926865E-3</c:v>
                </c:pt>
                <c:pt idx="51">
                  <c:v>3.7575163059893517E-3</c:v>
                </c:pt>
                <c:pt idx="52">
                  <c:v>2.6922786279903943E-3</c:v>
                </c:pt>
                <c:pt idx="53">
                  <c:v>1.4427600363274918E-3</c:v>
                </c:pt>
                <c:pt idx="54">
                  <c:v>3.0260043700031216E-3</c:v>
                </c:pt>
                <c:pt idx="55">
                  <c:v>4.0872642794192319E-3</c:v>
                </c:pt>
                <c:pt idx="56">
                  <c:v>1.4160733969269571E-3</c:v>
                </c:pt>
                <c:pt idx="57">
                  <c:v>8.7570913849096936E-4</c:v>
                </c:pt>
                <c:pt idx="58">
                  <c:v>8.5319561016396661E-4</c:v>
                </c:pt>
                <c:pt idx="59">
                  <c:v>-4.85268612404831E-3</c:v>
                </c:pt>
                <c:pt idx="60">
                  <c:v>-1.8992667388852498E-3</c:v>
                </c:pt>
                <c:pt idx="61">
                  <c:v>-6.0407608862344158E-3</c:v>
                </c:pt>
                <c:pt idx="62">
                  <c:v>-4.7836404098122315E-3</c:v>
                </c:pt>
                <c:pt idx="63">
                  <c:v>-6.4818107355072811E-3</c:v>
                </c:pt>
                <c:pt idx="64">
                  <c:v>-5.9412829438801711E-3</c:v>
                </c:pt>
                <c:pt idx="65">
                  <c:v>-3.325343738574636E-3</c:v>
                </c:pt>
                <c:pt idx="66">
                  <c:v>-2.7406265926831455E-3</c:v>
                </c:pt>
                <c:pt idx="67">
                  <c:v>-4.6760537785011103E-3</c:v>
                </c:pt>
                <c:pt idx="68">
                  <c:v>-5.0512549096129958E-3</c:v>
                </c:pt>
                <c:pt idx="69">
                  <c:v>-1.1626129881663115E-2</c:v>
                </c:pt>
                <c:pt idx="70">
                  <c:v>-7.4827857456347549E-3</c:v>
                </c:pt>
                <c:pt idx="71">
                  <c:v>-8.9539315705991374E-3</c:v>
                </c:pt>
                <c:pt idx="72">
                  <c:v>-7.4706670253218595E-3</c:v>
                </c:pt>
                <c:pt idx="73">
                  <c:v>-3.5373880739437893E-3</c:v>
                </c:pt>
                <c:pt idx="74">
                  <c:v>4.6337295342520094E-3</c:v>
                </c:pt>
                <c:pt idx="75">
                  <c:v>6.7937098194588768E-3</c:v>
                </c:pt>
                <c:pt idx="76">
                  <c:v>7.0229337574011655E-3</c:v>
                </c:pt>
                <c:pt idx="77">
                  <c:v>7.9008177823805849E-3</c:v>
                </c:pt>
                <c:pt idx="78">
                  <c:v>9.5736860927955261E-3</c:v>
                </c:pt>
                <c:pt idx="79">
                  <c:v>6.0917759667249941E-3</c:v>
                </c:pt>
                <c:pt idx="80">
                  <c:v>6.3313668876847111E-3</c:v>
                </c:pt>
                <c:pt idx="81">
                  <c:v>7.9891273373065008E-3</c:v>
                </c:pt>
                <c:pt idx="82">
                  <c:v>8.548993358007238E-3</c:v>
                </c:pt>
                <c:pt idx="83">
                  <c:v>2.8188543630287611E-3</c:v>
                </c:pt>
                <c:pt idx="84">
                  <c:v>6.041993569929256E-4</c:v>
                </c:pt>
                <c:pt idx="85">
                  <c:v>-5.7648763420756644E-4</c:v>
                </c:pt>
                <c:pt idx="86">
                  <c:v>-1.0094352811784689E-2</c:v>
                </c:pt>
                <c:pt idx="87">
                  <c:v>-8.0496935458356615E-3</c:v>
                </c:pt>
                <c:pt idx="88">
                  <c:v>-3.5878864104137479E-3</c:v>
                </c:pt>
                <c:pt idx="89">
                  <c:v>-2.156817465409694E-3</c:v>
                </c:pt>
                <c:pt idx="90">
                  <c:v>-3.4713857101932792E-3</c:v>
                </c:pt>
                <c:pt idx="91">
                  <c:v>-3.5775557566117429E-3</c:v>
                </c:pt>
                <c:pt idx="92">
                  <c:v>-5.6927119443231635E-3</c:v>
                </c:pt>
                <c:pt idx="93">
                  <c:v>-2.466787063495532E-3</c:v>
                </c:pt>
                <c:pt idx="94">
                  <c:v>9.0939233410786604E-3</c:v>
                </c:pt>
                <c:pt idx="95">
                  <c:v>2.5437417243064021E-2</c:v>
                </c:pt>
                <c:pt idx="96">
                  <c:v>2.6644279170940598E-2</c:v>
                </c:pt>
                <c:pt idx="97">
                  <c:v>2.6235640135922195E-2</c:v>
                </c:pt>
                <c:pt idx="98">
                  <c:v>2.5102382464800177E-2</c:v>
                </c:pt>
                <c:pt idx="99">
                  <c:v>2.2009481453079821E-2</c:v>
                </c:pt>
                <c:pt idx="100">
                  <c:v>1.8929791404385665E-2</c:v>
                </c:pt>
                <c:pt idx="101">
                  <c:v>1.94127068661515E-2</c:v>
                </c:pt>
                <c:pt idx="102">
                  <c:v>1.4788939242809383E-2</c:v>
                </c:pt>
                <c:pt idx="103">
                  <c:v>7.3514426598821269E-3</c:v>
                </c:pt>
                <c:pt idx="104">
                  <c:v>2.6136264227617839E-3</c:v>
                </c:pt>
                <c:pt idx="105">
                  <c:v>-8.0269157653947926E-4</c:v>
                </c:pt>
                <c:pt idx="106">
                  <c:v>-5.8894544272155161E-3</c:v>
                </c:pt>
                <c:pt idx="107">
                  <c:v>-9.3884076000995999E-3</c:v>
                </c:pt>
                <c:pt idx="108">
                  <c:v>-1.1576008680413983E-2</c:v>
                </c:pt>
                <c:pt idx="109">
                  <c:v>-1.5335064709695992E-2</c:v>
                </c:pt>
                <c:pt idx="110">
                  <c:v>-1.9120426717324369E-2</c:v>
                </c:pt>
                <c:pt idx="111">
                  <c:v>-1.9812008597477566E-2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E2-4A7D-AAF7-8001BB5ECD63}"/>
            </c:ext>
          </c:extLst>
        </c:ser>
        <c:ser>
          <c:idx val="1"/>
          <c:order val="1"/>
          <c:tx>
            <c:strRef>
              <c:f>'Flows - S - 9M'!$X$15</c:f>
              <c:strCache>
                <c:ptCount val="1"/>
                <c:pt idx="0">
                  <c:v>DIIs (US$ mn)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'Flows - S - 9M'!$V$127:$V$244</c:f>
              <c:numCache>
                <c:formatCode>mmm\-yy</c:formatCode>
                <c:ptCount val="118"/>
                <c:pt idx="0">
                  <c:v>41275</c:v>
                </c:pt>
                <c:pt idx="1">
                  <c:v>41306</c:v>
                </c:pt>
                <c:pt idx="2">
                  <c:v>41334</c:v>
                </c:pt>
                <c:pt idx="3">
                  <c:v>41365</c:v>
                </c:pt>
                <c:pt idx="4">
                  <c:v>41395</c:v>
                </c:pt>
                <c:pt idx="5">
                  <c:v>41426</c:v>
                </c:pt>
                <c:pt idx="6">
                  <c:v>41456</c:v>
                </c:pt>
                <c:pt idx="7">
                  <c:v>41487</c:v>
                </c:pt>
                <c:pt idx="8">
                  <c:v>41518</c:v>
                </c:pt>
                <c:pt idx="9">
                  <c:v>41548</c:v>
                </c:pt>
                <c:pt idx="10">
                  <c:v>41579</c:v>
                </c:pt>
                <c:pt idx="11">
                  <c:v>41609</c:v>
                </c:pt>
                <c:pt idx="12">
                  <c:v>41640</c:v>
                </c:pt>
                <c:pt idx="13">
                  <c:v>41671</c:v>
                </c:pt>
                <c:pt idx="14">
                  <c:v>41699</c:v>
                </c:pt>
                <c:pt idx="15">
                  <c:v>41730</c:v>
                </c:pt>
                <c:pt idx="16">
                  <c:v>41760</c:v>
                </c:pt>
                <c:pt idx="17">
                  <c:v>41791</c:v>
                </c:pt>
                <c:pt idx="18">
                  <c:v>41821</c:v>
                </c:pt>
                <c:pt idx="19">
                  <c:v>41852</c:v>
                </c:pt>
                <c:pt idx="20">
                  <c:v>41883</c:v>
                </c:pt>
                <c:pt idx="21">
                  <c:v>41913</c:v>
                </c:pt>
                <c:pt idx="22">
                  <c:v>41944</c:v>
                </c:pt>
                <c:pt idx="23">
                  <c:v>41974</c:v>
                </c:pt>
                <c:pt idx="24">
                  <c:v>42005</c:v>
                </c:pt>
                <c:pt idx="25">
                  <c:v>42036</c:v>
                </c:pt>
                <c:pt idx="26">
                  <c:v>42064</c:v>
                </c:pt>
                <c:pt idx="27">
                  <c:v>42095</c:v>
                </c:pt>
                <c:pt idx="28">
                  <c:v>42125</c:v>
                </c:pt>
                <c:pt idx="29">
                  <c:v>42156</c:v>
                </c:pt>
                <c:pt idx="30">
                  <c:v>42186</c:v>
                </c:pt>
                <c:pt idx="31">
                  <c:v>42217</c:v>
                </c:pt>
                <c:pt idx="32">
                  <c:v>42248</c:v>
                </c:pt>
                <c:pt idx="33">
                  <c:v>42278</c:v>
                </c:pt>
                <c:pt idx="34">
                  <c:v>42309</c:v>
                </c:pt>
                <c:pt idx="35">
                  <c:v>42339</c:v>
                </c:pt>
                <c:pt idx="36">
                  <c:v>42370</c:v>
                </c:pt>
                <c:pt idx="37">
                  <c:v>42401</c:v>
                </c:pt>
                <c:pt idx="38">
                  <c:v>42430</c:v>
                </c:pt>
                <c:pt idx="39">
                  <c:v>42461</c:v>
                </c:pt>
                <c:pt idx="40">
                  <c:v>42491</c:v>
                </c:pt>
                <c:pt idx="41">
                  <c:v>42522</c:v>
                </c:pt>
                <c:pt idx="42">
                  <c:v>42552</c:v>
                </c:pt>
                <c:pt idx="43">
                  <c:v>42583</c:v>
                </c:pt>
                <c:pt idx="44">
                  <c:v>42614</c:v>
                </c:pt>
                <c:pt idx="45">
                  <c:v>42644</c:v>
                </c:pt>
                <c:pt idx="46">
                  <c:v>42675</c:v>
                </c:pt>
                <c:pt idx="47">
                  <c:v>42705</c:v>
                </c:pt>
                <c:pt idx="48">
                  <c:v>42736</c:v>
                </c:pt>
                <c:pt idx="49">
                  <c:v>42767</c:v>
                </c:pt>
                <c:pt idx="50">
                  <c:v>42795</c:v>
                </c:pt>
                <c:pt idx="51">
                  <c:v>42826</c:v>
                </c:pt>
                <c:pt idx="52">
                  <c:v>42856</c:v>
                </c:pt>
                <c:pt idx="53">
                  <c:v>42887</c:v>
                </c:pt>
                <c:pt idx="54">
                  <c:v>42917</c:v>
                </c:pt>
                <c:pt idx="55">
                  <c:v>42948</c:v>
                </c:pt>
                <c:pt idx="56">
                  <c:v>42979</c:v>
                </c:pt>
                <c:pt idx="57">
                  <c:v>43009</c:v>
                </c:pt>
                <c:pt idx="58">
                  <c:v>43040</c:v>
                </c:pt>
                <c:pt idx="59">
                  <c:v>43070</c:v>
                </c:pt>
                <c:pt idx="60">
                  <c:v>43101</c:v>
                </c:pt>
                <c:pt idx="61">
                  <c:v>43132</c:v>
                </c:pt>
                <c:pt idx="62">
                  <c:v>43160</c:v>
                </c:pt>
                <c:pt idx="63">
                  <c:v>43191</c:v>
                </c:pt>
                <c:pt idx="64">
                  <c:v>43221</c:v>
                </c:pt>
                <c:pt idx="65">
                  <c:v>43252</c:v>
                </c:pt>
                <c:pt idx="66">
                  <c:v>43282</c:v>
                </c:pt>
                <c:pt idx="67">
                  <c:v>43313</c:v>
                </c:pt>
                <c:pt idx="68">
                  <c:v>43344</c:v>
                </c:pt>
                <c:pt idx="69">
                  <c:v>43374</c:v>
                </c:pt>
                <c:pt idx="70">
                  <c:v>43405</c:v>
                </c:pt>
                <c:pt idx="71">
                  <c:v>43435</c:v>
                </c:pt>
                <c:pt idx="72">
                  <c:v>43466</c:v>
                </c:pt>
                <c:pt idx="73">
                  <c:v>43497</c:v>
                </c:pt>
                <c:pt idx="74">
                  <c:v>43525</c:v>
                </c:pt>
                <c:pt idx="75">
                  <c:v>43556</c:v>
                </c:pt>
                <c:pt idx="76">
                  <c:v>43586</c:v>
                </c:pt>
                <c:pt idx="77">
                  <c:v>43617</c:v>
                </c:pt>
                <c:pt idx="78">
                  <c:v>43647</c:v>
                </c:pt>
                <c:pt idx="79">
                  <c:v>43678</c:v>
                </c:pt>
                <c:pt idx="80">
                  <c:v>43709</c:v>
                </c:pt>
                <c:pt idx="81">
                  <c:v>43739</c:v>
                </c:pt>
                <c:pt idx="82">
                  <c:v>43770</c:v>
                </c:pt>
                <c:pt idx="83">
                  <c:v>43800</c:v>
                </c:pt>
                <c:pt idx="84">
                  <c:v>43831</c:v>
                </c:pt>
                <c:pt idx="85">
                  <c:v>43862</c:v>
                </c:pt>
                <c:pt idx="86">
                  <c:v>43891</c:v>
                </c:pt>
                <c:pt idx="87">
                  <c:v>43922</c:v>
                </c:pt>
                <c:pt idx="88">
                  <c:v>43952</c:v>
                </c:pt>
                <c:pt idx="89">
                  <c:v>43983</c:v>
                </c:pt>
                <c:pt idx="90">
                  <c:v>44013</c:v>
                </c:pt>
                <c:pt idx="91">
                  <c:v>44044</c:v>
                </c:pt>
                <c:pt idx="92">
                  <c:v>44075</c:v>
                </c:pt>
                <c:pt idx="93">
                  <c:v>44105</c:v>
                </c:pt>
                <c:pt idx="94">
                  <c:v>44136</c:v>
                </c:pt>
                <c:pt idx="95">
                  <c:v>44166</c:v>
                </c:pt>
                <c:pt idx="96">
                  <c:v>44197</c:v>
                </c:pt>
                <c:pt idx="97">
                  <c:v>44228</c:v>
                </c:pt>
                <c:pt idx="98">
                  <c:v>44286</c:v>
                </c:pt>
                <c:pt idx="99">
                  <c:v>44316</c:v>
                </c:pt>
                <c:pt idx="100">
                  <c:v>44347</c:v>
                </c:pt>
                <c:pt idx="101">
                  <c:v>44377</c:v>
                </c:pt>
                <c:pt idx="102" formatCode="[$-409]mmm\-yy;@">
                  <c:v>44408</c:v>
                </c:pt>
                <c:pt idx="103">
                  <c:v>44409</c:v>
                </c:pt>
                <c:pt idx="104">
                  <c:v>44440</c:v>
                </c:pt>
                <c:pt idx="105">
                  <c:v>44470</c:v>
                </c:pt>
                <c:pt idx="106">
                  <c:v>44501</c:v>
                </c:pt>
                <c:pt idx="107">
                  <c:v>44531</c:v>
                </c:pt>
                <c:pt idx="108">
                  <c:v>44562</c:v>
                </c:pt>
                <c:pt idx="109">
                  <c:v>44593</c:v>
                </c:pt>
                <c:pt idx="110">
                  <c:v>44621</c:v>
                </c:pt>
                <c:pt idx="111">
                  <c:v>44652</c:v>
                </c:pt>
              </c:numCache>
            </c:numRef>
          </c:cat>
          <c:val>
            <c:numRef>
              <c:f>'Flows - S - 9M'!$X$127:$X$244</c:f>
              <c:numCache>
                <c:formatCode>0.0%</c:formatCode>
                <c:ptCount val="118"/>
                <c:pt idx="0">
                  <c:v>-2.0734408818599438E-2</c:v>
                </c:pt>
                <c:pt idx="1">
                  <c:v>-2.3633908988046314E-2</c:v>
                </c:pt>
                <c:pt idx="2">
                  <c:v>-2.6466816039310864E-2</c:v>
                </c:pt>
                <c:pt idx="3">
                  <c:v>-2.5563732714159178E-2</c:v>
                </c:pt>
                <c:pt idx="4">
                  <c:v>-2.8051360892318491E-2</c:v>
                </c:pt>
                <c:pt idx="5">
                  <c:v>-2.1854333326059721E-2</c:v>
                </c:pt>
                <c:pt idx="6">
                  <c:v>-2.0940826580865698E-2</c:v>
                </c:pt>
                <c:pt idx="7">
                  <c:v>-1.7398327169298771E-2</c:v>
                </c:pt>
                <c:pt idx="8">
                  <c:v>-1.7662058274026421E-2</c:v>
                </c:pt>
                <c:pt idx="9">
                  <c:v>-1.5344119276551734E-2</c:v>
                </c:pt>
                <c:pt idx="10">
                  <c:v>-1.5177343182158786E-2</c:v>
                </c:pt>
                <c:pt idx="11">
                  <c:v>-1.4864365309653117E-2</c:v>
                </c:pt>
                <c:pt idx="12">
                  <c:v>-1.4173760593104911E-2</c:v>
                </c:pt>
                <c:pt idx="13">
                  <c:v>-9.0862215173199944E-3</c:v>
                </c:pt>
                <c:pt idx="14">
                  <c:v>-1.6451093420415484E-2</c:v>
                </c:pt>
                <c:pt idx="15">
                  <c:v>-1.7770039395306438E-2</c:v>
                </c:pt>
                <c:pt idx="16">
                  <c:v>-2.1290212034965124E-2</c:v>
                </c:pt>
                <c:pt idx="17">
                  <c:v>-1.9160462887817604E-2</c:v>
                </c:pt>
                <c:pt idx="18">
                  <c:v>-1.5618341186900907E-2</c:v>
                </c:pt>
                <c:pt idx="19">
                  <c:v>-1.1634985342348752E-2</c:v>
                </c:pt>
                <c:pt idx="20">
                  <c:v>-9.3176308368373689E-3</c:v>
                </c:pt>
                <c:pt idx="21">
                  <c:v>-7.5420518890970045E-3</c:v>
                </c:pt>
                <c:pt idx="22">
                  <c:v>-9.2775291074448409E-3</c:v>
                </c:pt>
                <c:pt idx="23">
                  <c:v>-4.3208563099850746E-3</c:v>
                </c:pt>
                <c:pt idx="24">
                  <c:v>-4.5207313427121296E-3</c:v>
                </c:pt>
                <c:pt idx="25">
                  <c:v>-2.5696548014895993E-3</c:v>
                </c:pt>
                <c:pt idx="26">
                  <c:v>-1.3074854334576631E-3</c:v>
                </c:pt>
                <c:pt idx="27">
                  <c:v>2.2082088130030591E-3</c:v>
                </c:pt>
                <c:pt idx="28">
                  <c:v>3.6112591279613372E-3</c:v>
                </c:pt>
                <c:pt idx="29">
                  <c:v>6.6225960159554684E-3</c:v>
                </c:pt>
                <c:pt idx="30">
                  <c:v>5.7307136653845401E-3</c:v>
                </c:pt>
                <c:pt idx="31">
                  <c:v>1.0930961555836605E-2</c:v>
                </c:pt>
                <c:pt idx="32">
                  <c:v>1.2262289261148298E-2</c:v>
                </c:pt>
                <c:pt idx="33">
                  <c:v>1.4141753291127605E-2</c:v>
                </c:pt>
                <c:pt idx="34">
                  <c:v>1.5627455730892286E-2</c:v>
                </c:pt>
                <c:pt idx="35">
                  <c:v>1.7345802239758113E-2</c:v>
                </c:pt>
                <c:pt idx="36">
                  <c:v>1.7917757364814813E-2</c:v>
                </c:pt>
                <c:pt idx="37">
                  <c:v>1.9043764594043153E-2</c:v>
                </c:pt>
                <c:pt idx="38">
                  <c:v>1.2289204107195188E-2</c:v>
                </c:pt>
                <c:pt idx="39">
                  <c:v>1.1623568529607723E-2</c:v>
                </c:pt>
                <c:pt idx="40">
                  <c:v>9.3380384745361377E-3</c:v>
                </c:pt>
                <c:pt idx="41">
                  <c:v>6.097461751621026E-3</c:v>
                </c:pt>
                <c:pt idx="42">
                  <c:v>4.8720185370494514E-3</c:v>
                </c:pt>
                <c:pt idx="43">
                  <c:v>1.446481516657633E-3</c:v>
                </c:pt>
                <c:pt idx="44">
                  <c:v>3.3627666210617874E-4</c:v>
                </c:pt>
                <c:pt idx="45">
                  <c:v>-8.1796391714373325E-4</c:v>
                </c:pt>
                <c:pt idx="46">
                  <c:v>9.9005562788942176E-4</c:v>
                </c:pt>
                <c:pt idx="47">
                  <c:v>6.6927431524495097E-3</c:v>
                </c:pt>
                <c:pt idx="48">
                  <c:v>8.3164377117344208E-3</c:v>
                </c:pt>
                <c:pt idx="49">
                  <c:v>6.847320360574111E-3</c:v>
                </c:pt>
                <c:pt idx="50">
                  <c:v>6.28113816819362E-3</c:v>
                </c:pt>
                <c:pt idx="51">
                  <c:v>9.6696020633224404E-3</c:v>
                </c:pt>
                <c:pt idx="52">
                  <c:v>1.1385247707778963E-2</c:v>
                </c:pt>
                <c:pt idx="53">
                  <c:v>1.1936977260665789E-2</c:v>
                </c:pt>
                <c:pt idx="54">
                  <c:v>1.0887214345756674E-2</c:v>
                </c:pt>
                <c:pt idx="55">
                  <c:v>1.0303590779260952E-2</c:v>
                </c:pt>
                <c:pt idx="56">
                  <c:v>1.2435786055928943E-2</c:v>
                </c:pt>
                <c:pt idx="57">
                  <c:v>1.3351776476977781E-2</c:v>
                </c:pt>
                <c:pt idx="58">
                  <c:v>1.4653067357783158E-2</c:v>
                </c:pt>
                <c:pt idx="59">
                  <c:v>1.676325089347739E-2</c:v>
                </c:pt>
                <c:pt idx="60">
                  <c:v>1.4732230768059046E-2</c:v>
                </c:pt>
                <c:pt idx="61">
                  <c:v>1.6846355516228657E-2</c:v>
                </c:pt>
                <c:pt idx="62">
                  <c:v>1.6692990440050744E-2</c:v>
                </c:pt>
                <c:pt idx="63">
                  <c:v>1.7099624257098482E-2</c:v>
                </c:pt>
                <c:pt idx="64">
                  <c:v>1.6643613369393854E-2</c:v>
                </c:pt>
                <c:pt idx="65">
                  <c:v>1.5289495045494544E-2</c:v>
                </c:pt>
                <c:pt idx="66">
                  <c:v>1.4360230413466724E-2</c:v>
                </c:pt>
                <c:pt idx="67">
                  <c:v>1.3285702386286723E-2</c:v>
                </c:pt>
                <c:pt idx="68">
                  <c:v>1.3721295792678171E-2</c:v>
                </c:pt>
                <c:pt idx="69">
                  <c:v>1.777811391958516E-2</c:v>
                </c:pt>
                <c:pt idx="70">
                  <c:v>1.5145488666034372E-2</c:v>
                </c:pt>
                <c:pt idx="71">
                  <c:v>1.4082664979624709E-2</c:v>
                </c:pt>
                <c:pt idx="72">
                  <c:v>1.2945003497442337E-2</c:v>
                </c:pt>
                <c:pt idx="73">
                  <c:v>1.0412325105851874E-2</c:v>
                </c:pt>
                <c:pt idx="74">
                  <c:v>5.6180730405662694E-3</c:v>
                </c:pt>
                <c:pt idx="75">
                  <c:v>4.0689872429313535E-3</c:v>
                </c:pt>
                <c:pt idx="76">
                  <c:v>4.3684076301766074E-3</c:v>
                </c:pt>
                <c:pt idx="77">
                  <c:v>2.9318776554159371E-3</c:v>
                </c:pt>
                <c:pt idx="78">
                  <c:v>2.2525847080137537E-3</c:v>
                </c:pt>
                <c:pt idx="79">
                  <c:v>5.3650789662725738E-3</c:v>
                </c:pt>
                <c:pt idx="80">
                  <c:v>7.2579920322690689E-3</c:v>
                </c:pt>
                <c:pt idx="81">
                  <c:v>7.7567971152107517E-3</c:v>
                </c:pt>
                <c:pt idx="82">
                  <c:v>6.6208812487733894E-3</c:v>
                </c:pt>
                <c:pt idx="83">
                  <c:v>8.8489359807621057E-3</c:v>
                </c:pt>
                <c:pt idx="84">
                  <c:v>9.9499468908944878E-3</c:v>
                </c:pt>
                <c:pt idx="85">
                  <c:v>1.1730770680784321E-2</c:v>
                </c:pt>
                <c:pt idx="86">
                  <c:v>1.9632551357902924E-2</c:v>
                </c:pt>
                <c:pt idx="87">
                  <c:v>1.6941450024332363E-2</c:v>
                </c:pt>
                <c:pt idx="88">
                  <c:v>1.5804032930258876E-2</c:v>
                </c:pt>
                <c:pt idx="89">
                  <c:v>1.4384998984948567E-2</c:v>
                </c:pt>
                <c:pt idx="90">
                  <c:v>1.1940646468692044E-2</c:v>
                </c:pt>
                <c:pt idx="91">
                  <c:v>1.1483044430649979E-2</c:v>
                </c:pt>
                <c:pt idx="92">
                  <c:v>1.1555857389537677E-2</c:v>
                </c:pt>
                <c:pt idx="93">
                  <c:v>7.6687768226786574E-3</c:v>
                </c:pt>
                <c:pt idx="94">
                  <c:v>-2.9227784400176707E-3</c:v>
                </c:pt>
                <c:pt idx="95">
                  <c:v>-1.615290570867416E-2</c:v>
                </c:pt>
                <c:pt idx="96">
                  <c:v>-1.7170255665105421E-2</c:v>
                </c:pt>
                <c:pt idx="97">
                  <c:v>-2.0267467308839202E-2</c:v>
                </c:pt>
                <c:pt idx="98">
                  <c:v>-1.8882926387062748E-2</c:v>
                </c:pt>
                <c:pt idx="99">
                  <c:v>-1.5532385731697861E-2</c:v>
                </c:pt>
                <c:pt idx="100">
                  <c:v>-1.3072885135414091E-2</c:v>
                </c:pt>
                <c:pt idx="101">
                  <c:v>-1.177126594170448E-2</c:v>
                </c:pt>
                <c:pt idx="102">
                  <c:v>-7.8108155417114383E-3</c:v>
                </c:pt>
                <c:pt idx="103">
                  <c:v>-1.6962235770592998E-3</c:v>
                </c:pt>
                <c:pt idx="104">
                  <c:v>2.453602143597907E-3</c:v>
                </c:pt>
                <c:pt idx="105">
                  <c:v>4.0543576645935839E-3</c:v>
                </c:pt>
                <c:pt idx="106">
                  <c:v>8.6379667386178877E-3</c:v>
                </c:pt>
                <c:pt idx="107">
                  <c:v>1.1012045584944114E-2</c:v>
                </c:pt>
                <c:pt idx="108">
                  <c:v>1.1982958794613335E-2</c:v>
                </c:pt>
                <c:pt idx="109">
                  <c:v>1.55202023453101E-2</c:v>
                </c:pt>
                <c:pt idx="110">
                  <c:v>1.8663144267164474E-2</c:v>
                </c:pt>
                <c:pt idx="111">
                  <c:v>1.9792753606734315E-2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8E2-4A7D-AAF7-8001BB5ECD63}"/>
            </c:ext>
          </c:extLst>
        </c:ser>
        <c:ser>
          <c:idx val="2"/>
          <c:order val="2"/>
          <c:tx>
            <c:strRef>
              <c:f>'Flows - S - 9M'!$Y$15</c:f>
              <c:strCache>
                <c:ptCount val="1"/>
                <c:pt idx="0">
                  <c:v>MFs (US$ mn)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'Flows - S - 9M'!$V$127:$V$244</c:f>
              <c:numCache>
                <c:formatCode>mmm\-yy</c:formatCode>
                <c:ptCount val="118"/>
                <c:pt idx="0">
                  <c:v>41275</c:v>
                </c:pt>
                <c:pt idx="1">
                  <c:v>41306</c:v>
                </c:pt>
                <c:pt idx="2">
                  <c:v>41334</c:v>
                </c:pt>
                <c:pt idx="3">
                  <c:v>41365</c:v>
                </c:pt>
                <c:pt idx="4">
                  <c:v>41395</c:v>
                </c:pt>
                <c:pt idx="5">
                  <c:v>41426</c:v>
                </c:pt>
                <c:pt idx="6">
                  <c:v>41456</c:v>
                </c:pt>
                <c:pt idx="7">
                  <c:v>41487</c:v>
                </c:pt>
                <c:pt idx="8">
                  <c:v>41518</c:v>
                </c:pt>
                <c:pt idx="9">
                  <c:v>41548</c:v>
                </c:pt>
                <c:pt idx="10">
                  <c:v>41579</c:v>
                </c:pt>
                <c:pt idx="11">
                  <c:v>41609</c:v>
                </c:pt>
                <c:pt idx="12">
                  <c:v>41640</c:v>
                </c:pt>
                <c:pt idx="13">
                  <c:v>41671</c:v>
                </c:pt>
                <c:pt idx="14">
                  <c:v>41699</c:v>
                </c:pt>
                <c:pt idx="15">
                  <c:v>41730</c:v>
                </c:pt>
                <c:pt idx="16">
                  <c:v>41760</c:v>
                </c:pt>
                <c:pt idx="17">
                  <c:v>41791</c:v>
                </c:pt>
                <c:pt idx="18">
                  <c:v>41821</c:v>
                </c:pt>
                <c:pt idx="19">
                  <c:v>41852</c:v>
                </c:pt>
                <c:pt idx="20">
                  <c:v>41883</c:v>
                </c:pt>
                <c:pt idx="21">
                  <c:v>41913</c:v>
                </c:pt>
                <c:pt idx="22">
                  <c:v>41944</c:v>
                </c:pt>
                <c:pt idx="23">
                  <c:v>41974</c:v>
                </c:pt>
                <c:pt idx="24">
                  <c:v>42005</c:v>
                </c:pt>
                <c:pt idx="25">
                  <c:v>42036</c:v>
                </c:pt>
                <c:pt idx="26">
                  <c:v>42064</c:v>
                </c:pt>
                <c:pt idx="27">
                  <c:v>42095</c:v>
                </c:pt>
                <c:pt idx="28">
                  <c:v>42125</c:v>
                </c:pt>
                <c:pt idx="29">
                  <c:v>42156</c:v>
                </c:pt>
                <c:pt idx="30">
                  <c:v>42186</c:v>
                </c:pt>
                <c:pt idx="31">
                  <c:v>42217</c:v>
                </c:pt>
                <c:pt idx="32">
                  <c:v>42248</c:v>
                </c:pt>
                <c:pt idx="33">
                  <c:v>42278</c:v>
                </c:pt>
                <c:pt idx="34">
                  <c:v>42309</c:v>
                </c:pt>
                <c:pt idx="35">
                  <c:v>42339</c:v>
                </c:pt>
                <c:pt idx="36">
                  <c:v>42370</c:v>
                </c:pt>
                <c:pt idx="37">
                  <c:v>42401</c:v>
                </c:pt>
                <c:pt idx="38">
                  <c:v>42430</c:v>
                </c:pt>
                <c:pt idx="39">
                  <c:v>42461</c:v>
                </c:pt>
                <c:pt idx="40">
                  <c:v>42491</c:v>
                </c:pt>
                <c:pt idx="41">
                  <c:v>42522</c:v>
                </c:pt>
                <c:pt idx="42">
                  <c:v>42552</c:v>
                </c:pt>
                <c:pt idx="43">
                  <c:v>42583</c:v>
                </c:pt>
                <c:pt idx="44">
                  <c:v>42614</c:v>
                </c:pt>
                <c:pt idx="45">
                  <c:v>42644</c:v>
                </c:pt>
                <c:pt idx="46">
                  <c:v>42675</c:v>
                </c:pt>
                <c:pt idx="47">
                  <c:v>42705</c:v>
                </c:pt>
                <c:pt idx="48">
                  <c:v>42736</c:v>
                </c:pt>
                <c:pt idx="49">
                  <c:v>42767</c:v>
                </c:pt>
                <c:pt idx="50">
                  <c:v>42795</c:v>
                </c:pt>
                <c:pt idx="51">
                  <c:v>42826</c:v>
                </c:pt>
                <c:pt idx="52">
                  <c:v>42856</c:v>
                </c:pt>
                <c:pt idx="53">
                  <c:v>42887</c:v>
                </c:pt>
                <c:pt idx="54">
                  <c:v>42917</c:v>
                </c:pt>
                <c:pt idx="55">
                  <c:v>42948</c:v>
                </c:pt>
                <c:pt idx="56">
                  <c:v>42979</c:v>
                </c:pt>
                <c:pt idx="57">
                  <c:v>43009</c:v>
                </c:pt>
                <c:pt idx="58">
                  <c:v>43040</c:v>
                </c:pt>
                <c:pt idx="59">
                  <c:v>43070</c:v>
                </c:pt>
                <c:pt idx="60">
                  <c:v>43101</c:v>
                </c:pt>
                <c:pt idx="61">
                  <c:v>43132</c:v>
                </c:pt>
                <c:pt idx="62">
                  <c:v>43160</c:v>
                </c:pt>
                <c:pt idx="63">
                  <c:v>43191</c:v>
                </c:pt>
                <c:pt idx="64">
                  <c:v>43221</c:v>
                </c:pt>
                <c:pt idx="65">
                  <c:v>43252</c:v>
                </c:pt>
                <c:pt idx="66">
                  <c:v>43282</c:v>
                </c:pt>
                <c:pt idx="67">
                  <c:v>43313</c:v>
                </c:pt>
                <c:pt idx="68">
                  <c:v>43344</c:v>
                </c:pt>
                <c:pt idx="69">
                  <c:v>43374</c:v>
                </c:pt>
                <c:pt idx="70">
                  <c:v>43405</c:v>
                </c:pt>
                <c:pt idx="71">
                  <c:v>43435</c:v>
                </c:pt>
                <c:pt idx="72">
                  <c:v>43466</c:v>
                </c:pt>
                <c:pt idx="73">
                  <c:v>43497</c:v>
                </c:pt>
                <c:pt idx="74">
                  <c:v>43525</c:v>
                </c:pt>
                <c:pt idx="75">
                  <c:v>43556</c:v>
                </c:pt>
                <c:pt idx="76">
                  <c:v>43586</c:v>
                </c:pt>
                <c:pt idx="77">
                  <c:v>43617</c:v>
                </c:pt>
                <c:pt idx="78">
                  <c:v>43647</c:v>
                </c:pt>
                <c:pt idx="79">
                  <c:v>43678</c:v>
                </c:pt>
                <c:pt idx="80">
                  <c:v>43709</c:v>
                </c:pt>
                <c:pt idx="81">
                  <c:v>43739</c:v>
                </c:pt>
                <c:pt idx="82">
                  <c:v>43770</c:v>
                </c:pt>
                <c:pt idx="83">
                  <c:v>43800</c:v>
                </c:pt>
                <c:pt idx="84">
                  <c:v>43831</c:v>
                </c:pt>
                <c:pt idx="85">
                  <c:v>43862</c:v>
                </c:pt>
                <c:pt idx="86">
                  <c:v>43891</c:v>
                </c:pt>
                <c:pt idx="87">
                  <c:v>43922</c:v>
                </c:pt>
                <c:pt idx="88">
                  <c:v>43952</c:v>
                </c:pt>
                <c:pt idx="89">
                  <c:v>43983</c:v>
                </c:pt>
                <c:pt idx="90">
                  <c:v>44013</c:v>
                </c:pt>
                <c:pt idx="91">
                  <c:v>44044</c:v>
                </c:pt>
                <c:pt idx="92">
                  <c:v>44075</c:v>
                </c:pt>
                <c:pt idx="93">
                  <c:v>44105</c:v>
                </c:pt>
                <c:pt idx="94">
                  <c:v>44136</c:v>
                </c:pt>
                <c:pt idx="95">
                  <c:v>44166</c:v>
                </c:pt>
                <c:pt idx="96">
                  <c:v>44197</c:v>
                </c:pt>
                <c:pt idx="97">
                  <c:v>44228</c:v>
                </c:pt>
                <c:pt idx="98">
                  <c:v>44286</c:v>
                </c:pt>
                <c:pt idx="99">
                  <c:v>44316</c:v>
                </c:pt>
                <c:pt idx="100">
                  <c:v>44347</c:v>
                </c:pt>
                <c:pt idx="101">
                  <c:v>44377</c:v>
                </c:pt>
                <c:pt idx="102" formatCode="[$-409]mmm\-yy;@">
                  <c:v>44408</c:v>
                </c:pt>
                <c:pt idx="103">
                  <c:v>44409</c:v>
                </c:pt>
                <c:pt idx="104">
                  <c:v>44440</c:v>
                </c:pt>
                <c:pt idx="105">
                  <c:v>44470</c:v>
                </c:pt>
                <c:pt idx="106">
                  <c:v>44501</c:v>
                </c:pt>
                <c:pt idx="107">
                  <c:v>44531</c:v>
                </c:pt>
                <c:pt idx="108">
                  <c:v>44562</c:v>
                </c:pt>
                <c:pt idx="109">
                  <c:v>44593</c:v>
                </c:pt>
                <c:pt idx="110">
                  <c:v>44621</c:v>
                </c:pt>
                <c:pt idx="111">
                  <c:v>44652</c:v>
                </c:pt>
              </c:numCache>
            </c:numRef>
          </c:cat>
          <c:val>
            <c:numRef>
              <c:f>'Flows - S - 9M'!$Y$127:$Y$244</c:f>
              <c:numCache>
                <c:formatCode>0.0%</c:formatCode>
                <c:ptCount val="118"/>
                <c:pt idx="0">
                  <c:v>-7.3701750286597799E-3</c:v>
                </c:pt>
                <c:pt idx="1">
                  <c:v>-7.2905025997625017E-3</c:v>
                </c:pt>
                <c:pt idx="2">
                  <c:v>-7.8490331819647454E-3</c:v>
                </c:pt>
                <c:pt idx="3">
                  <c:v>-7.6585790766149266E-3</c:v>
                </c:pt>
                <c:pt idx="4">
                  <c:v>-8.2599055777551195E-3</c:v>
                </c:pt>
                <c:pt idx="5">
                  <c:v>-7.2451964183219003E-3</c:v>
                </c:pt>
                <c:pt idx="6">
                  <c:v>-7.1089052143401086E-3</c:v>
                </c:pt>
                <c:pt idx="7">
                  <c:v>-5.9240181134859113E-3</c:v>
                </c:pt>
                <c:pt idx="8">
                  <c:v>-6.0651916431828197E-3</c:v>
                </c:pt>
                <c:pt idx="9">
                  <c:v>-5.713528402227476E-3</c:v>
                </c:pt>
                <c:pt idx="10">
                  <c:v>-5.9168717408267495E-3</c:v>
                </c:pt>
                <c:pt idx="11">
                  <c:v>-5.5287000906207914E-3</c:v>
                </c:pt>
                <c:pt idx="12">
                  <c:v>-5.4092437664699294E-3</c:v>
                </c:pt>
                <c:pt idx="13">
                  <c:v>-4.4284518335507535E-3</c:v>
                </c:pt>
                <c:pt idx="14">
                  <c:v>-5.5643098120573085E-3</c:v>
                </c:pt>
                <c:pt idx="15">
                  <c:v>-5.5716831589926359E-3</c:v>
                </c:pt>
                <c:pt idx="16">
                  <c:v>-5.9332487292275372E-3</c:v>
                </c:pt>
                <c:pt idx="17">
                  <c:v>-3.7403051382250982E-3</c:v>
                </c:pt>
                <c:pt idx="18">
                  <c:v>-7.7609370434842675E-4</c:v>
                </c:pt>
                <c:pt idx="19">
                  <c:v>1.6784302897024236E-3</c:v>
                </c:pt>
                <c:pt idx="20">
                  <c:v>2.9441216080834452E-3</c:v>
                </c:pt>
                <c:pt idx="21">
                  <c:v>4.854136084871649E-3</c:v>
                </c:pt>
                <c:pt idx="22">
                  <c:v>5.4899299427829994E-3</c:v>
                </c:pt>
                <c:pt idx="23">
                  <c:v>7.9070036633506324E-3</c:v>
                </c:pt>
                <c:pt idx="24">
                  <c:v>8.7741741952093982E-3</c:v>
                </c:pt>
                <c:pt idx="25">
                  <c:v>9.5326019215116846E-3</c:v>
                </c:pt>
                <c:pt idx="26">
                  <c:v>9.4597036043957503E-3</c:v>
                </c:pt>
                <c:pt idx="27">
                  <c:v>9.8389297637835778E-3</c:v>
                </c:pt>
                <c:pt idx="28">
                  <c:v>9.0420018784216974E-3</c:v>
                </c:pt>
                <c:pt idx="29">
                  <c:v>1.0332285281756771E-2</c:v>
                </c:pt>
                <c:pt idx="30">
                  <c:v>1.0041076524005731E-2</c:v>
                </c:pt>
                <c:pt idx="31">
                  <c:v>1.1897998474698175E-2</c:v>
                </c:pt>
                <c:pt idx="32">
                  <c:v>1.2906387536174896E-2</c:v>
                </c:pt>
                <c:pt idx="33">
                  <c:v>1.3661136858661691E-2</c:v>
                </c:pt>
                <c:pt idx="34">
                  <c:v>1.4078180961440968E-2</c:v>
                </c:pt>
                <c:pt idx="35">
                  <c:v>1.4580582558098297E-2</c:v>
                </c:pt>
                <c:pt idx="36">
                  <c:v>1.4732948863708647E-2</c:v>
                </c:pt>
                <c:pt idx="37">
                  <c:v>1.5792173344165723E-2</c:v>
                </c:pt>
                <c:pt idx="38">
                  <c:v>1.0839341959328785E-2</c:v>
                </c:pt>
                <c:pt idx="39">
                  <c:v>9.3511650078139056E-3</c:v>
                </c:pt>
                <c:pt idx="40">
                  <c:v>8.4722987147031279E-3</c:v>
                </c:pt>
                <c:pt idx="41">
                  <c:v>6.0195016630095943E-3</c:v>
                </c:pt>
                <c:pt idx="42">
                  <c:v>5.0470184387507088E-3</c:v>
                </c:pt>
                <c:pt idx="43">
                  <c:v>4.2183426671458654E-3</c:v>
                </c:pt>
                <c:pt idx="44">
                  <c:v>3.7110472516179546E-3</c:v>
                </c:pt>
                <c:pt idx="45">
                  <c:v>4.0610621421578036E-3</c:v>
                </c:pt>
                <c:pt idx="46">
                  <c:v>5.7244786529375008E-3</c:v>
                </c:pt>
                <c:pt idx="47">
                  <c:v>1.0095553993706157E-2</c:v>
                </c:pt>
                <c:pt idx="48">
                  <c:v>1.1322680161274162E-2</c:v>
                </c:pt>
                <c:pt idx="49">
                  <c:v>1.0113469828714337E-2</c:v>
                </c:pt>
                <c:pt idx="50">
                  <c:v>1.1002492615632518E-2</c:v>
                </c:pt>
                <c:pt idx="51">
                  <c:v>1.3568004920548901E-2</c:v>
                </c:pt>
                <c:pt idx="52">
                  <c:v>1.4764289566370976E-2</c:v>
                </c:pt>
                <c:pt idx="53">
                  <c:v>1.5353238611268281E-2</c:v>
                </c:pt>
                <c:pt idx="54">
                  <c:v>1.5415591275571759E-2</c:v>
                </c:pt>
                <c:pt idx="55">
                  <c:v>1.5917910981172043E-2</c:v>
                </c:pt>
                <c:pt idx="56">
                  <c:v>1.7218814147894064E-2</c:v>
                </c:pt>
                <c:pt idx="57">
                  <c:v>1.8036890851324924E-2</c:v>
                </c:pt>
                <c:pt idx="58">
                  <c:v>1.9606646608290135E-2</c:v>
                </c:pt>
                <c:pt idx="59">
                  <c:v>2.0120108986490637E-2</c:v>
                </c:pt>
                <c:pt idx="60">
                  <c:v>1.8922150390159102E-2</c:v>
                </c:pt>
                <c:pt idx="61">
                  <c:v>1.9745979863301177E-2</c:v>
                </c:pt>
                <c:pt idx="62">
                  <c:v>1.9555897498476197E-2</c:v>
                </c:pt>
                <c:pt idx="63">
                  <c:v>1.91568919456825E-2</c:v>
                </c:pt>
                <c:pt idx="64">
                  <c:v>1.814990732337261E-2</c:v>
                </c:pt>
                <c:pt idx="65">
                  <c:v>1.6587427313006692E-2</c:v>
                </c:pt>
                <c:pt idx="66">
                  <c:v>1.5634704915848528E-2</c:v>
                </c:pt>
                <c:pt idx="67">
                  <c:v>1.4251862922948465E-2</c:v>
                </c:pt>
                <c:pt idx="68">
                  <c:v>1.4496678844557249E-2</c:v>
                </c:pt>
                <c:pt idx="69">
                  <c:v>1.7013579152459799E-2</c:v>
                </c:pt>
                <c:pt idx="70">
                  <c:v>1.5361878961644641E-2</c:v>
                </c:pt>
                <c:pt idx="71">
                  <c:v>1.4281775899811588E-2</c:v>
                </c:pt>
                <c:pt idx="72">
                  <c:v>1.3547976857637154E-2</c:v>
                </c:pt>
                <c:pt idx="73">
                  <c:v>1.1744050266207409E-2</c:v>
                </c:pt>
                <c:pt idx="74">
                  <c:v>8.9972087449200558E-3</c:v>
                </c:pt>
                <c:pt idx="75">
                  <c:v>7.3615020789347761E-3</c:v>
                </c:pt>
                <c:pt idx="76">
                  <c:v>7.3890840935794313E-3</c:v>
                </c:pt>
                <c:pt idx="77">
                  <c:v>6.4790431556405355E-3</c:v>
                </c:pt>
                <c:pt idx="78">
                  <c:v>5.1812049377227207E-3</c:v>
                </c:pt>
                <c:pt idx="79">
                  <c:v>7.0648411304572497E-3</c:v>
                </c:pt>
                <c:pt idx="80">
                  <c:v>8.3505645180517139E-3</c:v>
                </c:pt>
                <c:pt idx="81">
                  <c:v>7.80742509557755E-3</c:v>
                </c:pt>
                <c:pt idx="82">
                  <c:v>6.7317084285340801E-3</c:v>
                </c:pt>
                <c:pt idx="83">
                  <c:v>8.3423876639531509E-3</c:v>
                </c:pt>
                <c:pt idx="84">
                  <c:v>8.8999192710523048E-3</c:v>
                </c:pt>
                <c:pt idx="85">
                  <c:v>9.5267355610136398E-3</c:v>
                </c:pt>
                <c:pt idx="86">
                  <c:v>1.2854086865958483E-2</c:v>
                </c:pt>
                <c:pt idx="87">
                  <c:v>9.9332602030726014E-3</c:v>
                </c:pt>
                <c:pt idx="88">
                  <c:v>8.0973821072205382E-3</c:v>
                </c:pt>
                <c:pt idx="89">
                  <c:v>6.2062070987170623E-3</c:v>
                </c:pt>
                <c:pt idx="90">
                  <c:v>4.0485387022932955E-3</c:v>
                </c:pt>
                <c:pt idx="91">
                  <c:v>3.4717959738248642E-3</c:v>
                </c:pt>
                <c:pt idx="92">
                  <c:v>2.3803448359799241E-3</c:v>
                </c:pt>
                <c:pt idx="93">
                  <c:v>1.5062570536753447E-4</c:v>
                </c:pt>
                <c:pt idx="94">
                  <c:v>-6.2389388116998691E-3</c:v>
                </c:pt>
                <c:pt idx="95">
                  <c:v>-1.3191027179970338E-2</c:v>
                </c:pt>
                <c:pt idx="96">
                  <c:v>-1.3739497853645876E-2</c:v>
                </c:pt>
                <c:pt idx="97">
                  <c:v>-1.5868558374051569E-2</c:v>
                </c:pt>
                <c:pt idx="98">
                  <c:v>-1.4687869623593044E-2</c:v>
                </c:pt>
                <c:pt idx="99">
                  <c:v>-1.284741212890818E-2</c:v>
                </c:pt>
                <c:pt idx="100">
                  <c:v>-1.1091994582854864E-2</c:v>
                </c:pt>
                <c:pt idx="101">
                  <c:v>-9.4584044210938596E-3</c:v>
                </c:pt>
                <c:pt idx="102">
                  <c:v>-7.5868410743826185E-3</c:v>
                </c:pt>
                <c:pt idx="103">
                  <c:v>-2.8612932896038062E-3</c:v>
                </c:pt>
                <c:pt idx="104">
                  <c:v>7.8387710427642028E-5</c:v>
                </c:pt>
                <c:pt idx="105">
                  <c:v>1.9918122326810874E-3</c:v>
                </c:pt>
                <c:pt idx="106">
                  <c:v>5.761273889731508E-3</c:v>
                </c:pt>
                <c:pt idx="107">
                  <c:v>7.5446210502341585E-3</c:v>
                </c:pt>
                <c:pt idx="108">
                  <c:v>8.9866922098894974E-3</c:v>
                </c:pt>
                <c:pt idx="109">
                  <c:v>1.1463388287150062E-2</c:v>
                </c:pt>
                <c:pt idx="110">
                  <c:v>1.3146947900578401E-2</c:v>
                </c:pt>
                <c:pt idx="111">
                  <c:v>1.5069165829429684E-2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8E2-4A7D-AAF7-8001BB5ECD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512656"/>
        <c:axId val="1576923744"/>
      </c:lineChart>
      <c:dateAx>
        <c:axId val="198512656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6923744"/>
        <c:crosses val="autoZero"/>
        <c:auto val="1"/>
        <c:lblOffset val="100"/>
        <c:baseTimeUnit val="months"/>
      </c:dateAx>
      <c:valAx>
        <c:axId val="1576923744"/>
        <c:scaling>
          <c:orientation val="minMax"/>
        </c:scaling>
        <c:delete val="0"/>
        <c:axPos val="l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512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2.xml"/><Relationship Id="rId13" Type="http://schemas.openxmlformats.org/officeDocument/2006/relationships/chart" Target="../charts/chart17.xml"/><Relationship Id="rId18" Type="http://schemas.openxmlformats.org/officeDocument/2006/relationships/chart" Target="../charts/chart22.xml"/><Relationship Id="rId3" Type="http://schemas.openxmlformats.org/officeDocument/2006/relationships/chart" Target="../charts/chart7.xml"/><Relationship Id="rId7" Type="http://schemas.openxmlformats.org/officeDocument/2006/relationships/chart" Target="../charts/chart11.xml"/><Relationship Id="rId12" Type="http://schemas.openxmlformats.org/officeDocument/2006/relationships/chart" Target="../charts/chart16.xml"/><Relationship Id="rId17" Type="http://schemas.openxmlformats.org/officeDocument/2006/relationships/chart" Target="../charts/chart21.xml"/><Relationship Id="rId2" Type="http://schemas.openxmlformats.org/officeDocument/2006/relationships/chart" Target="../charts/chart6.xml"/><Relationship Id="rId16" Type="http://schemas.openxmlformats.org/officeDocument/2006/relationships/chart" Target="../charts/chart20.xml"/><Relationship Id="rId1" Type="http://schemas.openxmlformats.org/officeDocument/2006/relationships/chart" Target="../charts/chart5.xml"/><Relationship Id="rId6" Type="http://schemas.openxmlformats.org/officeDocument/2006/relationships/chart" Target="../charts/chart10.xml"/><Relationship Id="rId11" Type="http://schemas.openxmlformats.org/officeDocument/2006/relationships/chart" Target="../charts/chart15.xml"/><Relationship Id="rId5" Type="http://schemas.openxmlformats.org/officeDocument/2006/relationships/chart" Target="../charts/chart9.xml"/><Relationship Id="rId15" Type="http://schemas.openxmlformats.org/officeDocument/2006/relationships/chart" Target="../charts/chart19.xml"/><Relationship Id="rId10" Type="http://schemas.openxmlformats.org/officeDocument/2006/relationships/chart" Target="../charts/chart14.xml"/><Relationship Id="rId19" Type="http://schemas.openxmlformats.org/officeDocument/2006/relationships/chart" Target="../charts/chart23.xml"/><Relationship Id="rId4" Type="http://schemas.openxmlformats.org/officeDocument/2006/relationships/chart" Target="../charts/chart8.xml"/><Relationship Id="rId9" Type="http://schemas.openxmlformats.org/officeDocument/2006/relationships/chart" Target="../charts/chart13.xml"/><Relationship Id="rId14" Type="http://schemas.openxmlformats.org/officeDocument/2006/relationships/chart" Target="../charts/chart18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7.xml"/><Relationship Id="rId1" Type="http://schemas.openxmlformats.org/officeDocument/2006/relationships/chart" Target="../charts/chart26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1.xml"/><Relationship Id="rId1" Type="http://schemas.openxmlformats.org/officeDocument/2006/relationships/chart" Target="../charts/chart30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3.xml"/><Relationship Id="rId1" Type="http://schemas.openxmlformats.org/officeDocument/2006/relationships/chart" Target="../charts/chart3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609599</xdr:colOff>
      <xdr:row>0</xdr:row>
      <xdr:rowOff>0</xdr:rowOff>
    </xdr:from>
    <xdr:to>
      <xdr:col>18</xdr:col>
      <xdr:colOff>542924</xdr:colOff>
      <xdr:row>21</xdr:row>
      <xdr:rowOff>38100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8DFB365-0407-4945-A178-C3CF0139E5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0</xdr:colOff>
      <xdr:row>0</xdr:row>
      <xdr:rowOff>0</xdr:rowOff>
    </xdr:from>
    <xdr:to>
      <xdr:col>30</xdr:col>
      <xdr:colOff>542925</xdr:colOff>
      <xdr:row>21</xdr:row>
      <xdr:rowOff>38100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70829B6-1748-400C-8C35-BF6F450CB6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32</xdr:col>
      <xdr:colOff>0</xdr:colOff>
      <xdr:row>0</xdr:row>
      <xdr:rowOff>0</xdr:rowOff>
    </xdr:from>
    <xdr:to>
      <xdr:col>42</xdr:col>
      <xdr:colOff>542925</xdr:colOff>
      <xdr:row>21</xdr:row>
      <xdr:rowOff>38100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DDE2F38-6B88-425E-B60A-31EF7F3CCB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38</xdr:col>
      <xdr:colOff>19050</xdr:colOff>
      <xdr:row>0</xdr:row>
      <xdr:rowOff>1</xdr:rowOff>
    </xdr:from>
    <xdr:to>
      <xdr:col>46</xdr:col>
      <xdr:colOff>119530</xdr:colOff>
      <xdr:row>15</xdr:row>
      <xdr:rowOff>97118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61C8F0-11FE-4112-9599-2F2B91FA55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531020</xdr:colOff>
      <xdr:row>0</xdr:row>
      <xdr:rowOff>61912</xdr:rowOff>
    </xdr:from>
    <xdr:to>
      <xdr:col>25</xdr:col>
      <xdr:colOff>452436</xdr:colOff>
      <xdr:row>19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B0BC27-7A65-49D4-9315-6CB6D1174F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866322</xdr:colOff>
      <xdr:row>172</xdr:row>
      <xdr:rowOff>138112</xdr:rowOff>
    </xdr:from>
    <xdr:to>
      <xdr:col>32</xdr:col>
      <xdr:colOff>254000</xdr:colOff>
      <xdr:row>187</xdr:row>
      <xdr:rowOff>23812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E3BE33C-28E6-4A12-AA86-829A35A686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71</xdr:row>
      <xdr:rowOff>166687</xdr:rowOff>
    </xdr:from>
    <xdr:to>
      <xdr:col>4</xdr:col>
      <xdr:colOff>857249</xdr:colOff>
      <xdr:row>82</xdr:row>
      <xdr:rowOff>107156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FC9ACA7-0CF5-4296-8AC0-2C64B3411D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6804</xdr:colOff>
      <xdr:row>71</xdr:row>
      <xdr:rowOff>152402</xdr:rowOff>
    </xdr:from>
    <xdr:to>
      <xdr:col>8</xdr:col>
      <xdr:colOff>394608</xdr:colOff>
      <xdr:row>82</xdr:row>
      <xdr:rowOff>71439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3284DBE-176C-45EA-B947-ADFF0C07C9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661988</xdr:colOff>
      <xdr:row>71</xdr:row>
      <xdr:rowOff>121443</xdr:rowOff>
    </xdr:from>
    <xdr:to>
      <xdr:col>12</xdr:col>
      <xdr:colOff>530678</xdr:colOff>
      <xdr:row>82</xdr:row>
      <xdr:rowOff>73819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20CA1D4-E6FC-4D6C-B4F0-28D7B1FE0C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246461</xdr:colOff>
      <xdr:row>71</xdr:row>
      <xdr:rowOff>111919</xdr:rowOff>
    </xdr:from>
    <xdr:to>
      <xdr:col>17</xdr:col>
      <xdr:colOff>122464</xdr:colOff>
      <xdr:row>82</xdr:row>
      <xdr:rowOff>100012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46152BD-F134-4E2B-AF6E-FB3B6ABDE9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82</xdr:row>
      <xdr:rowOff>142875</xdr:rowOff>
    </xdr:from>
    <xdr:to>
      <xdr:col>5</xdr:col>
      <xdr:colOff>13607</xdr:colOff>
      <xdr:row>94</xdr:row>
      <xdr:rowOff>23812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FD2EE9E4-60C6-42D4-BF62-88E112FFFC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</xdr:col>
      <xdr:colOff>72629</xdr:colOff>
      <xdr:row>82</xdr:row>
      <xdr:rowOff>161926</xdr:rowOff>
    </xdr:from>
    <xdr:to>
      <xdr:col>8</xdr:col>
      <xdr:colOff>444500</xdr:colOff>
      <xdr:row>94</xdr:row>
      <xdr:rowOff>21431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968DBCDE-FF8D-4174-B815-E4BDC7DA15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</xdr:col>
      <xdr:colOff>707233</xdr:colOff>
      <xdr:row>82</xdr:row>
      <xdr:rowOff>173830</xdr:rowOff>
    </xdr:from>
    <xdr:to>
      <xdr:col>12</xdr:col>
      <xdr:colOff>503465</xdr:colOff>
      <xdr:row>93</xdr:row>
      <xdr:rowOff>173831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6B5038B4-A8C3-4603-B716-D7793557BA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13</xdr:col>
      <xdr:colOff>239319</xdr:colOff>
      <xdr:row>82</xdr:row>
      <xdr:rowOff>185737</xdr:rowOff>
    </xdr:from>
    <xdr:to>
      <xdr:col>17</xdr:col>
      <xdr:colOff>176893</xdr:colOff>
      <xdr:row>94</xdr:row>
      <xdr:rowOff>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55ECEEF6-7491-4BCA-AEC5-A40911D934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59</xdr:col>
      <xdr:colOff>113109</xdr:colOff>
      <xdr:row>169</xdr:row>
      <xdr:rowOff>45244</xdr:rowOff>
    </xdr:from>
    <xdr:to>
      <xdr:col>66</xdr:col>
      <xdr:colOff>434578</xdr:colOff>
      <xdr:row>183</xdr:row>
      <xdr:rowOff>121444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AC6D2866-B132-4B32-9FBE-91A96A4670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49</xdr:col>
      <xdr:colOff>315515</xdr:colOff>
      <xdr:row>151</xdr:row>
      <xdr:rowOff>45244</xdr:rowOff>
    </xdr:from>
    <xdr:to>
      <xdr:col>55</xdr:col>
      <xdr:colOff>255983</xdr:colOff>
      <xdr:row>165</xdr:row>
      <xdr:rowOff>121444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3BF63B99-B974-4D46-A47F-16B52F2248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71</xdr:col>
      <xdr:colOff>870858</xdr:colOff>
      <xdr:row>172</xdr:row>
      <xdr:rowOff>138112</xdr:rowOff>
    </xdr:from>
    <xdr:to>
      <xdr:col>76</xdr:col>
      <xdr:colOff>608920</xdr:colOff>
      <xdr:row>187</xdr:row>
      <xdr:rowOff>23812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38CF33DE-DB07-493A-9D9C-6A8947A3A8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86</xdr:col>
      <xdr:colOff>0</xdr:colOff>
      <xdr:row>5</xdr:row>
      <xdr:rowOff>2720</xdr:rowOff>
    </xdr:from>
    <xdr:to>
      <xdr:col>93</xdr:col>
      <xdr:colOff>154215</xdr:colOff>
      <xdr:row>21</xdr:row>
      <xdr:rowOff>72571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50E788D4-746B-49B4-838C-E07774DFC4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97</xdr:col>
      <xdr:colOff>539750</xdr:colOff>
      <xdr:row>234</xdr:row>
      <xdr:rowOff>161471</xdr:rowOff>
    </xdr:from>
    <xdr:to>
      <xdr:col>104</xdr:col>
      <xdr:colOff>476250</xdr:colOff>
      <xdr:row>250</xdr:row>
      <xdr:rowOff>1814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C1096572-03F6-41DF-997B-F3A16F60DA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59</xdr:col>
      <xdr:colOff>140607</xdr:colOff>
      <xdr:row>184</xdr:row>
      <xdr:rowOff>29936</xdr:rowOff>
    </xdr:from>
    <xdr:to>
      <xdr:col>66</xdr:col>
      <xdr:colOff>362857</xdr:colOff>
      <xdr:row>201</xdr:row>
      <xdr:rowOff>36286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FF96843D-4BF9-4B5D-B35A-B635B61538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25</xdr:col>
      <xdr:colOff>376480</xdr:colOff>
      <xdr:row>187</xdr:row>
      <xdr:rowOff>2717</xdr:rowOff>
    </xdr:from>
    <xdr:to>
      <xdr:col>31</xdr:col>
      <xdr:colOff>317516</xdr:colOff>
      <xdr:row>205</xdr:row>
      <xdr:rowOff>181424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E7DEB8BC-8034-4029-B540-1EE96D571F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116</xdr:col>
      <xdr:colOff>870858</xdr:colOff>
      <xdr:row>172</xdr:row>
      <xdr:rowOff>138112</xdr:rowOff>
    </xdr:from>
    <xdr:to>
      <xdr:col>121</xdr:col>
      <xdr:colOff>608920</xdr:colOff>
      <xdr:row>187</xdr:row>
      <xdr:rowOff>23812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8E549C86-2127-410C-B627-EA1FBD0575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134</xdr:col>
      <xdr:colOff>0</xdr:colOff>
      <xdr:row>0</xdr:row>
      <xdr:rowOff>0</xdr:rowOff>
    </xdr:from>
    <xdr:to>
      <xdr:col>144</xdr:col>
      <xdr:colOff>589643</xdr:colOff>
      <xdr:row>22</xdr:row>
      <xdr:rowOff>54427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EF202F21-1941-448F-87C6-083B1F8B8A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0</xdr:row>
      <xdr:rowOff>0</xdr:rowOff>
    </xdr:from>
    <xdr:to>
      <xdr:col>14</xdr:col>
      <xdr:colOff>552450</xdr:colOff>
      <xdr:row>17</xdr:row>
      <xdr:rowOff>95250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124E0AB-011D-490D-BDFB-77CB7C86C0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5</xdr:col>
      <xdr:colOff>520700</xdr:colOff>
      <xdr:row>18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F64502-A28B-44A8-B63B-41D57CC40B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228599</xdr:colOff>
      <xdr:row>1</xdr:row>
      <xdr:rowOff>76200</xdr:rowOff>
    </xdr:from>
    <xdr:to>
      <xdr:col>20</xdr:col>
      <xdr:colOff>609599</xdr:colOff>
      <xdr:row>20</xdr:row>
      <xdr:rowOff>114299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CAE5852-EB5B-4D13-86D6-D01DA6AA86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12700</xdr:colOff>
      <xdr:row>2</xdr:row>
      <xdr:rowOff>95250</xdr:rowOff>
    </xdr:from>
    <xdr:to>
      <xdr:col>33</xdr:col>
      <xdr:colOff>184150</xdr:colOff>
      <xdr:row>19</xdr:row>
      <xdr:rowOff>133350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F920FF6-A5F3-44E3-A324-C3A4C8DA70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228599</xdr:colOff>
      <xdr:row>1</xdr:row>
      <xdr:rowOff>76200</xdr:rowOff>
    </xdr:from>
    <xdr:to>
      <xdr:col>20</xdr:col>
      <xdr:colOff>609599</xdr:colOff>
      <xdr:row>20</xdr:row>
      <xdr:rowOff>114299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0AEA2D-C731-4BD8-8C91-5EC7B7CDE8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400050</xdr:colOff>
      <xdr:row>3</xdr:row>
      <xdr:rowOff>31750</xdr:rowOff>
    </xdr:from>
    <xdr:to>
      <xdr:col>34</xdr:col>
      <xdr:colOff>571500</xdr:colOff>
      <xdr:row>20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E44B280-DBB9-4B7D-961C-59B64790FF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228599</xdr:colOff>
      <xdr:row>1</xdr:row>
      <xdr:rowOff>76200</xdr:rowOff>
    </xdr:from>
    <xdr:to>
      <xdr:col>20</xdr:col>
      <xdr:colOff>609599</xdr:colOff>
      <xdr:row>20</xdr:row>
      <xdr:rowOff>114299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492082-7F13-462A-92E0-CA05C64BE8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12700</xdr:colOff>
      <xdr:row>2</xdr:row>
      <xdr:rowOff>95250</xdr:rowOff>
    </xdr:from>
    <xdr:to>
      <xdr:col>33</xdr:col>
      <xdr:colOff>184150</xdr:colOff>
      <xdr:row>19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D5724E3-90A5-493E-98C7-E371D43AFF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228599</xdr:colOff>
      <xdr:row>1</xdr:row>
      <xdr:rowOff>76200</xdr:rowOff>
    </xdr:from>
    <xdr:to>
      <xdr:col>20</xdr:col>
      <xdr:colOff>609599</xdr:colOff>
      <xdr:row>20</xdr:row>
      <xdr:rowOff>114299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22BDCD-B4FB-40D7-95E5-9A51EF677B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12700</xdr:colOff>
      <xdr:row>2</xdr:row>
      <xdr:rowOff>95250</xdr:rowOff>
    </xdr:from>
    <xdr:to>
      <xdr:col>33</xdr:col>
      <xdr:colOff>184150</xdr:colOff>
      <xdr:row>19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6E8F72C-1908-4A49-8FDD-5B19DA4686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SINST\research\strategy\Presentation\Presentation%20linked%20files\fii_invt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siesr00001.ibie.kotakgroup.com\users\KSINST\kotakval\intermediat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FOSHEET"/>
      <sheetName val="fii_mf_bse"/>
      <sheetName val="FIIs_mon"/>
      <sheetName val="MFs_mon"/>
      <sheetName val="FII_mon(derivative)"/>
      <sheetName val="FY basis"/>
      <sheetName val="daily"/>
      <sheetName val="fii_mf_annual"/>
      <sheetName val="daily-gr"/>
      <sheetName val="Chart1"/>
      <sheetName val="Sheet1"/>
      <sheetName val="MFs_global"/>
      <sheetName val="Chart2"/>
      <sheetName val="Chart3"/>
      <sheetName val="Chart5"/>
    </sheetNames>
    <sheetDataSet>
      <sheetData sheetId="0"/>
      <sheetData sheetId="1">
        <row r="5">
          <cell r="A5">
            <v>36161</v>
          </cell>
        </row>
        <row r="271">
          <cell r="D271">
            <v>2332.54</v>
          </cell>
        </row>
        <row r="273">
          <cell r="D273">
            <v>748.90999999999985</v>
          </cell>
        </row>
        <row r="274">
          <cell r="D274">
            <v>1498.08</v>
          </cell>
        </row>
        <row r="276">
          <cell r="D276">
            <v>1012.4099999999999</v>
          </cell>
        </row>
        <row r="277">
          <cell r="D277">
            <v>1139.3699999999999</v>
          </cell>
        </row>
        <row r="279">
          <cell r="D279">
            <v>-756.09000000000049</v>
          </cell>
        </row>
        <row r="280">
          <cell r="D280">
            <v>-1741.37</v>
          </cell>
        </row>
        <row r="281">
          <cell r="D281">
            <v>-4816.9399999999996</v>
          </cell>
        </row>
        <row r="282">
          <cell r="D282">
            <v>-5018.17</v>
          </cell>
        </row>
      </sheetData>
      <sheetData sheetId="2"/>
      <sheetData sheetId="3">
        <row r="6">
          <cell r="S6">
            <v>142.13163853437652</v>
          </cell>
        </row>
        <row r="260">
          <cell r="Q260">
            <v>712.30000000000007</v>
          </cell>
          <cell r="S260">
            <v>340.59614645988074</v>
          </cell>
        </row>
        <row r="262">
          <cell r="Q262">
            <v>282.89999999999998</v>
          </cell>
          <cell r="S262">
            <v>14.733906382930723</v>
          </cell>
        </row>
        <row r="263">
          <cell r="Q263">
            <v>943.1</v>
          </cell>
          <cell r="S263">
            <v>882.14299298458002</v>
          </cell>
        </row>
        <row r="265">
          <cell r="Q265">
            <v>929</v>
          </cell>
          <cell r="S265">
            <v>1568.2050702122094</v>
          </cell>
        </row>
        <row r="266">
          <cell r="Q266">
            <v>802</v>
          </cell>
          <cell r="S266">
            <v>1051.0065939333831</v>
          </cell>
        </row>
        <row r="268">
          <cell r="Q268">
            <v>4094</v>
          </cell>
          <cell r="S268">
            <v>3193.904356906055</v>
          </cell>
        </row>
        <row r="269">
          <cell r="Q269">
            <v>4141.2</v>
          </cell>
          <cell r="S269">
            <v>2903.0067926057818</v>
          </cell>
        </row>
        <row r="270">
          <cell r="Q270">
            <v>2938.7</v>
          </cell>
          <cell r="S270">
            <v>2207.6529207433332</v>
          </cell>
        </row>
        <row r="271">
          <cell r="Q271">
            <v>5601.1</v>
          </cell>
          <cell r="S271">
            <v>3752.1595533625805</v>
          </cell>
        </row>
        <row r="275">
          <cell r="Q275">
            <v>5968.8</v>
          </cell>
          <cell r="S275">
            <v>2826.754786561994</v>
          </cell>
        </row>
        <row r="276">
          <cell r="Q276">
            <v>1328.4</v>
          </cell>
          <cell r="S276">
            <v>586.40457695599287</v>
          </cell>
        </row>
      </sheetData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 refreshError="1"/>
      <sheetData sheetId="13" refreshError="1"/>
      <sheetData sheetId="1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ketdata"/>
      <sheetName val="bankingtracker"/>
      <sheetName val="volume(f)"/>
      <sheetName val="volume"/>
      <sheetName val="weekly"/>
      <sheetName val="foreign flows daily"/>
      <sheetName val="foreign flows country"/>
      <sheetName val="usd"/>
      <sheetName val="fii_mf"/>
      <sheetName val="bse-100_may"/>
      <sheetName val="indicesvalsum"/>
      <sheetName val="Economy"/>
      <sheetName val="indices"/>
      <sheetName val="Derivatives"/>
      <sheetName val="banksdomestic"/>
      <sheetName val="perf"/>
      <sheetName val="performance"/>
      <sheetName val="prices"/>
      <sheetName val="indiadaily cover page"/>
    </sheetNames>
    <sheetDataSet>
      <sheetData sheetId="0"/>
      <sheetData sheetId="1"/>
      <sheetData sheetId="2"/>
      <sheetData sheetId="3"/>
      <sheetData sheetId="4"/>
      <sheetData sheetId="5"/>
      <sheetData sheetId="6">
        <row r="165">
          <cell r="K165">
            <v>2218.08</v>
          </cell>
        </row>
        <row r="285">
          <cell r="K285">
            <v>-4795.2299999999996</v>
          </cell>
        </row>
        <row r="286">
          <cell r="K286">
            <v>-5420.04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E6C42C-A92D-4D1A-A59D-A03D6EBB0236}">
  <dimension ref="A1:G174"/>
  <sheetViews>
    <sheetView topLeftCell="A4" workbookViewId="0">
      <selection activeCell="B21" sqref="B21"/>
    </sheetView>
  </sheetViews>
  <sheetFormatPr defaultRowHeight="14.5"/>
  <cols>
    <col min="1" max="1" width="10.453125" bestFit="1" customWidth="1"/>
  </cols>
  <sheetData>
    <row r="1" spans="1:7">
      <c r="A1" s="1" t="s">
        <v>2</v>
      </c>
      <c r="B1" t="s">
        <v>30</v>
      </c>
      <c r="C1" t="s">
        <v>32</v>
      </c>
      <c r="D1" t="s">
        <v>31</v>
      </c>
      <c r="E1" t="s">
        <v>33</v>
      </c>
      <c r="F1" t="s">
        <v>34</v>
      </c>
      <c r="G1" t="s">
        <v>35</v>
      </c>
    </row>
    <row r="2" spans="1:7">
      <c r="A2" s="2">
        <v>38929</v>
      </c>
      <c r="B2" s="5">
        <v>1.4852942660983679</v>
      </c>
      <c r="C2" s="10">
        <f>IFERROR(VLOOKUP($A2,Correlation!$A$2:$C$753,2,TRUE),"")</f>
        <v>0.55866214037583373</v>
      </c>
      <c r="D2" s="10">
        <f>IFERROR(VLOOKUP($A2,Correlation!$A$2:$C$753,3,TRUE),"")</f>
        <v>0.63241609842361624</v>
      </c>
      <c r="E2" s="23">
        <f>VLOOKUP($A2,Flows!$V$16:$Y$222,2,TRUE)</f>
        <v>3.6914213057739373E-3</v>
      </c>
      <c r="F2" s="23">
        <f>VLOOKUP($A2,Flows!$V$16:$Y$222,3,TRUE)</f>
        <v>0</v>
      </c>
      <c r="G2" s="24">
        <f>E2-F2</f>
        <v>3.6914213057739373E-3</v>
      </c>
    </row>
    <row r="3" spans="1:7">
      <c r="A3" s="2">
        <v>38960</v>
      </c>
      <c r="B3" s="5">
        <v>1.5170223536622673</v>
      </c>
      <c r="C3" s="10">
        <f>IFERROR(VLOOKUP($A3,Correlation!$A$2:$C$753,2,TRUE),"")</f>
        <v>0.54983266684067134</v>
      </c>
      <c r="D3" s="10">
        <f>IFERROR(VLOOKUP($A3,Correlation!$A$2:$C$753,3,TRUE),"")</f>
        <v>0.63303030263308491</v>
      </c>
      <c r="E3" s="23">
        <f>VLOOKUP($A3,Flows!$V$16:$Y$222,2,TRUE)</f>
        <v>2.4945591649146231E-3</v>
      </c>
      <c r="F3" s="23">
        <f>VLOOKUP($A3,Flows!$V$16:$Y$222,3,TRUE)</f>
        <v>0</v>
      </c>
      <c r="G3" s="24">
        <f t="shared" ref="G3:G66" si="0">E3-F3</f>
        <v>2.4945591649146231E-3</v>
      </c>
    </row>
    <row r="4" spans="1:7">
      <c r="A4" s="2">
        <v>38989</v>
      </c>
      <c r="B4" s="5">
        <v>1.5108733102036898</v>
      </c>
      <c r="C4" s="10">
        <f>IFERROR(VLOOKUP($A4,Correlation!$A$2:$C$753,2,TRUE),"")</f>
        <v>0.53510424278421265</v>
      </c>
      <c r="D4" s="10">
        <f>IFERROR(VLOOKUP($A4,Correlation!$A$2:$C$753,3,TRUE),"")</f>
        <v>0.62197840697493345</v>
      </c>
      <c r="E4" s="23">
        <f>VLOOKUP($A4,Flows!$V$16:$Y$222,2,TRUE)</f>
        <v>2.272103099409702E-3</v>
      </c>
      <c r="F4" s="23">
        <f>VLOOKUP($A4,Flows!$V$16:$Y$222,3,TRUE)</f>
        <v>0</v>
      </c>
      <c r="G4" s="24">
        <f t="shared" si="0"/>
        <v>2.272103099409702E-3</v>
      </c>
    </row>
    <row r="5" spans="1:7">
      <c r="A5" s="2">
        <v>39021</v>
      </c>
      <c r="B5" s="5">
        <v>1.5133150914521643</v>
      </c>
      <c r="C5" s="10">
        <f>IFERROR(VLOOKUP($A5,Correlation!$A$2:$C$753,2,TRUE),"")</f>
        <v>0.55318428903841343</v>
      </c>
      <c r="D5" s="10">
        <f>IFERROR(VLOOKUP($A5,Correlation!$A$2:$C$753,3,TRUE),"")</f>
        <v>0.61471575998915418</v>
      </c>
      <c r="E5" s="23">
        <f>VLOOKUP($A5,Flows!$V$16:$Y$222,2,TRUE)</f>
        <v>4.779011773047368E-3</v>
      </c>
      <c r="F5" s="23">
        <f>VLOOKUP($A5,Flows!$V$16:$Y$222,3,TRUE)</f>
        <v>0</v>
      </c>
      <c r="G5" s="24">
        <f t="shared" si="0"/>
        <v>4.779011773047368E-3</v>
      </c>
    </row>
    <row r="6" spans="1:7">
      <c r="A6" s="2">
        <v>39051</v>
      </c>
      <c r="B6" s="5">
        <v>1.4931981118174509</v>
      </c>
      <c r="C6" s="10">
        <f>IFERROR(VLOOKUP($A6,Correlation!$A$2:$C$753,2,TRUE),"")</f>
        <v>0.53709041697208948</v>
      </c>
      <c r="D6" s="10">
        <f>IFERROR(VLOOKUP($A6,Correlation!$A$2:$C$753,3,TRUE),"")</f>
        <v>0.59993573782501508</v>
      </c>
      <c r="E6" s="23">
        <f>VLOOKUP($A6,Flows!$V$16:$Y$222,2,TRUE)</f>
        <v>1.1895559319206944E-2</v>
      </c>
      <c r="F6" s="23">
        <f>VLOOKUP($A6,Flows!$V$16:$Y$222,3,TRUE)</f>
        <v>0</v>
      </c>
      <c r="G6" s="24">
        <f t="shared" si="0"/>
        <v>1.1895559319206944E-2</v>
      </c>
    </row>
    <row r="7" spans="1:7">
      <c r="A7" s="2">
        <v>39080</v>
      </c>
      <c r="B7" s="5">
        <v>1.4950724068732617</v>
      </c>
      <c r="C7" s="10">
        <f>IFERROR(VLOOKUP($A7,Correlation!$A$2:$C$753,2,TRUE),"")</f>
        <v>0.53391967309587629</v>
      </c>
      <c r="D7" s="10">
        <f>IFERROR(VLOOKUP($A7,Correlation!$A$2:$C$753,3,TRUE),"")</f>
        <v>0.60324497743915162</v>
      </c>
      <c r="E7" s="23">
        <f>VLOOKUP($A7,Flows!$V$16:$Y$222,2,TRUE)</f>
        <v>9.381227898369978E-3</v>
      </c>
      <c r="F7" s="23">
        <f>VLOOKUP($A7,Flows!$V$16:$Y$222,3,TRUE)</f>
        <v>0</v>
      </c>
      <c r="G7" s="24">
        <f t="shared" si="0"/>
        <v>9.381227898369978E-3</v>
      </c>
    </row>
    <row r="8" spans="1:7">
      <c r="A8" s="2">
        <v>39113</v>
      </c>
      <c r="B8" s="5">
        <v>1.552555477267898</v>
      </c>
      <c r="C8" s="10">
        <f>IFERROR(VLOOKUP($A8,Correlation!$A$2:$C$753,2,TRUE),"")</f>
        <v>0.54312665279406858</v>
      </c>
      <c r="D8" s="10">
        <f>IFERROR(VLOOKUP($A8,Correlation!$A$2:$C$753,3,TRUE),"")</f>
        <v>0.61023058854633105</v>
      </c>
      <c r="E8" s="23">
        <f>VLOOKUP($A8,Flows!$V$16:$Y$222,2,TRUE)</f>
        <v>8.3126676394998881E-3</v>
      </c>
      <c r="F8" s="23">
        <f>VLOOKUP($A8,Flows!$V$16:$Y$222,3,TRUE)</f>
        <v>0</v>
      </c>
      <c r="G8" s="24">
        <f t="shared" si="0"/>
        <v>8.3126676394998881E-3</v>
      </c>
    </row>
    <row r="9" spans="1:7">
      <c r="A9" s="2">
        <v>39141</v>
      </c>
      <c r="B9" s="5">
        <v>1.592998755728761</v>
      </c>
      <c r="C9" s="10">
        <f>IFERROR(VLOOKUP($A9,Correlation!$A$2:$C$753,2,TRUE),"")</f>
        <v>0.52152808407604989</v>
      </c>
      <c r="D9" s="10">
        <f>IFERROR(VLOOKUP($A9,Correlation!$A$2:$C$753,3,TRUE),"")</f>
        <v>0.58532827890152717</v>
      </c>
      <c r="E9" s="23">
        <f>VLOOKUP($A9,Flows!$V$16:$Y$222,2,TRUE)</f>
        <v>8.1324528785818428E-3</v>
      </c>
      <c r="F9" s="23">
        <f>VLOOKUP($A9,Flows!$V$16:$Y$222,3,TRUE)</f>
        <v>0</v>
      </c>
      <c r="G9" s="24">
        <f t="shared" si="0"/>
        <v>8.1324528785818428E-3</v>
      </c>
    </row>
    <row r="10" spans="1:7">
      <c r="A10" s="2">
        <v>39171</v>
      </c>
      <c r="B10" s="5">
        <v>1.5385043887083054</v>
      </c>
      <c r="C10" s="10">
        <f>IFERROR(VLOOKUP($A10,Correlation!$A$2:$C$753,2,TRUE),"")</f>
        <v>0.6346951070952741</v>
      </c>
      <c r="D10" s="10">
        <f>IFERROR(VLOOKUP($A10,Correlation!$A$2:$C$753,3,TRUE),"")</f>
        <v>0.69922628058816161</v>
      </c>
      <c r="E10" s="23">
        <f>VLOOKUP($A10,Flows!$V$16:$Y$222,2,TRUE)</f>
        <v>6.4426717861536453E-3</v>
      </c>
      <c r="F10" s="23">
        <f>VLOOKUP($A10,Flows!$V$16:$Y$222,3,TRUE)</f>
        <v>0</v>
      </c>
      <c r="G10" s="24">
        <f t="shared" si="0"/>
        <v>6.4426717861536453E-3</v>
      </c>
    </row>
    <row r="11" spans="1:7">
      <c r="A11" s="2">
        <v>39202</v>
      </c>
      <c r="B11" s="5">
        <v>1.5640935471143591</v>
      </c>
      <c r="C11" s="10">
        <f>IFERROR(VLOOKUP($A11,Correlation!$A$2:$C$753,2,TRUE),"")</f>
        <v>0.59892526556520409</v>
      </c>
      <c r="D11" s="10">
        <f>IFERROR(VLOOKUP($A11,Correlation!$A$2:$C$753,3,TRUE),"")</f>
        <v>0.66723316555629419</v>
      </c>
      <c r="E11" s="23">
        <f>VLOOKUP($A11,Flows!$V$16:$Y$222,2,TRUE)</f>
        <v>5.9481717793313359E-3</v>
      </c>
      <c r="F11" s="23">
        <f>VLOOKUP($A11,Flows!$V$16:$Y$222,3,TRUE)</f>
        <v>2.7914973816814712E-4</v>
      </c>
      <c r="G11" s="24">
        <f t="shared" si="0"/>
        <v>5.6690220411631884E-3</v>
      </c>
    </row>
    <row r="12" spans="1:7">
      <c r="A12" s="2">
        <v>39233</v>
      </c>
      <c r="B12" s="5">
        <v>1.5857361473064877</v>
      </c>
      <c r="C12" s="10">
        <f>IFERROR(VLOOKUP($A12,Correlation!$A$2:$C$753,2,TRUE),"")</f>
        <v>0.52174831325166016</v>
      </c>
      <c r="D12" s="10">
        <f>IFERROR(VLOOKUP($A12,Correlation!$A$2:$C$753,3,TRUE),"")</f>
        <v>0.54405926178159614</v>
      </c>
      <c r="E12" s="23">
        <f>VLOOKUP($A12,Flows!$V$16:$Y$222,2,TRUE)</f>
        <v>4.135307206604045E-3</v>
      </c>
      <c r="F12" s="23">
        <f>VLOOKUP($A12,Flows!$V$16:$Y$222,3,TRUE)</f>
        <v>1.2420653790257176E-3</v>
      </c>
      <c r="G12" s="24">
        <f t="shared" si="0"/>
        <v>2.8932418275783274E-3</v>
      </c>
    </row>
    <row r="13" spans="1:7">
      <c r="A13" s="2">
        <v>39262</v>
      </c>
      <c r="B13" s="5">
        <v>1.6532586816116639</v>
      </c>
      <c r="C13" s="10">
        <f>IFERROR(VLOOKUP($A13,Correlation!$A$2:$C$753,2,TRUE),"")</f>
        <v>0.4884491274552144</v>
      </c>
      <c r="D13" s="10">
        <f>IFERROR(VLOOKUP($A13,Correlation!$A$2:$C$753,3,TRUE),"")</f>
        <v>0.51452001568810968</v>
      </c>
      <c r="E13" s="23">
        <f>VLOOKUP($A13,Flows!$V$16:$Y$222,2,TRUE)</f>
        <v>7.1993711572754015E-3</v>
      </c>
      <c r="F13" s="23">
        <f>VLOOKUP($A13,Flows!$V$16:$Y$222,3,TRUE)</f>
        <v>2.5952446434712555E-3</v>
      </c>
      <c r="G13" s="24">
        <f t="shared" si="0"/>
        <v>4.604126513804146E-3</v>
      </c>
    </row>
    <row r="14" spans="1:7">
      <c r="A14" s="2">
        <v>39294</v>
      </c>
      <c r="B14" s="5">
        <v>1.6280092756016706</v>
      </c>
      <c r="C14" s="10">
        <f>IFERROR(VLOOKUP($A14,Correlation!$A$2:$C$753,2,TRUE),"")</f>
        <v>0.558619738502388</v>
      </c>
      <c r="D14" s="10">
        <f>IFERROR(VLOOKUP($A14,Correlation!$A$2:$C$753,3,TRUE),"")</f>
        <v>0.6195975764950381</v>
      </c>
      <c r="E14" s="23">
        <f>VLOOKUP($A14,Flows!$V$16:$Y$222,2,TRUE)</f>
        <v>1.2508258463123223E-2</v>
      </c>
      <c r="F14" s="23">
        <f>VLOOKUP($A14,Flows!$V$16:$Y$222,3,TRUE)</f>
        <v>2.3166566544724925E-3</v>
      </c>
      <c r="G14" s="24">
        <f t="shared" si="0"/>
        <v>1.0191601808650731E-2</v>
      </c>
    </row>
    <row r="15" spans="1:7">
      <c r="A15" s="2">
        <v>39325</v>
      </c>
      <c r="B15" s="5">
        <v>1.6351173792728679</v>
      </c>
      <c r="C15" s="10">
        <f>IFERROR(VLOOKUP($A15,Correlation!$A$2:$C$753,2,TRUE),"")</f>
        <v>0.57780657628107812</v>
      </c>
      <c r="D15" s="10">
        <f>IFERROR(VLOOKUP($A15,Correlation!$A$2:$C$753,3,TRUE),"")</f>
        <v>0.66833194542532237</v>
      </c>
      <c r="E15" s="23">
        <f>VLOOKUP($A15,Flows!$V$16:$Y$222,2,TRUE)</f>
        <v>8.4412828401889562E-3</v>
      </c>
      <c r="F15" s="23">
        <f>VLOOKUP($A15,Flows!$V$16:$Y$222,3,TRUE)</f>
        <v>4.8249177636661058E-3</v>
      </c>
      <c r="G15" s="24">
        <f t="shared" si="0"/>
        <v>3.6163650765228504E-3</v>
      </c>
    </row>
    <row r="16" spans="1:7">
      <c r="A16" s="2">
        <v>39353</v>
      </c>
      <c r="B16" s="5">
        <v>1.5616692507196996</v>
      </c>
      <c r="C16" s="10">
        <f>IFERROR(VLOOKUP($A16,Correlation!$A$2:$C$753,2,TRUE),"")</f>
        <v>0.5999231947208129</v>
      </c>
      <c r="D16" s="10">
        <f>IFERROR(VLOOKUP($A16,Correlation!$A$2:$C$753,3,TRUE),"")</f>
        <v>0.70096083763765282</v>
      </c>
      <c r="E16" s="23">
        <f>VLOOKUP($A16,Flows!$V$16:$Y$222,2,TRUE)</f>
        <v>1.2865412912719462E-2</v>
      </c>
      <c r="F16" s="23">
        <f>VLOOKUP($A16,Flows!$V$16:$Y$222,3,TRUE)</f>
        <v>3.2652224149514499E-3</v>
      </c>
      <c r="G16" s="24">
        <f t="shared" si="0"/>
        <v>9.6001904977680123E-3</v>
      </c>
    </row>
    <row r="17" spans="1:7">
      <c r="A17" s="2">
        <v>39386</v>
      </c>
      <c r="B17" s="5">
        <v>1.494728049329588</v>
      </c>
      <c r="C17" s="10">
        <f>IFERROR(VLOOKUP($A17,Correlation!$A$2:$C$753,2,TRUE),"")</f>
        <v>0.62800882464593155</v>
      </c>
      <c r="D17" s="10">
        <f>IFERROR(VLOOKUP($A17,Correlation!$A$2:$C$753,3,TRUE),"")</f>
        <v>0.69438743630212929</v>
      </c>
      <c r="E17" s="23">
        <f>VLOOKUP($A17,Flows!$V$16:$Y$222,2,TRUE)</f>
        <v>1.5879897290848946E-2</v>
      </c>
      <c r="F17" s="23">
        <f>VLOOKUP($A17,Flows!$V$16:$Y$222,3,TRUE)</f>
        <v>2.45749034511999E-3</v>
      </c>
      <c r="G17" s="24">
        <f t="shared" si="0"/>
        <v>1.3422406945728957E-2</v>
      </c>
    </row>
    <row r="18" spans="1:7">
      <c r="A18" s="2">
        <v>39416</v>
      </c>
      <c r="B18" s="5">
        <v>1.6005840744851376</v>
      </c>
      <c r="C18" s="10">
        <f>IFERROR(VLOOKUP($A18,Correlation!$A$2:$C$753,2,TRUE),"")</f>
        <v>0.61513505525270751</v>
      </c>
      <c r="D18" s="10">
        <f>IFERROR(VLOOKUP($A18,Correlation!$A$2:$C$753,3,TRUE),"")</f>
        <v>0.66241603110814884</v>
      </c>
      <c r="E18" s="23">
        <f>VLOOKUP($A18,Flows!$V$16:$Y$222,2,TRUE)</f>
        <v>1.2415131004846139E-2</v>
      </c>
      <c r="F18" s="23">
        <f>VLOOKUP($A18,Flows!$V$16:$Y$222,3,TRUE)</f>
        <v>3.5784663014261607E-3</v>
      </c>
      <c r="G18" s="24">
        <f t="shared" si="0"/>
        <v>8.8366647034199778E-3</v>
      </c>
    </row>
    <row r="19" spans="1:7">
      <c r="A19" s="2">
        <v>39447</v>
      </c>
      <c r="B19" s="5">
        <v>1.7526864889636722</v>
      </c>
      <c r="C19" s="10">
        <f>IFERROR(VLOOKUP($A19,Correlation!$A$2:$C$753,2,TRUE),"")</f>
        <v>0.59171703302991963</v>
      </c>
      <c r="D19" s="10">
        <f>IFERROR(VLOOKUP($A19,Correlation!$A$2:$C$753,3,TRUE),"")</f>
        <v>0.64308100433393356</v>
      </c>
      <c r="E19" s="23">
        <f>VLOOKUP($A19,Flows!$V$16:$Y$222,2,TRUE)</f>
        <v>1.107253912584661E-2</v>
      </c>
      <c r="F19" s="23">
        <f>VLOOKUP($A19,Flows!$V$16:$Y$222,3,TRUE)</f>
        <v>3.4398135887724725E-3</v>
      </c>
      <c r="G19" s="24">
        <f t="shared" si="0"/>
        <v>7.6327255370741377E-3</v>
      </c>
    </row>
    <row r="20" spans="1:7">
      <c r="A20" s="2">
        <v>39478</v>
      </c>
      <c r="B20" s="5">
        <v>1.6218738293204693</v>
      </c>
      <c r="C20" s="10">
        <f>IFERROR(VLOOKUP($A20,Correlation!$A$2:$C$753,2,TRUE),"")</f>
        <v>0.58909131949644755</v>
      </c>
      <c r="D20" s="10">
        <f>IFERROR(VLOOKUP($A20,Correlation!$A$2:$C$753,3,TRUE),"")</f>
        <v>0.67350979323574489</v>
      </c>
      <c r="E20" s="23">
        <f>VLOOKUP($A20,Flows!$V$16:$Y$222,2,TRUE)</f>
        <v>3.0372461524758882E-3</v>
      </c>
      <c r="F20" s="23">
        <f>VLOOKUP($A20,Flows!$V$16:$Y$222,3,TRUE)</f>
        <v>6.5526784922623552E-3</v>
      </c>
      <c r="G20" s="24">
        <f t="shared" si="0"/>
        <v>-3.515432339786467E-3</v>
      </c>
    </row>
    <row r="21" spans="1:7">
      <c r="A21" s="2">
        <v>39507</v>
      </c>
      <c r="B21" s="5">
        <v>1.6262557150428407</v>
      </c>
      <c r="C21" s="10">
        <f>IFERROR(VLOOKUP($A21,Correlation!$A$2:$C$753,2,TRUE),"")</f>
        <v>0.56434843605092733</v>
      </c>
      <c r="D21" s="10">
        <f>IFERROR(VLOOKUP($A21,Correlation!$A$2:$C$753,3,TRUE),"")</f>
        <v>0.65859556090022264</v>
      </c>
      <c r="E21" s="23">
        <f>VLOOKUP($A21,Flows!$V$16:$Y$222,2,TRUE)</f>
        <v>4.8919667322829324E-3</v>
      </c>
      <c r="F21" s="23">
        <f>VLOOKUP($A21,Flows!$V$16:$Y$222,3,TRUE)</f>
        <v>5.3439839129254462E-3</v>
      </c>
      <c r="G21" s="24">
        <f t="shared" si="0"/>
        <v>-4.5201718064251384E-4</v>
      </c>
    </row>
    <row r="22" spans="1:7">
      <c r="A22" s="2">
        <v>39538</v>
      </c>
      <c r="B22" s="5">
        <v>1.543273946381619</v>
      </c>
      <c r="C22" s="10">
        <f>IFERROR(VLOOKUP($A22,Correlation!$A$2:$C$753,2,TRUE),"")</f>
        <v>0.55956696365109959</v>
      </c>
      <c r="D22" s="10">
        <f>IFERROR(VLOOKUP($A22,Correlation!$A$2:$C$753,3,TRUE),"")</f>
        <v>0.69768301401592103</v>
      </c>
      <c r="E22" s="23">
        <f>VLOOKUP($A22,Flows!$V$16:$Y$222,2,TRUE)</f>
        <v>1.2876528432840468E-3</v>
      </c>
      <c r="F22" s="23">
        <f>VLOOKUP($A22,Flows!$V$16:$Y$222,3,TRUE)</f>
        <v>6.554998364079332E-3</v>
      </c>
      <c r="G22" s="24">
        <f t="shared" si="0"/>
        <v>-5.267345520795285E-3</v>
      </c>
    </row>
    <row r="23" spans="1:7">
      <c r="A23" s="2">
        <v>39568</v>
      </c>
      <c r="B23" s="5">
        <v>1.5397812511587146</v>
      </c>
      <c r="C23" s="10">
        <f>IFERROR(VLOOKUP($A23,Correlation!$A$2:$C$753,2,TRUE),"")</f>
        <v>0.47532158908195066</v>
      </c>
      <c r="D23" s="10">
        <f>IFERROR(VLOOKUP($A23,Correlation!$A$2:$C$753,3,TRUE),"")</f>
        <v>0.65970098633066643</v>
      </c>
      <c r="E23" s="23">
        <f>VLOOKUP($A23,Flows!$V$16:$Y$222,2,TRUE)</f>
        <v>-2.5534689994543875E-3</v>
      </c>
      <c r="F23" s="23">
        <f>VLOOKUP($A23,Flows!$V$16:$Y$222,3,TRUE)</f>
        <v>8.0495959697369085E-3</v>
      </c>
      <c r="G23" s="24">
        <f t="shared" si="0"/>
        <v>-1.0603064969191296E-2</v>
      </c>
    </row>
    <row r="24" spans="1:7">
      <c r="A24" s="2">
        <v>39598</v>
      </c>
      <c r="B24" s="5">
        <v>1.5404036760999593</v>
      </c>
      <c r="C24" s="10">
        <f>IFERROR(VLOOKUP($A24,Correlation!$A$2:$C$753,2,TRUE),"")</f>
        <v>0.49552457315371656</v>
      </c>
      <c r="D24" s="10">
        <f>IFERROR(VLOOKUP($A24,Correlation!$A$2:$C$753,3,TRUE),"")</f>
        <v>0.6722959033092567</v>
      </c>
      <c r="E24" s="23">
        <f>VLOOKUP($A24,Flows!$V$16:$Y$222,2,TRUE)</f>
        <v>-2.7794319091189825E-3</v>
      </c>
      <c r="F24" s="23">
        <f>VLOOKUP($A24,Flows!$V$16:$Y$222,3,TRUE)</f>
        <v>8.6929687832547273E-3</v>
      </c>
      <c r="G24" s="24">
        <f t="shared" si="0"/>
        <v>-1.1472400692373709E-2</v>
      </c>
    </row>
    <row r="25" spans="1:7">
      <c r="A25" s="2">
        <v>39629</v>
      </c>
      <c r="B25" s="5">
        <v>1.5770477432782024</v>
      </c>
      <c r="C25" s="10">
        <f>IFERROR(VLOOKUP($A25,Correlation!$A$2:$C$753,2,TRUE),"")</f>
        <v>0.52632327327669159</v>
      </c>
      <c r="D25" s="10">
        <f>IFERROR(VLOOKUP($A25,Correlation!$A$2:$C$753,3,TRUE),"")</f>
        <v>0.68233715776985626</v>
      </c>
      <c r="E25" s="23">
        <f>VLOOKUP($A25,Flows!$V$16:$Y$222,2,TRUE)</f>
        <v>-6.9466840408052436E-3</v>
      </c>
      <c r="F25" s="23">
        <f>VLOOKUP($A25,Flows!$V$16:$Y$222,3,TRUE)</f>
        <v>1.063787742008869E-2</v>
      </c>
      <c r="G25" s="24">
        <f t="shared" si="0"/>
        <v>-1.7584561460893933E-2</v>
      </c>
    </row>
    <row r="26" spans="1:7">
      <c r="A26" s="2">
        <v>39660</v>
      </c>
      <c r="B26" s="5">
        <v>1.5152008300965802</v>
      </c>
      <c r="C26" s="10">
        <f>IFERROR(VLOOKUP($A26,Correlation!$A$2:$C$753,2,TRUE),"")</f>
        <v>0.52260781646906007</v>
      </c>
      <c r="D26" s="10">
        <f>IFERROR(VLOOKUP($A26,Correlation!$A$2:$C$753,3,TRUE),"")</f>
        <v>0.67655000391346753</v>
      </c>
      <c r="E26" s="23">
        <f>VLOOKUP($A26,Flows!$V$16:$Y$222,2,TRUE)</f>
        <v>-3.4632886631682973E-3</v>
      </c>
      <c r="F26" s="23">
        <f>VLOOKUP($A26,Flows!$V$16:$Y$222,3,TRUE)</f>
        <v>8.3644221223587098E-3</v>
      </c>
      <c r="G26" s="24">
        <f t="shared" si="0"/>
        <v>-1.1827710785527006E-2</v>
      </c>
    </row>
    <row r="27" spans="1:7">
      <c r="A27" s="2">
        <v>39689</v>
      </c>
      <c r="B27" s="5">
        <v>1.5169497548284294</v>
      </c>
      <c r="C27" s="10">
        <f>IFERROR(VLOOKUP($A27,Correlation!$A$2:$C$753,2,TRUE),"")</f>
        <v>0.52068009179284003</v>
      </c>
      <c r="D27" s="10">
        <f>IFERROR(VLOOKUP($A27,Correlation!$A$2:$C$753,3,TRUE),"")</f>
        <v>0.66879118716828212</v>
      </c>
      <c r="E27" s="23">
        <f>VLOOKUP($A27,Flows!$V$16:$Y$222,2,TRUE)</f>
        <v>-6.5930610197062626E-3</v>
      </c>
      <c r="F27" s="23">
        <f>VLOOKUP($A27,Flows!$V$16:$Y$222,3,TRUE)</f>
        <v>9.7091820798783472E-3</v>
      </c>
      <c r="G27" s="24">
        <f t="shared" si="0"/>
        <v>-1.6302243099584609E-2</v>
      </c>
    </row>
    <row r="28" spans="1:7">
      <c r="A28" s="2">
        <v>39721</v>
      </c>
      <c r="B28" s="5">
        <v>1.3996608933222285</v>
      </c>
      <c r="C28" s="10">
        <f>IFERROR(VLOOKUP($A28,Correlation!$A$2:$C$753,2,TRUE),"")</f>
        <v>0.47181648750273519</v>
      </c>
      <c r="D28" s="10">
        <f>IFERROR(VLOOKUP($A28,Correlation!$A$2:$C$753,3,TRUE),"")</f>
        <v>0.60862635071117954</v>
      </c>
      <c r="E28" s="23">
        <f>VLOOKUP($A28,Flows!$V$16:$Y$222,2,TRUE)</f>
        <v>-1.1966664105804339E-2</v>
      </c>
      <c r="F28" s="23">
        <f>VLOOKUP($A28,Flows!$V$16:$Y$222,3,TRUE)</f>
        <v>1.4980846235435176E-2</v>
      </c>
      <c r="G28" s="24">
        <f t="shared" si="0"/>
        <v>-2.6947510341239517E-2</v>
      </c>
    </row>
    <row r="29" spans="1:7">
      <c r="A29" s="2">
        <v>39752</v>
      </c>
      <c r="B29" s="5">
        <v>1.1831295922408753</v>
      </c>
      <c r="C29" s="10">
        <f>IFERROR(VLOOKUP($A29,Correlation!$A$2:$C$753,2,TRUE),"")</f>
        <v>0.66447529975740605</v>
      </c>
      <c r="D29" s="10">
        <f>IFERROR(VLOOKUP($A29,Correlation!$A$2:$C$753,3,TRUE),"")</f>
        <v>0.77428885594870944</v>
      </c>
      <c r="E29" s="23">
        <f>VLOOKUP($A29,Flows!$V$16:$Y$222,2,TRUE)</f>
        <v>-1.9460444247355168E-2</v>
      </c>
      <c r="F29" s="23">
        <f>VLOOKUP($A29,Flows!$V$16:$Y$222,3,TRUE)</f>
        <v>1.8841941049895158E-2</v>
      </c>
      <c r="G29" s="24">
        <f t="shared" si="0"/>
        <v>-3.830238529725033E-2</v>
      </c>
    </row>
    <row r="30" spans="1:7">
      <c r="A30" s="2">
        <v>39780</v>
      </c>
      <c r="B30" s="5">
        <v>1.099400561262003</v>
      </c>
      <c r="C30" s="10">
        <f>IFERROR(VLOOKUP($A30,Correlation!$A$2:$C$753,2,TRUE),"")</f>
        <v>0.65474777065716949</v>
      </c>
      <c r="D30" s="10">
        <f>IFERROR(VLOOKUP($A30,Correlation!$A$2:$C$753,3,TRUE),"")</f>
        <v>0.77224529117945928</v>
      </c>
      <c r="E30" s="23">
        <f>VLOOKUP($A30,Flows!$V$16:$Y$222,2,TRUE)</f>
        <v>-2.1294804146550179E-2</v>
      </c>
      <c r="F30" s="23">
        <f>VLOOKUP($A30,Flows!$V$16:$Y$222,3,TRUE)</f>
        <v>1.849039452342649E-2</v>
      </c>
      <c r="G30" s="24">
        <f t="shared" si="0"/>
        <v>-3.9785198669976665E-2</v>
      </c>
    </row>
    <row r="31" spans="1:7">
      <c r="A31" s="2">
        <v>39813</v>
      </c>
      <c r="B31" s="5">
        <v>1.1378706122004012</v>
      </c>
      <c r="C31" s="10">
        <f>IFERROR(VLOOKUP($A31,Correlation!$A$2:$C$753,2,TRUE),"")</f>
        <v>0.67060052868449205</v>
      </c>
      <c r="D31" s="10">
        <f>IFERROR(VLOOKUP($A31,Correlation!$A$2:$C$753,3,TRUE),"")</f>
        <v>0.7989317057537364</v>
      </c>
      <c r="E31" s="23">
        <f>VLOOKUP($A31,Flows!$V$16:$Y$222,2,TRUE)</f>
        <v>-1.6868957261150331E-2</v>
      </c>
      <c r="F31" s="23">
        <f>VLOOKUP($A31,Flows!$V$16:$Y$222,3,TRUE)</f>
        <v>1.7060948040235058E-2</v>
      </c>
      <c r="G31" s="24">
        <f t="shared" si="0"/>
        <v>-3.3929905301385385E-2</v>
      </c>
    </row>
    <row r="32" spans="1:7">
      <c r="A32" s="2">
        <v>39843</v>
      </c>
      <c r="B32" s="5">
        <v>1.081164676962918</v>
      </c>
      <c r="C32" s="10">
        <f>IFERROR(VLOOKUP($A32,Correlation!$A$2:$C$753,2,TRUE),"")</f>
        <v>0.69599212653890674</v>
      </c>
      <c r="D32" s="10">
        <f>IFERROR(VLOOKUP($A32,Correlation!$A$2:$C$753,3,TRUE),"")</f>
        <v>0.80428699384506019</v>
      </c>
      <c r="E32" s="23">
        <f>VLOOKUP($A32,Flows!$V$16:$Y$222,2,TRUE)</f>
        <v>-1.9938487676134313E-2</v>
      </c>
      <c r="F32" s="23">
        <f>VLOOKUP($A32,Flows!$V$16:$Y$222,3,TRUE)</f>
        <v>1.97845801015104E-2</v>
      </c>
      <c r="G32" s="24">
        <f t="shared" si="0"/>
        <v>-3.9723067777644713E-2</v>
      </c>
    </row>
    <row r="33" spans="1:7">
      <c r="A33" s="2">
        <v>39871</v>
      </c>
      <c r="B33" s="5">
        <v>1.0806806651981713</v>
      </c>
      <c r="C33" s="10">
        <f>IFERROR(VLOOKUP($A33,Correlation!$A$2:$C$753,2,TRUE),"")</f>
        <v>0.68062674652171651</v>
      </c>
      <c r="D33" s="10">
        <f>IFERROR(VLOOKUP($A33,Correlation!$A$2:$C$753,3,TRUE),"")</f>
        <v>0.80374733794825914</v>
      </c>
      <c r="E33" s="23">
        <f>VLOOKUP($A33,Flows!$V$16:$Y$222,2,TRUE)</f>
        <v>-2.1795742412131173E-2</v>
      </c>
      <c r="F33" s="23">
        <f>VLOOKUP($A33,Flows!$V$16:$Y$222,3,TRUE)</f>
        <v>2.1898091970246784E-2</v>
      </c>
      <c r="G33" s="24">
        <f t="shared" si="0"/>
        <v>-4.3693834382377957E-2</v>
      </c>
    </row>
    <row r="34" spans="1:7">
      <c r="A34" s="2">
        <v>39903</v>
      </c>
      <c r="B34" s="5">
        <v>1.075762655884968</v>
      </c>
      <c r="C34" s="10">
        <f>IFERROR(VLOOKUP($A34,Correlation!$A$2:$C$753,2,TRUE),"")</f>
        <v>0.72162430932936783</v>
      </c>
      <c r="D34" s="10">
        <f>IFERROR(VLOOKUP($A34,Correlation!$A$2:$C$753,3,TRUE),"")</f>
        <v>0.81621400811501288</v>
      </c>
      <c r="E34" s="23">
        <f>VLOOKUP($A34,Flows!$V$16:$Y$222,2,TRUE)</f>
        <v>-1.8130716152440354E-2</v>
      </c>
      <c r="F34" s="23">
        <f>VLOOKUP($A34,Flows!$V$16:$Y$222,3,TRUE)</f>
        <v>2.0408339184133269E-2</v>
      </c>
      <c r="G34" s="24">
        <f t="shared" si="0"/>
        <v>-3.8539055336573619E-2</v>
      </c>
    </row>
    <row r="35" spans="1:7">
      <c r="A35" s="2">
        <v>39933</v>
      </c>
      <c r="B35" s="5">
        <v>1.0688590888112814</v>
      </c>
      <c r="C35" s="10">
        <f>IFERROR(VLOOKUP($A35,Correlation!$A$2:$C$753,2,TRUE),"")</f>
        <v>0.75653754356236791</v>
      </c>
      <c r="D35" s="10">
        <f>IFERROR(VLOOKUP($A35,Correlation!$A$2:$C$753,3,TRUE),"")</f>
        <v>0.84193534056391683</v>
      </c>
      <c r="E35" s="23">
        <f>VLOOKUP($A35,Flows!$V$16:$Y$222,2,TRUE)</f>
        <v>-1.1746467816426797E-3</v>
      </c>
      <c r="F35" s="23">
        <f>VLOOKUP($A35,Flows!$V$16:$Y$222,3,TRUE)</f>
        <v>1.2289916814646185E-2</v>
      </c>
      <c r="G35" s="24">
        <f t="shared" si="0"/>
        <v>-1.3464563596288864E-2</v>
      </c>
    </row>
    <row r="36" spans="1:7">
      <c r="A36" s="2">
        <v>39962</v>
      </c>
      <c r="B36" s="5">
        <v>1.1994779630907928</v>
      </c>
      <c r="C36" s="10">
        <f>IFERROR(VLOOKUP($A36,Correlation!$A$2:$C$753,2,TRUE),"")</f>
        <v>0.73645019636490305</v>
      </c>
      <c r="D36" s="10">
        <f>IFERROR(VLOOKUP($A36,Correlation!$A$2:$C$753,3,TRUE),"")</f>
        <v>0.82810932506071655</v>
      </c>
      <c r="E36" s="23">
        <f>VLOOKUP($A36,Flows!$V$16:$Y$222,2,TRUE)</f>
        <v>1.9372107798619077E-2</v>
      </c>
      <c r="F36" s="23">
        <f>VLOOKUP($A36,Flows!$V$16:$Y$222,3,TRUE)</f>
        <v>9.5802864047725613E-3</v>
      </c>
      <c r="G36" s="24">
        <f t="shared" si="0"/>
        <v>9.7918213938465153E-3</v>
      </c>
    </row>
    <row r="37" spans="1:7">
      <c r="A37" s="2">
        <v>39994</v>
      </c>
      <c r="B37" s="5">
        <v>1.1867147718797559</v>
      </c>
      <c r="C37" s="10">
        <f>IFERROR(VLOOKUP($A37,Correlation!$A$2:$C$753,2,TRUE),"")</f>
        <v>0.74021895875349908</v>
      </c>
      <c r="D37" s="10">
        <f>IFERROR(VLOOKUP($A37,Correlation!$A$2:$C$753,3,TRUE),"")</f>
        <v>0.83674837782748712</v>
      </c>
      <c r="E37" s="23">
        <f>VLOOKUP($A37,Flows!$V$16:$Y$222,2,TRUE)</f>
        <v>1.8706798017528253E-2</v>
      </c>
      <c r="F37" s="23">
        <f>VLOOKUP($A37,Flows!$V$16:$Y$222,3,TRUE)</f>
        <v>8.9972317159732942E-3</v>
      </c>
      <c r="G37" s="24">
        <f t="shared" si="0"/>
        <v>9.7095663015549592E-3</v>
      </c>
    </row>
    <row r="38" spans="1:7">
      <c r="A38" s="2">
        <v>40025</v>
      </c>
      <c r="B38" s="5">
        <v>1.169111284572641</v>
      </c>
      <c r="C38" s="10">
        <f>IFERROR(VLOOKUP($A38,Correlation!$A$2:$C$753,2,TRUE),"")</f>
        <v>0.75028426929859493</v>
      </c>
      <c r="D38" s="10">
        <f>IFERROR(VLOOKUP($A38,Correlation!$A$2:$C$753,3,TRUE),"")</f>
        <v>0.83835743309146238</v>
      </c>
      <c r="E38" s="23">
        <f>VLOOKUP($A38,Flows!$V$16:$Y$222,2,TRUE)</f>
        <v>2.8351522481887263E-2</v>
      </c>
      <c r="F38" s="23">
        <f>VLOOKUP($A38,Flows!$V$16:$Y$222,3,TRUE)</f>
        <v>9.771103605684223E-3</v>
      </c>
      <c r="G38" s="24">
        <f t="shared" si="0"/>
        <v>1.8580418876203042E-2</v>
      </c>
    </row>
    <row r="39" spans="1:7">
      <c r="A39" s="2">
        <v>40056</v>
      </c>
      <c r="B39" s="5">
        <v>1.2532801786819561</v>
      </c>
      <c r="C39" s="10">
        <f>IFERROR(VLOOKUP($A39,Correlation!$A$2:$C$753,2,TRUE),"")</f>
        <v>0.74212785775246759</v>
      </c>
      <c r="D39" s="10">
        <f>IFERROR(VLOOKUP($A39,Correlation!$A$2:$C$753,3,TRUE),"")</f>
        <v>0.8411066110137666</v>
      </c>
      <c r="E39" s="23">
        <f>VLOOKUP($A39,Flows!$V$16:$Y$222,2,TRUE)</f>
        <v>2.9742762121854758E-2</v>
      </c>
      <c r="F39" s="23">
        <f>VLOOKUP($A39,Flows!$V$16:$Y$222,3,TRUE)</f>
        <v>1.0267193276100208E-2</v>
      </c>
      <c r="G39" s="24">
        <f t="shared" si="0"/>
        <v>1.9475568845754548E-2</v>
      </c>
    </row>
    <row r="40" spans="1:7">
      <c r="A40" s="2">
        <v>40086</v>
      </c>
      <c r="B40" s="5">
        <v>1.2151427596372726</v>
      </c>
      <c r="C40" s="10">
        <f>IFERROR(VLOOKUP($A40,Correlation!$A$2:$C$753,2,TRUE),"")</f>
        <v>0.75435004949185513</v>
      </c>
      <c r="D40" s="10">
        <f>IFERROR(VLOOKUP($A40,Correlation!$A$2:$C$753,3,TRUE),"")</f>
        <v>0.85326629475091187</v>
      </c>
      <c r="E40" s="23">
        <f>VLOOKUP($A40,Flows!$V$16:$Y$222,2,TRUE)</f>
        <v>3.7962521812478389E-2</v>
      </c>
      <c r="F40" s="23">
        <f>VLOOKUP($A40,Flows!$V$16:$Y$222,3,TRUE)</f>
        <v>7.5458144634442332E-3</v>
      </c>
      <c r="G40" s="24">
        <f t="shared" si="0"/>
        <v>3.0416707349034157E-2</v>
      </c>
    </row>
    <row r="41" spans="1:7">
      <c r="A41" s="2">
        <v>40116</v>
      </c>
      <c r="B41" s="5">
        <v>1.2405890619742546</v>
      </c>
      <c r="C41" s="10">
        <f>IFERROR(VLOOKUP($A41,Correlation!$A$2:$C$753,2,TRUE),"")</f>
        <v>0.64562744996035515</v>
      </c>
      <c r="D41" s="10">
        <f>IFERROR(VLOOKUP($A41,Correlation!$A$2:$C$753,3,TRUE),"")</f>
        <v>0.75296006019210948</v>
      </c>
      <c r="E41" s="23">
        <f>VLOOKUP($A41,Flows!$V$16:$Y$222,2,TRUE)</f>
        <v>3.4816816189032221E-2</v>
      </c>
      <c r="F41" s="23">
        <f>VLOOKUP($A41,Flows!$V$16:$Y$222,3,TRUE)</f>
        <v>7.1173697119111881E-3</v>
      </c>
      <c r="G41" s="24">
        <f t="shared" si="0"/>
        <v>2.7699446477121033E-2</v>
      </c>
    </row>
    <row r="42" spans="1:7">
      <c r="A42" s="2">
        <v>40147</v>
      </c>
      <c r="B42" s="5">
        <v>1.2340267824790527</v>
      </c>
      <c r="C42" s="10">
        <f>IFERROR(VLOOKUP($A42,Correlation!$A$2:$C$753,2,TRUE),"")</f>
        <v>0.65365110015197858</v>
      </c>
      <c r="D42" s="10">
        <f>IFERROR(VLOOKUP($A42,Correlation!$A$2:$C$753,3,TRUE),"")</f>
        <v>0.77599612386065953</v>
      </c>
      <c r="E42" s="23">
        <f>VLOOKUP($A42,Flows!$V$16:$Y$222,2,TRUE)</f>
        <v>2.5404707015310557E-2</v>
      </c>
      <c r="F42" s="23">
        <f>VLOOKUP($A42,Flows!$V$16:$Y$222,3,TRUE)</f>
        <v>7.8526575187952107E-3</v>
      </c>
      <c r="G42" s="24">
        <f t="shared" si="0"/>
        <v>1.7552049496515346E-2</v>
      </c>
    </row>
    <row r="43" spans="1:7">
      <c r="A43" s="2">
        <v>40178</v>
      </c>
      <c r="B43" s="5">
        <v>1.2730093877465012</v>
      </c>
      <c r="C43" s="10">
        <f>IFERROR(VLOOKUP($A43,Correlation!$A$2:$C$753,2,TRUE),"")</f>
        <v>0.65141262140222977</v>
      </c>
      <c r="D43" s="10">
        <f>IFERROR(VLOOKUP($A43,Correlation!$A$2:$C$753,3,TRUE),"")</f>
        <v>0.76319201512129264</v>
      </c>
      <c r="E43" s="23">
        <f>VLOOKUP($A43,Flows!$V$16:$Y$222,2,TRUE)</f>
        <v>2.7863834632734483E-2</v>
      </c>
      <c r="F43" s="23">
        <f>VLOOKUP($A43,Flows!$V$16:$Y$222,3,TRUE)</f>
        <v>6.3952205961856469E-3</v>
      </c>
      <c r="G43" s="24">
        <f t="shared" si="0"/>
        <v>2.1468614036548837E-2</v>
      </c>
    </row>
    <row r="44" spans="1:7">
      <c r="A44" s="2">
        <v>40207</v>
      </c>
      <c r="B44" s="5">
        <v>1.3520671371358897</v>
      </c>
      <c r="C44" s="10">
        <f>IFERROR(VLOOKUP($A44,Correlation!$A$2:$C$753,2,TRUE),"")</f>
        <v>0.63998581029529544</v>
      </c>
      <c r="D44" s="10">
        <f>IFERROR(VLOOKUP($A44,Correlation!$A$2:$C$753,3,TRUE),"")</f>
        <v>0.7544698089751436</v>
      </c>
      <c r="E44" s="23">
        <f>VLOOKUP($A44,Flows!$V$16:$Y$222,2,TRUE)</f>
        <v>2.161029191931204E-2</v>
      </c>
      <c r="F44" s="23">
        <f>VLOOKUP($A44,Flows!$V$16:$Y$222,3,TRUE)</f>
        <v>9.4353275853427225E-3</v>
      </c>
      <c r="G44" s="24">
        <f t="shared" si="0"/>
        <v>1.2174964333969317E-2</v>
      </c>
    </row>
    <row r="45" spans="1:7">
      <c r="A45" s="2">
        <v>40235</v>
      </c>
      <c r="B45" s="5">
        <v>1.3106145004829732</v>
      </c>
      <c r="C45" s="10">
        <f>IFERROR(VLOOKUP($A45,Correlation!$A$2:$C$753,2,TRUE),"")</f>
        <v>0.65660154059890075</v>
      </c>
      <c r="D45" s="10">
        <f>IFERROR(VLOOKUP($A45,Correlation!$A$2:$C$753,3,TRUE),"")</f>
        <v>0.7692445773078036</v>
      </c>
      <c r="E45" s="23">
        <f>VLOOKUP($A45,Flows!$V$16:$Y$222,2,TRUE)</f>
        <v>2.0735444232833806E-2</v>
      </c>
      <c r="F45" s="23">
        <f>VLOOKUP($A45,Flows!$V$16:$Y$222,3,TRUE)</f>
        <v>7.7659955302607575E-3</v>
      </c>
      <c r="G45" s="24">
        <f t="shared" si="0"/>
        <v>1.296944870257305E-2</v>
      </c>
    </row>
    <row r="46" spans="1:7">
      <c r="A46" s="2">
        <v>40268</v>
      </c>
      <c r="B46" s="5">
        <v>1.3116833993794537</v>
      </c>
      <c r="C46" s="10">
        <f>IFERROR(VLOOKUP($A46,Correlation!$A$2:$C$753,2,TRUE),"")</f>
        <v>0.60404072047803914</v>
      </c>
      <c r="D46" s="10">
        <f>IFERROR(VLOOKUP($A46,Correlation!$A$2:$C$753,3,TRUE),"")</f>
        <v>0.74059705698786715</v>
      </c>
      <c r="E46" s="23">
        <f>VLOOKUP($A46,Flows!$V$16:$Y$222,2,TRUE)</f>
        <v>2.0666514601400874E-2</v>
      </c>
      <c r="F46" s="23">
        <f>VLOOKUP($A46,Flows!$V$16:$Y$222,3,TRUE)</f>
        <v>4.9730665362424089E-3</v>
      </c>
      <c r="G46" s="24">
        <f t="shared" si="0"/>
        <v>1.5693448065158464E-2</v>
      </c>
    </row>
    <row r="47" spans="1:7">
      <c r="A47" s="2">
        <v>40298</v>
      </c>
      <c r="B47" s="5">
        <v>1.3526805953559426</v>
      </c>
      <c r="C47" s="10">
        <f>IFERROR(VLOOKUP($A47,Correlation!$A$2:$C$753,2,TRUE),"")</f>
        <v>0.60958082774613254</v>
      </c>
      <c r="D47" s="10">
        <f>IFERROR(VLOOKUP($A47,Correlation!$A$2:$C$753,3,TRUE),"")</f>
        <v>0.73506821773122266</v>
      </c>
      <c r="E47" s="23">
        <f>VLOOKUP($A47,Flows!$V$16:$Y$222,2,TRUE)</f>
        <v>2.1557684324445273E-2</v>
      </c>
      <c r="F47" s="23">
        <f>VLOOKUP($A47,Flows!$V$16:$Y$222,3,TRUE)</f>
        <v>6.051436498327456E-3</v>
      </c>
      <c r="G47" s="24">
        <f t="shared" si="0"/>
        <v>1.5506247826117817E-2</v>
      </c>
    </row>
    <row r="48" spans="1:7">
      <c r="A48" s="2">
        <v>40329</v>
      </c>
      <c r="B48" s="5">
        <v>1.3082070748844046</v>
      </c>
      <c r="C48" s="10">
        <f>IFERROR(VLOOKUP($A48,Correlation!$A$2:$C$753,2,TRUE),"")</f>
        <v>0.71161915022113187</v>
      </c>
      <c r="D48" s="10">
        <f>IFERROR(VLOOKUP($A48,Correlation!$A$2:$C$753,3,TRUE),"")</f>
        <v>0.78863216333528252</v>
      </c>
      <c r="E48" s="23">
        <f>VLOOKUP($A48,Flows!$V$16:$Y$222,2,TRUE)</f>
        <v>1.4451046120749291E-2</v>
      </c>
      <c r="F48" s="23">
        <f>VLOOKUP($A48,Flows!$V$16:$Y$222,3,TRUE)</f>
        <v>7.766823726914833E-3</v>
      </c>
      <c r="G48" s="24">
        <f t="shared" si="0"/>
        <v>6.6842223938344582E-3</v>
      </c>
    </row>
    <row r="49" spans="1:7">
      <c r="A49" s="2">
        <v>40359</v>
      </c>
      <c r="B49" s="5">
        <v>1.319170398845128</v>
      </c>
      <c r="C49" s="10">
        <f>IFERROR(VLOOKUP($A49,Correlation!$A$2:$C$753,2,TRUE),"")</f>
        <v>0.68200576556130676</v>
      </c>
      <c r="D49" s="10">
        <f>IFERROR(VLOOKUP($A49,Correlation!$A$2:$C$753,3,TRUE),"")</f>
        <v>0.77670956594959184</v>
      </c>
      <c r="E49" s="23">
        <f>VLOOKUP($A49,Flows!$V$16:$Y$222,2,TRUE)</f>
        <v>1.4480799522958545E-2</v>
      </c>
      <c r="F49" s="23">
        <f>VLOOKUP($A49,Flows!$V$16:$Y$222,3,TRUE)</f>
        <v>5.6816860054527737E-3</v>
      </c>
      <c r="G49" s="24">
        <f t="shared" si="0"/>
        <v>8.7991135175057716E-3</v>
      </c>
    </row>
    <row r="50" spans="1:7">
      <c r="A50" s="2">
        <v>40389</v>
      </c>
      <c r="B50" s="5">
        <v>1.3560073256135112</v>
      </c>
      <c r="C50" s="10">
        <f>IFERROR(VLOOKUP($A50,Correlation!$A$2:$C$753,2,TRUE),"")</f>
        <v>0.61011506026380058</v>
      </c>
      <c r="D50" s="10">
        <f>IFERROR(VLOOKUP($A50,Correlation!$A$2:$C$753,3,TRUE),"")</f>
        <v>0.74259412537652669</v>
      </c>
      <c r="E50" s="23">
        <f>VLOOKUP($A50,Flows!$V$16:$Y$222,2,TRUE)</f>
        <v>2.2900263532113815E-2</v>
      </c>
      <c r="F50" s="23">
        <f>VLOOKUP($A50,Flows!$V$16:$Y$222,3,TRUE)</f>
        <v>-2.9317744036667735E-3</v>
      </c>
      <c r="G50" s="24">
        <f t="shared" si="0"/>
        <v>2.5832037935780587E-2</v>
      </c>
    </row>
    <row r="51" spans="1:7">
      <c r="A51" s="2">
        <v>40421</v>
      </c>
      <c r="B51" s="5">
        <v>1.411044303979847</v>
      </c>
      <c r="C51" s="10">
        <f>IFERROR(VLOOKUP($A51,Correlation!$A$2:$C$753,2,TRUE),"")</f>
        <v>0.63623990570763933</v>
      </c>
      <c r="D51" s="10">
        <f>IFERROR(VLOOKUP($A51,Correlation!$A$2:$C$753,3,TRUE),"")</f>
        <v>0.780226717635082</v>
      </c>
      <c r="E51" s="23">
        <f>VLOOKUP($A51,Flows!$V$16:$Y$222,2,TRUE)</f>
        <v>2.6567481399042473E-2</v>
      </c>
      <c r="F51" s="23">
        <f>VLOOKUP($A51,Flows!$V$16:$Y$222,3,TRUE)</f>
        <v>-5.4985862206212129E-3</v>
      </c>
      <c r="G51" s="24">
        <f t="shared" si="0"/>
        <v>3.2066067619663685E-2</v>
      </c>
    </row>
    <row r="52" spans="1:7">
      <c r="A52" s="2">
        <v>40451</v>
      </c>
      <c r="B52" s="5">
        <v>1.3645948790293565</v>
      </c>
      <c r="C52" s="10">
        <f>IFERROR(VLOOKUP($A52,Correlation!$A$2:$C$753,2,TRUE),"")</f>
        <v>0.61923390504222053</v>
      </c>
      <c r="D52" s="10">
        <f>IFERROR(VLOOKUP($A52,Correlation!$A$2:$C$753,3,TRUE),"")</f>
        <v>0.7669469848966729</v>
      </c>
      <c r="E52" s="23">
        <f>VLOOKUP($A52,Flows!$V$16:$Y$222,2,TRUE)</f>
        <v>3.0655022798139635E-2</v>
      </c>
      <c r="F52" s="23">
        <f>VLOOKUP($A52,Flows!$V$16:$Y$222,3,TRUE)</f>
        <v>-8.9063352808993954E-3</v>
      </c>
      <c r="G52" s="24">
        <f t="shared" si="0"/>
        <v>3.956135807903903E-2</v>
      </c>
    </row>
    <row r="53" spans="1:7">
      <c r="A53" s="2">
        <v>40480</v>
      </c>
      <c r="B53" s="5">
        <v>1.4134351694805194</v>
      </c>
      <c r="C53" s="10">
        <f>IFERROR(VLOOKUP($A53,Correlation!$A$2:$C$753,2,TRUE),"")</f>
        <v>0.67765067814816804</v>
      </c>
      <c r="D53" s="10">
        <f>IFERROR(VLOOKUP($A53,Correlation!$A$2:$C$753,3,TRUE),"")</f>
        <v>0.82810277835653145</v>
      </c>
      <c r="E53" s="23">
        <f>VLOOKUP($A53,Flows!$V$16:$Y$222,2,TRUE)</f>
        <v>3.5758407475593036E-2</v>
      </c>
      <c r="F53" s="23">
        <f>VLOOKUP($A53,Flows!$V$16:$Y$222,3,TRUE)</f>
        <v>-1.4652070989668125E-2</v>
      </c>
      <c r="G53" s="24">
        <f t="shared" si="0"/>
        <v>5.0410478465261158E-2</v>
      </c>
    </row>
    <row r="54" spans="1:7">
      <c r="A54" s="2">
        <v>40512</v>
      </c>
      <c r="B54" s="5">
        <v>1.3229256720285822</v>
      </c>
      <c r="C54" s="10">
        <f>IFERROR(VLOOKUP($A54,Correlation!$A$2:$C$753,2,TRUE),"")</f>
        <v>0.69456888584222631</v>
      </c>
      <c r="D54" s="10">
        <f>IFERROR(VLOOKUP($A54,Correlation!$A$2:$C$753,3,TRUE),"")</f>
        <v>0.83234597958644452</v>
      </c>
      <c r="E54" s="23">
        <f>VLOOKUP($A54,Flows!$V$16:$Y$222,2,TRUE)</f>
        <v>4.6710702686874217E-2</v>
      </c>
      <c r="F54" s="23">
        <f>VLOOKUP($A54,Flows!$V$16:$Y$222,3,TRUE)</f>
        <v>-1.5905218002327751E-2</v>
      </c>
      <c r="G54" s="24">
        <f t="shared" si="0"/>
        <v>6.2615920689201965E-2</v>
      </c>
    </row>
    <row r="55" spans="1:7">
      <c r="A55" s="2">
        <v>40543</v>
      </c>
      <c r="B55" s="5">
        <v>1.2947456621699271</v>
      </c>
      <c r="C55" s="10">
        <f>IFERROR(VLOOKUP($A55,Correlation!$A$2:$C$753,2,TRUE),"")</f>
        <v>0.67783464176216668</v>
      </c>
      <c r="D55" s="10">
        <f>IFERROR(VLOOKUP($A55,Correlation!$A$2:$C$753,3,TRUE),"")</f>
        <v>0.82570162000238656</v>
      </c>
      <c r="E55" s="23">
        <f>VLOOKUP($A55,Flows!$V$16:$Y$222,2,TRUE)</f>
        <v>4.1848194188058824E-2</v>
      </c>
      <c r="F55" s="23">
        <f>VLOOKUP($A55,Flows!$V$16:$Y$222,3,TRUE)</f>
        <v>-1.3657119463332167E-2</v>
      </c>
      <c r="G55" s="24">
        <f t="shared" si="0"/>
        <v>5.550531365139099E-2</v>
      </c>
    </row>
    <row r="56" spans="1:7">
      <c r="A56" s="2">
        <v>40574</v>
      </c>
      <c r="B56" s="5">
        <v>1.2691336743856889</v>
      </c>
      <c r="C56" s="10">
        <f>IFERROR(VLOOKUP($A56,Correlation!$A$2:$C$753,2,TRUE),"")</f>
        <v>0.55575571955325298</v>
      </c>
      <c r="D56" s="10">
        <f>IFERROR(VLOOKUP($A56,Correlation!$A$2:$C$753,3,TRUE),"")</f>
        <v>0.73453859438465485</v>
      </c>
      <c r="E56" s="23">
        <f>VLOOKUP($A56,Flows!$V$16:$Y$222,2,TRUE)</f>
        <v>3.1363033530661437E-2</v>
      </c>
      <c r="F56" s="23">
        <f>VLOOKUP($A56,Flows!$V$16:$Y$222,3,TRUE)</f>
        <v>-8.7650140796101048E-3</v>
      </c>
      <c r="G56" s="24">
        <f t="shared" si="0"/>
        <v>4.0128047610271542E-2</v>
      </c>
    </row>
    <row r="57" spans="1:7">
      <c r="A57" s="2">
        <v>40602</v>
      </c>
      <c r="B57" s="5">
        <v>1.219789594879751</v>
      </c>
      <c r="C57" s="10">
        <f>IFERROR(VLOOKUP($A57,Correlation!$A$2:$C$753,2,TRUE),"")</f>
        <v>0.53059122297949146</v>
      </c>
      <c r="D57" s="10">
        <f>IFERROR(VLOOKUP($A57,Correlation!$A$2:$C$753,3,TRUE),"")</f>
        <v>0.72986710336587468</v>
      </c>
      <c r="E57" s="23">
        <f>VLOOKUP($A57,Flows!$V$16:$Y$222,2,TRUE)</f>
        <v>2.5491246541215318E-2</v>
      </c>
      <c r="F57" s="23">
        <f>VLOOKUP($A57,Flows!$V$16:$Y$222,3,TRUE)</f>
        <v>-4.7264079680498809E-3</v>
      </c>
      <c r="G57" s="24">
        <f t="shared" si="0"/>
        <v>3.0217654509265199E-2</v>
      </c>
    </row>
    <row r="58" spans="1:7">
      <c r="A58" s="2">
        <v>40633</v>
      </c>
      <c r="B58" s="5">
        <v>1.1963561549746047</v>
      </c>
      <c r="C58" s="10">
        <f>IFERROR(VLOOKUP($A58,Correlation!$A$2:$C$753,2,TRUE),"")</f>
        <v>0.53195017540202827</v>
      </c>
      <c r="D58" s="10">
        <f>IFERROR(VLOOKUP($A58,Correlation!$A$2:$C$753,3,TRUE),"")</f>
        <v>0.74685734655510916</v>
      </c>
      <c r="E58" s="23">
        <f>VLOOKUP($A58,Flows!$V$16:$Y$222,2,TRUE)</f>
        <v>1.6349129389982064E-2</v>
      </c>
      <c r="F58" s="23">
        <f>VLOOKUP($A58,Flows!$V$16:$Y$222,3,TRUE)</f>
        <v>3.5323340733415864E-4</v>
      </c>
      <c r="G58" s="24">
        <f t="shared" si="0"/>
        <v>1.5995895982647907E-2</v>
      </c>
    </row>
    <row r="59" spans="1:7">
      <c r="A59" s="2">
        <v>40662</v>
      </c>
      <c r="B59" s="5">
        <v>1.2795909144888631</v>
      </c>
      <c r="C59" s="10">
        <f>IFERROR(VLOOKUP($A59,Correlation!$A$2:$C$753,2,TRUE),"")</f>
        <v>0.51777659016352962</v>
      </c>
      <c r="D59" s="10">
        <f>IFERROR(VLOOKUP($A59,Correlation!$A$2:$C$753,3,TRUE),"")</f>
        <v>0.75711195018517552</v>
      </c>
      <c r="E59" s="23">
        <f>VLOOKUP($A59,Flows!$V$16:$Y$222,2,TRUE)</f>
        <v>9.4122655646371768E-3</v>
      </c>
      <c r="F59" s="23">
        <f>VLOOKUP($A59,Flows!$V$16:$Y$222,3,TRUE)</f>
        <v>4.7660391498851084E-3</v>
      </c>
      <c r="G59" s="24">
        <f t="shared" si="0"/>
        <v>4.6462264147520685E-3</v>
      </c>
    </row>
    <row r="60" spans="1:7">
      <c r="A60" s="2">
        <v>40694</v>
      </c>
      <c r="B60" s="5">
        <v>1.2851550064895643</v>
      </c>
      <c r="C60" s="10">
        <f>IFERROR(VLOOKUP($A60,Correlation!$A$2:$C$753,2,TRUE),"")</f>
        <v>0.42512942865808545</v>
      </c>
      <c r="D60" s="10">
        <f>IFERROR(VLOOKUP($A60,Correlation!$A$2:$C$753,3,TRUE),"")</f>
        <v>0.72201445188804536</v>
      </c>
      <c r="E60" s="23">
        <f>VLOOKUP($A60,Flows!$V$16:$Y$222,2,TRUE)</f>
        <v>1.5406706885562403E-4</v>
      </c>
      <c r="F60" s="23">
        <f>VLOOKUP($A60,Flows!$V$16:$Y$222,3,TRUE)</f>
        <v>5.37007140469873E-3</v>
      </c>
      <c r="G60" s="24">
        <f t="shared" si="0"/>
        <v>-5.2160043358431057E-3</v>
      </c>
    </row>
    <row r="61" spans="1:7">
      <c r="A61" s="2">
        <v>40724</v>
      </c>
      <c r="B61" s="5">
        <v>1.2599144232674693</v>
      </c>
      <c r="C61" s="10">
        <f>IFERROR(VLOOKUP($A61,Correlation!$A$2:$C$753,2,TRUE),"")</f>
        <v>0.43293954101139309</v>
      </c>
      <c r="D61" s="10">
        <f>IFERROR(VLOOKUP($A61,Correlation!$A$2:$C$753,3,TRUE),"")</f>
        <v>0.72238536032680511</v>
      </c>
      <c r="E61" s="23">
        <f>VLOOKUP($A61,Flows!$V$16:$Y$222,2,TRUE)</f>
        <v>8.4508654858235304E-4</v>
      </c>
      <c r="F61" s="23">
        <f>VLOOKUP($A61,Flows!$V$16:$Y$222,3,TRUE)</f>
        <v>5.4691731027158219E-3</v>
      </c>
      <c r="G61" s="24">
        <f t="shared" si="0"/>
        <v>-4.6240865541334686E-3</v>
      </c>
    </row>
    <row r="62" spans="1:7">
      <c r="A62" s="2">
        <v>40753</v>
      </c>
      <c r="B62" s="5">
        <v>1.3101180842807629</v>
      </c>
      <c r="C62" s="10">
        <f>IFERROR(VLOOKUP($A62,Correlation!$A$2:$C$753,2,TRUE),"")</f>
        <v>0.49170734316294251</v>
      </c>
      <c r="D62" s="10">
        <f>IFERROR(VLOOKUP($A62,Correlation!$A$2:$C$753,3,TRUE),"")</f>
        <v>0.76137275321899278</v>
      </c>
      <c r="E62" s="23">
        <f>VLOOKUP($A62,Flows!$V$16:$Y$222,2,TRUE)</f>
        <v>6.0671151182824391E-3</v>
      </c>
      <c r="F62" s="23">
        <f>VLOOKUP($A62,Flows!$V$16:$Y$222,3,TRUE)</f>
        <v>3.4220718079782469E-3</v>
      </c>
      <c r="G62" s="24">
        <f t="shared" si="0"/>
        <v>2.6450433103041922E-3</v>
      </c>
    </row>
    <row r="63" spans="1:7">
      <c r="A63" s="2">
        <v>40786</v>
      </c>
      <c r="B63" s="5">
        <v>1.2848640926459323</v>
      </c>
      <c r="C63" s="10">
        <f>IFERROR(VLOOKUP($A63,Correlation!$A$2:$C$753,2,TRUE),"")</f>
        <v>0.57244818211585757</v>
      </c>
      <c r="D63" s="10">
        <f>IFERROR(VLOOKUP($A63,Correlation!$A$2:$C$753,3,TRUE),"")</f>
        <v>0.7742675241760274</v>
      </c>
      <c r="E63" s="23">
        <f>VLOOKUP($A63,Flows!$V$16:$Y$222,2,TRUE)</f>
        <v>3.7939873535874674E-3</v>
      </c>
      <c r="F63" s="23">
        <f>VLOOKUP($A63,Flows!$V$16:$Y$222,3,TRUE)</f>
        <v>4.2842305122863618E-3</v>
      </c>
      <c r="G63" s="24">
        <f t="shared" si="0"/>
        <v>-4.9024315869889432E-4</v>
      </c>
    </row>
    <row r="64" spans="1:7">
      <c r="A64" s="2">
        <v>40816</v>
      </c>
      <c r="B64" s="5">
        <v>1.2949595805250225</v>
      </c>
      <c r="C64" s="10">
        <f>IFERROR(VLOOKUP($A64,Correlation!$A$2:$C$753,2,TRUE),"")</f>
        <v>0.55149575799533446</v>
      </c>
      <c r="D64" s="10">
        <f>IFERROR(VLOOKUP($A64,Correlation!$A$2:$C$753,3,TRUE),"")</f>
        <v>0.74035874489762477</v>
      </c>
      <c r="E64" s="23">
        <f>VLOOKUP($A64,Flows!$V$16:$Y$222,2,TRUE)</f>
        <v>8.7440200742693551E-4</v>
      </c>
      <c r="F64" s="23">
        <f>VLOOKUP($A64,Flows!$V$16:$Y$222,3,TRUE)</f>
        <v>4.9886826773838594E-3</v>
      </c>
      <c r="G64" s="24">
        <f t="shared" si="0"/>
        <v>-4.1142806699569238E-3</v>
      </c>
    </row>
    <row r="65" spans="1:7">
      <c r="A65" s="2">
        <v>40847</v>
      </c>
      <c r="B65" s="5">
        <v>1.2766895109893783</v>
      </c>
      <c r="C65" s="10">
        <f>IFERROR(VLOOKUP($A65,Correlation!$A$2:$C$753,2,TRUE),"")</f>
        <v>0.61166318505560413</v>
      </c>
      <c r="D65" s="10">
        <f>IFERROR(VLOOKUP($A65,Correlation!$A$2:$C$753,3,TRUE),"")</f>
        <v>0.7914628481900573</v>
      </c>
      <c r="E65" s="23">
        <f>VLOOKUP($A65,Flows!$V$16:$Y$222,2,TRUE)</f>
        <v>-1.0116229214581368E-3</v>
      </c>
      <c r="F65" s="23">
        <f>VLOOKUP($A65,Flows!$V$16:$Y$222,3,TRUE)</f>
        <v>4.6306657481825809E-3</v>
      </c>
      <c r="G65" s="24">
        <f t="shared" si="0"/>
        <v>-5.6422886696407175E-3</v>
      </c>
    </row>
    <row r="66" spans="1:7">
      <c r="A66" s="2">
        <v>40877</v>
      </c>
      <c r="B66" s="5">
        <v>1.2137738458412537</v>
      </c>
      <c r="C66" s="10">
        <f>IFERROR(VLOOKUP($A66,Correlation!$A$2:$C$753,2,TRUE),"")</f>
        <v>0.61951069671895498</v>
      </c>
      <c r="D66" s="10">
        <f>IFERROR(VLOOKUP($A66,Correlation!$A$2:$C$753,3,TRUE),"")</f>
        <v>0.79575703849774404</v>
      </c>
      <c r="E66" s="23">
        <f>VLOOKUP($A66,Flows!$V$16:$Y$222,2,TRUE)</f>
        <v>-4.900497899011099E-4</v>
      </c>
      <c r="F66" s="23">
        <f>VLOOKUP($A66,Flows!$V$16:$Y$222,3,TRUE)</f>
        <v>4.8131134393384874E-3</v>
      </c>
      <c r="G66" s="24">
        <f t="shared" si="0"/>
        <v>-5.3031632292395974E-3</v>
      </c>
    </row>
    <row r="67" spans="1:7">
      <c r="A67" s="2">
        <v>40907</v>
      </c>
      <c r="B67" s="5">
        <v>1.1528347325775898</v>
      </c>
      <c r="C67" s="10">
        <f>IFERROR(VLOOKUP($A67,Correlation!$A$2:$C$753,2,TRUE),"")</f>
        <v>0.66550900974341398</v>
      </c>
      <c r="D67" s="10">
        <f>IFERROR(VLOOKUP($A67,Correlation!$A$2:$C$753,3,TRUE),"")</f>
        <v>0.81986530827055881</v>
      </c>
      <c r="E67" s="23">
        <f>VLOOKUP($A67,Flows!$V$16:$Y$222,2,TRUE)</f>
        <v>-1.9927600078110076E-3</v>
      </c>
      <c r="F67" s="23">
        <f>VLOOKUP($A67,Flows!$V$16:$Y$222,3,TRUE)</f>
        <v>5.4401133707633297E-3</v>
      </c>
      <c r="G67" s="24">
        <f t="shared" ref="G67:G130" si="1">E67-F67</f>
        <v>-7.4328733785743372E-3</v>
      </c>
    </row>
    <row r="68" spans="1:7">
      <c r="A68" s="2">
        <v>40939</v>
      </c>
      <c r="B68" s="5">
        <v>1.1888755001139029</v>
      </c>
      <c r="C68" s="10">
        <f>IFERROR(VLOOKUP($A68,Correlation!$A$2:$C$753,2,TRUE),"")</f>
        <v>0.72103655690799207</v>
      </c>
      <c r="D68" s="10">
        <f>IFERROR(VLOOKUP($A68,Correlation!$A$2:$C$753,3,TRUE),"")</f>
        <v>0.87288315777299141</v>
      </c>
      <c r="E68" s="23">
        <f>VLOOKUP($A68,Flows!$V$16:$Y$222,2,TRUE)</f>
        <v>-1.0338707416826837E-3</v>
      </c>
      <c r="F68" s="23">
        <f>VLOOKUP($A68,Flows!$V$16:$Y$222,3,TRUE)</f>
        <v>3.0789406404528965E-3</v>
      </c>
      <c r="G68" s="24">
        <f t="shared" si="1"/>
        <v>-4.1128113821355802E-3</v>
      </c>
    </row>
    <row r="69" spans="1:7">
      <c r="A69" s="2">
        <v>40968</v>
      </c>
      <c r="B69" s="5">
        <v>1.2233113669796498</v>
      </c>
      <c r="C69" s="10">
        <f>IFERROR(VLOOKUP($A69,Correlation!$A$2:$C$753,2,TRUE),"")</f>
        <v>0.73122595634641951</v>
      </c>
      <c r="D69" s="10">
        <f>IFERROR(VLOOKUP($A69,Correlation!$A$2:$C$753,3,TRUE),"")</f>
        <v>0.86521946625919222</v>
      </c>
      <c r="E69" s="23">
        <f>VLOOKUP($A69,Flows!$V$16:$Y$222,2,TRUE)</f>
        <v>1.4649698084371391E-2</v>
      </c>
      <c r="F69" s="23">
        <f>VLOOKUP($A69,Flows!$V$16:$Y$222,3,TRUE)</f>
        <v>-6.0469381334369411E-3</v>
      </c>
      <c r="G69" s="24">
        <f t="shared" si="1"/>
        <v>2.0696636217808331E-2</v>
      </c>
    </row>
    <row r="70" spans="1:7">
      <c r="A70" s="2">
        <v>40998</v>
      </c>
      <c r="B70" s="5">
        <v>1.2452645750459543</v>
      </c>
      <c r="C70" s="10">
        <f>IFERROR(VLOOKUP($A70,Correlation!$A$2:$C$753,2,TRUE),"")</f>
        <v>0.73058009776798938</v>
      </c>
      <c r="D70" s="10">
        <f>IFERROR(VLOOKUP($A70,Correlation!$A$2:$C$753,3,TRUE),"")</f>
        <v>0.85235782591606069</v>
      </c>
      <c r="E70" s="23">
        <f>VLOOKUP($A70,Flows!$V$16:$Y$222,2,TRUE)</f>
        <v>1.8559938548354818E-2</v>
      </c>
      <c r="F70" s="23">
        <f>VLOOKUP($A70,Flows!$V$16:$Y$222,3,TRUE)</f>
        <v>-8.3455842285983413E-3</v>
      </c>
      <c r="G70" s="24">
        <f t="shared" si="1"/>
        <v>2.6905522776953159E-2</v>
      </c>
    </row>
    <row r="71" spans="1:7">
      <c r="A71" s="2">
        <v>41029</v>
      </c>
      <c r="B71" s="5">
        <v>1.2781105042805037</v>
      </c>
      <c r="C71" s="10">
        <f>IFERROR(VLOOKUP($A71,Correlation!$A$2:$C$753,2,TRUE),"")</f>
        <v>0.73331217133485105</v>
      </c>
      <c r="D71" s="10">
        <f>IFERROR(VLOOKUP($A71,Correlation!$A$2:$C$753,3,TRUE),"")</f>
        <v>0.84791935935311158</v>
      </c>
      <c r="E71" s="23">
        <f>VLOOKUP($A71,Flows!$V$16:$Y$222,2,TRUE)</f>
        <v>1.7184166798392044E-2</v>
      </c>
      <c r="F71" s="23">
        <f>VLOOKUP($A71,Flows!$V$16:$Y$222,3,TRUE)</f>
        <v>-6.97944035787038E-3</v>
      </c>
      <c r="G71" s="24">
        <f t="shared" si="1"/>
        <v>2.4163607156262423E-2</v>
      </c>
    </row>
    <row r="72" spans="1:7">
      <c r="A72" s="2">
        <v>41060</v>
      </c>
      <c r="B72" s="5">
        <v>1.2706301943873273</v>
      </c>
      <c r="C72" s="10">
        <f>IFERROR(VLOOKUP($A72,Correlation!$A$2:$C$753,2,TRUE),"")</f>
        <v>0.72416509688375386</v>
      </c>
      <c r="D72" s="10">
        <f>IFERROR(VLOOKUP($A72,Correlation!$A$2:$C$753,3,TRUE),"")</f>
        <v>0.83463195840620519</v>
      </c>
      <c r="E72" s="23">
        <f>VLOOKUP($A72,Flows!$V$16:$Y$222,2,TRUE)</f>
        <v>1.8629696435611732E-2</v>
      </c>
      <c r="F72" s="23">
        <f>VLOOKUP($A72,Flows!$V$16:$Y$222,3,TRUE)</f>
        <v>-8.7769564082812324E-3</v>
      </c>
      <c r="G72" s="24">
        <f t="shared" si="1"/>
        <v>2.7406652843892966E-2</v>
      </c>
    </row>
    <row r="73" spans="1:7">
      <c r="A73" s="2">
        <v>41089</v>
      </c>
      <c r="B73" s="5">
        <v>1.2407247647068227</v>
      </c>
      <c r="C73" s="10">
        <f>IFERROR(VLOOKUP($A73,Correlation!$A$2:$C$753,2,TRUE),"")</f>
        <v>0.74293106128914332</v>
      </c>
      <c r="D73" s="10">
        <f>IFERROR(VLOOKUP($A73,Correlation!$A$2:$C$753,3,TRUE),"")</f>
        <v>0.82555486756390761</v>
      </c>
      <c r="E73" s="23">
        <f>VLOOKUP($A73,Flows!$V$16:$Y$222,2,TRUE)</f>
        <v>1.8930089928885573E-2</v>
      </c>
      <c r="F73" s="23">
        <f>VLOOKUP($A73,Flows!$V$16:$Y$222,3,TRUE)</f>
        <v>-8.7856234199654611E-3</v>
      </c>
      <c r="G73" s="24">
        <f t="shared" si="1"/>
        <v>2.7715713348851034E-2</v>
      </c>
    </row>
    <row r="74" spans="1:7">
      <c r="A74" s="2">
        <v>41121</v>
      </c>
      <c r="B74" s="5">
        <v>1.1992215210758406</v>
      </c>
      <c r="C74" s="10">
        <f>IFERROR(VLOOKUP($A74,Correlation!$A$2:$C$753,2,TRUE),"")</f>
        <v>0.7222885141543508</v>
      </c>
      <c r="D74" s="10">
        <f>IFERROR(VLOOKUP($A74,Correlation!$A$2:$C$753,3,TRUE),"")</f>
        <v>0.82025562883991732</v>
      </c>
      <c r="E74" s="23">
        <f>VLOOKUP($A74,Flows!$V$16:$Y$222,2,TRUE)</f>
        <v>1.8249189287749837E-2</v>
      </c>
      <c r="F74" s="23">
        <f>VLOOKUP($A74,Flows!$V$16:$Y$222,3,TRUE)</f>
        <v>-7.8078338570565977E-3</v>
      </c>
      <c r="G74" s="24">
        <f t="shared" si="1"/>
        <v>2.6057023144806436E-2</v>
      </c>
    </row>
    <row r="75" spans="1:7">
      <c r="A75" s="2">
        <v>41152</v>
      </c>
      <c r="B75" s="5">
        <v>1.1757353049926322</v>
      </c>
      <c r="C75" s="10">
        <f>IFERROR(VLOOKUP($A75,Correlation!$A$2:$C$753,2,TRUE),"")</f>
        <v>0.74215298678506292</v>
      </c>
      <c r="D75" s="10">
        <f>IFERROR(VLOOKUP($A75,Correlation!$A$2:$C$753,3,TRUE),"")</f>
        <v>0.81494639387245105</v>
      </c>
      <c r="E75" s="23">
        <f>VLOOKUP($A75,Flows!$V$16:$Y$222,2,TRUE)</f>
        <v>1.1166415007353351E-2</v>
      </c>
      <c r="F75" s="23">
        <f>VLOOKUP($A75,Flows!$V$16:$Y$222,3,TRUE)</f>
        <v>-4.3658778331689754E-3</v>
      </c>
      <c r="G75" s="24">
        <f t="shared" si="1"/>
        <v>1.5532292840522327E-2</v>
      </c>
    </row>
    <row r="76" spans="1:7">
      <c r="A76" s="2">
        <v>41180</v>
      </c>
      <c r="B76" s="5">
        <v>1.1834126044558784</v>
      </c>
      <c r="C76" s="10">
        <f>IFERROR(VLOOKUP($A76,Correlation!$A$2:$C$753,2,TRUE),"")</f>
        <v>0.74285244419715213</v>
      </c>
      <c r="D76" s="10">
        <f>IFERROR(VLOOKUP($A76,Correlation!$A$2:$C$753,3,TRUE),"")</f>
        <v>0.83910365803221232</v>
      </c>
      <c r="E76" s="23">
        <f>VLOOKUP($A76,Flows!$V$16:$Y$222,2,TRUE)</f>
        <v>1.6648719148316754E-2</v>
      </c>
      <c r="F76" s="23">
        <f>VLOOKUP($A76,Flows!$V$16:$Y$222,3,TRUE)</f>
        <v>-6.7617617106239978E-3</v>
      </c>
      <c r="G76" s="24">
        <f t="shared" si="1"/>
        <v>2.3410480858940753E-2</v>
      </c>
    </row>
    <row r="77" spans="1:7">
      <c r="A77" s="2">
        <v>41213</v>
      </c>
      <c r="B77" s="5">
        <v>1.1859424311029805</v>
      </c>
      <c r="C77" s="10">
        <f>IFERROR(VLOOKUP($A77,Correlation!$A$2:$C$753,2,TRUE),"")</f>
        <v>0.71760745846293039</v>
      </c>
      <c r="D77" s="10">
        <f>IFERROR(VLOOKUP($A77,Correlation!$A$2:$C$753,3,TRUE),"")</f>
        <v>0.80774868656139676</v>
      </c>
      <c r="E77" s="23">
        <f>VLOOKUP($A77,Flows!$V$16:$Y$222,2,TRUE)</f>
        <v>2.1172793353935362E-2</v>
      </c>
      <c r="F77" s="23">
        <f>VLOOKUP($A77,Flows!$V$16:$Y$222,3,TRUE)</f>
        <v>-9.0095014854380887E-3</v>
      </c>
      <c r="G77" s="24">
        <f t="shared" si="1"/>
        <v>3.0182294839373451E-2</v>
      </c>
    </row>
    <row r="78" spans="1:7">
      <c r="A78" s="2">
        <v>41243</v>
      </c>
      <c r="B78" s="5">
        <v>1.2036847385749638</v>
      </c>
      <c r="C78" s="10">
        <f>IFERROR(VLOOKUP($A78,Correlation!$A$2:$C$753,2,TRUE),"")</f>
        <v>0.56815420967172092</v>
      </c>
      <c r="D78" s="10">
        <f>IFERROR(VLOOKUP($A78,Correlation!$A$2:$C$753,3,TRUE),"")</f>
        <v>0.71022312140133126</v>
      </c>
      <c r="E78" s="23">
        <f>VLOOKUP($A78,Flows!$V$16:$Y$222,2,TRUE)</f>
        <v>2.6118420132153972E-2</v>
      </c>
      <c r="F78" s="23">
        <f>VLOOKUP($A78,Flows!$V$16:$Y$222,3,TRUE)</f>
        <v>-1.1378808046350929E-2</v>
      </c>
      <c r="G78" s="24">
        <f t="shared" si="1"/>
        <v>3.7497228178504899E-2</v>
      </c>
    </row>
    <row r="79" spans="1:7">
      <c r="A79" s="2">
        <v>41274</v>
      </c>
      <c r="B79" s="5">
        <v>1.2136402831929571</v>
      </c>
      <c r="C79" s="10">
        <f>IFERROR(VLOOKUP($A79,Correlation!$A$2:$C$753,2,TRUE),"")</f>
        <v>0.53960246019946667</v>
      </c>
      <c r="D79" s="10">
        <f>IFERROR(VLOOKUP($A79,Correlation!$A$2:$C$753,3,TRUE),"")</f>
        <v>0.6605338641170363</v>
      </c>
      <c r="E79" s="23">
        <f>VLOOKUP($A79,Flows!$V$16:$Y$222,2,TRUE)</f>
        <v>3.4835189509610204E-2</v>
      </c>
      <c r="F79" s="23">
        <f>VLOOKUP($A79,Flows!$V$16:$Y$222,3,TRUE)</f>
        <v>-1.4995697572677704E-2</v>
      </c>
      <c r="G79" s="24">
        <f t="shared" si="1"/>
        <v>4.983088708228791E-2</v>
      </c>
    </row>
    <row r="80" spans="1:7">
      <c r="A80" s="2">
        <v>41305</v>
      </c>
      <c r="B80" s="5">
        <v>1.1677308835349505</v>
      </c>
      <c r="C80" s="10">
        <f>IFERROR(VLOOKUP($A80,Correlation!$A$2:$C$753,2,TRUE),"")</f>
        <v>0.51517534528938214</v>
      </c>
      <c r="D80" s="10">
        <f>IFERROR(VLOOKUP($A80,Correlation!$A$2:$C$753,3,TRUE),"")</f>
        <v>0.62314888766427678</v>
      </c>
      <c r="E80" s="23">
        <f>VLOOKUP($A80,Flows!$V$16:$Y$222,2,TRUE)</f>
        <v>3.8306331098663611E-2</v>
      </c>
      <c r="F80" s="23">
        <f>VLOOKUP($A80,Flows!$V$16:$Y$222,3,TRUE)</f>
        <v>-1.9434052638342018E-2</v>
      </c>
      <c r="G80" s="24">
        <f t="shared" si="1"/>
        <v>5.7740383737005629E-2</v>
      </c>
    </row>
    <row r="81" spans="1:7">
      <c r="A81" s="2">
        <v>41333</v>
      </c>
      <c r="B81" s="5">
        <v>1.1166629893660731</v>
      </c>
      <c r="C81" s="10">
        <f>IFERROR(VLOOKUP($A81,Correlation!$A$2:$C$753,2,TRUE),"")</f>
        <v>0.52329968898247681</v>
      </c>
      <c r="D81" s="10">
        <f>IFERROR(VLOOKUP($A81,Correlation!$A$2:$C$753,3,TRUE),"")</f>
        <v>0.62291804875084067</v>
      </c>
      <c r="E81" s="23">
        <f>VLOOKUP($A81,Flows!$V$16:$Y$222,2,TRUE)</f>
        <v>4.1843632437750529E-2</v>
      </c>
      <c r="F81" s="23">
        <f>VLOOKUP($A81,Flows!$V$16:$Y$222,3,TRUE)</f>
        <v>-2.0518119012105884E-2</v>
      </c>
      <c r="G81" s="24">
        <f t="shared" si="1"/>
        <v>6.2361751449856409E-2</v>
      </c>
    </row>
    <row r="82" spans="1:7">
      <c r="A82" s="2">
        <v>41362</v>
      </c>
      <c r="B82" s="5">
        <v>1.0786777803977121</v>
      </c>
      <c r="C82" s="10">
        <f>IFERROR(VLOOKUP($A82,Correlation!$A$2:$C$753,2,TRUE),"")</f>
        <v>0.52470158733869121</v>
      </c>
      <c r="D82" s="10">
        <f>IFERROR(VLOOKUP($A82,Correlation!$A$2:$C$753,3,TRUE),"")</f>
        <v>0.64674130371325722</v>
      </c>
      <c r="E82" s="23">
        <f>VLOOKUP($A82,Flows!$V$16:$Y$222,2,TRUE)</f>
        <v>3.7124412322770223E-2</v>
      </c>
      <c r="F82" s="23">
        <f>VLOOKUP($A82,Flows!$V$16:$Y$222,3,TRUE)</f>
        <v>-1.9589999217811831E-2</v>
      </c>
      <c r="G82" s="24">
        <f t="shared" si="1"/>
        <v>5.6714411540582058E-2</v>
      </c>
    </row>
    <row r="83" spans="1:7">
      <c r="A83" s="2">
        <v>41394</v>
      </c>
      <c r="B83" s="5">
        <v>1.0609652126919087</v>
      </c>
      <c r="C83" s="10">
        <f>IFERROR(VLOOKUP($A83,Correlation!$A$2:$C$753,2,TRUE),"")</f>
        <v>0.45009642373688996</v>
      </c>
      <c r="D83" s="10">
        <f>IFERROR(VLOOKUP($A83,Correlation!$A$2:$C$753,3,TRUE),"")</f>
        <v>0.62602175123208015</v>
      </c>
      <c r="E83" s="23">
        <f>VLOOKUP($A83,Flows!$V$16:$Y$222,2,TRUE)</f>
        <v>3.5561095324270209E-2</v>
      </c>
      <c r="F83" s="23">
        <f>VLOOKUP($A83,Flows!$V$16:$Y$222,3,TRUE)</f>
        <v>-1.8847213128851868E-2</v>
      </c>
      <c r="G83" s="24">
        <f t="shared" si="1"/>
        <v>5.4408308453122077E-2</v>
      </c>
    </row>
    <row r="84" spans="1:7">
      <c r="A84" s="2">
        <v>41425</v>
      </c>
      <c r="B84" s="5">
        <v>1.0296238909953597</v>
      </c>
      <c r="C84" s="10">
        <f>IFERROR(VLOOKUP($A84,Correlation!$A$2:$C$753,2,TRUE),"")</f>
        <v>0.42233723227384551</v>
      </c>
      <c r="D84" s="10">
        <f>IFERROR(VLOOKUP($A84,Correlation!$A$2:$C$753,3,TRUE),"")</f>
        <v>0.63883179007756441</v>
      </c>
      <c r="E84" s="23">
        <f>VLOOKUP($A84,Flows!$V$16:$Y$222,2,TRUE)</f>
        <v>3.8633574958731161E-2</v>
      </c>
      <c r="F84" s="23">
        <f>VLOOKUP($A84,Flows!$V$16:$Y$222,3,TRUE)</f>
        <v>-2.1071716610674095E-2</v>
      </c>
      <c r="G84" s="24">
        <f t="shared" si="1"/>
        <v>5.9705291569405253E-2</v>
      </c>
    </row>
    <row r="85" spans="1:7">
      <c r="A85" s="2">
        <v>41453</v>
      </c>
      <c r="B85" s="5">
        <v>0.97929310356882404</v>
      </c>
      <c r="C85" s="10">
        <f>IFERROR(VLOOKUP($A85,Correlation!$A$2:$C$753,2,TRUE),"")</f>
        <v>0.39039485991938977</v>
      </c>
      <c r="D85" s="10">
        <f>IFERROR(VLOOKUP($A85,Correlation!$A$2:$C$753,3,TRUE),"")</f>
        <v>0.67377617225955255</v>
      </c>
      <c r="E85" s="23">
        <f>VLOOKUP($A85,Flows!$V$16:$Y$222,2,TRUE)</f>
        <v>2.6349607323762295E-2</v>
      </c>
      <c r="F85" s="23">
        <f>VLOOKUP($A85,Flows!$V$16:$Y$222,3,TRUE)</f>
        <v>-1.5016373863461876E-2</v>
      </c>
      <c r="G85" s="24">
        <f t="shared" si="1"/>
        <v>4.136598118722417E-2</v>
      </c>
    </row>
    <row r="86" spans="1:7">
      <c r="A86" s="2">
        <v>41486</v>
      </c>
      <c r="B86" s="5">
        <v>0.9085527919986256</v>
      </c>
      <c r="C86" s="10">
        <f>IFERROR(VLOOKUP($A86,Correlation!$A$2:$C$753,2,TRUE),"")</f>
        <v>0.44388351045802132</v>
      </c>
      <c r="D86" s="10">
        <f>IFERROR(VLOOKUP($A86,Correlation!$A$2:$C$753,3,TRUE),"")</f>
        <v>0.6602578868011717</v>
      </c>
      <c r="E86" s="23">
        <f>VLOOKUP($A86,Flows!$V$16:$Y$222,2,TRUE)</f>
        <v>1.6549803206243347E-2</v>
      </c>
      <c r="F86" s="23">
        <f>VLOOKUP($A86,Flows!$V$16:$Y$222,3,TRUE)</f>
        <v>-9.2622617066522202E-3</v>
      </c>
      <c r="G86" s="24">
        <f t="shared" si="1"/>
        <v>2.5812064912895567E-2</v>
      </c>
    </row>
    <row r="87" spans="1:7">
      <c r="A87" s="2">
        <v>41516</v>
      </c>
      <c r="B87" s="5">
        <v>0.93779981510470178</v>
      </c>
      <c r="C87" s="10">
        <f>IFERROR(VLOOKUP($A87,Correlation!$A$2:$C$753,2,TRUE),"")</f>
        <v>0.38909876767229773</v>
      </c>
      <c r="D87" s="10">
        <f>IFERROR(VLOOKUP($A87,Correlation!$A$2:$C$753,3,TRUE),"")</f>
        <v>0.62749913514990496</v>
      </c>
      <c r="E87" s="23">
        <f>VLOOKUP($A87,Flows!$V$16:$Y$222,2,TRUE)</f>
        <v>6.5530075300126167E-3</v>
      </c>
      <c r="F87" s="23">
        <f>VLOOKUP($A87,Flows!$V$16:$Y$222,3,TRUE)</f>
        <v>-3.9257944047519653E-3</v>
      </c>
      <c r="G87" s="24">
        <f t="shared" si="1"/>
        <v>1.0478801934764581E-2</v>
      </c>
    </row>
    <row r="88" spans="1:7">
      <c r="A88" s="2">
        <v>41547</v>
      </c>
      <c r="B88" s="5">
        <v>0.93553464003203213</v>
      </c>
      <c r="C88" s="10">
        <f>IFERROR(VLOOKUP($A88,Correlation!$A$2:$C$753,2,TRUE),"")</f>
        <v>0.42181750201224094</v>
      </c>
      <c r="D88" s="10">
        <f>IFERROR(VLOOKUP($A88,Correlation!$A$2:$C$753,3,TRUE),"")</f>
        <v>0.6400323564112238</v>
      </c>
      <c r="E88" s="23">
        <f>VLOOKUP($A88,Flows!$V$16:$Y$222,2,TRUE)</f>
        <v>6.9740638863558186E-3</v>
      </c>
      <c r="F88" s="23">
        <f>VLOOKUP($A88,Flows!$V$16:$Y$222,3,TRUE)</f>
        <v>-4.0777402499191113E-3</v>
      </c>
      <c r="G88" s="24">
        <f t="shared" si="1"/>
        <v>1.1051804136274931E-2</v>
      </c>
    </row>
    <row r="89" spans="1:7">
      <c r="A89" s="2">
        <v>41578</v>
      </c>
      <c r="B89" s="5">
        <v>0.95646832241514457</v>
      </c>
      <c r="C89" s="10">
        <f>IFERROR(VLOOKUP($A89,Correlation!$A$2:$C$753,2,TRUE),"")</f>
        <v>0.4011856222578799</v>
      </c>
      <c r="D89" s="10">
        <f>IFERROR(VLOOKUP($A89,Correlation!$A$2:$C$753,3,TRUE),"")</f>
        <v>0.65069703515242228</v>
      </c>
      <c r="E89" s="23">
        <f>VLOOKUP($A89,Flows!$V$16:$Y$222,2,TRUE)</f>
        <v>1.092482310255246E-2</v>
      </c>
      <c r="F89" s="23">
        <f>VLOOKUP($A89,Flows!$V$16:$Y$222,3,TRUE)</f>
        <v>-7.4809251498244361E-3</v>
      </c>
      <c r="G89" s="24">
        <f t="shared" si="1"/>
        <v>1.8405748252376897E-2</v>
      </c>
    </row>
    <row r="90" spans="1:7">
      <c r="A90" s="2">
        <v>41607</v>
      </c>
      <c r="B90" s="5">
        <v>1.0074403585070781</v>
      </c>
      <c r="C90" s="10">
        <f>IFERROR(VLOOKUP($A90,Correlation!$A$2:$C$753,2,TRUE),"")</f>
        <v>0.37363696527348106</v>
      </c>
      <c r="D90" s="10">
        <f>IFERROR(VLOOKUP($A90,Correlation!$A$2:$C$753,3,TRUE),"")</f>
        <v>0.65081322330880198</v>
      </c>
      <c r="E90" s="23">
        <f>VLOOKUP($A90,Flows!$V$16:$Y$222,2,TRUE)</f>
        <v>5.2352038055178988E-3</v>
      </c>
      <c r="F90" s="23">
        <f>VLOOKUP($A90,Flows!$V$16:$Y$222,3,TRUE)</f>
        <v>-5.9587233595502472E-3</v>
      </c>
      <c r="G90" s="24">
        <f t="shared" si="1"/>
        <v>1.1193927165068146E-2</v>
      </c>
    </row>
    <row r="91" spans="1:7">
      <c r="A91" s="2">
        <v>41639</v>
      </c>
      <c r="B91" s="5">
        <v>1.0513827139407239</v>
      </c>
      <c r="C91" s="10">
        <f>IFERROR(VLOOKUP($A91,Correlation!$A$2:$C$753,2,TRUE),"")</f>
        <v>0.40650552388350325</v>
      </c>
      <c r="D91" s="10">
        <f>IFERROR(VLOOKUP($A91,Correlation!$A$2:$C$753,3,TRUE),"")</f>
        <v>0.64696118530520363</v>
      </c>
      <c r="E91" s="23">
        <f>VLOOKUP($A91,Flows!$V$16:$Y$222,2,TRUE)</f>
        <v>1.4947549969028263E-2</v>
      </c>
      <c r="F91" s="23">
        <f>VLOOKUP($A91,Flows!$V$16:$Y$222,3,TRUE)</f>
        <v>-1.2010038260406924E-2</v>
      </c>
      <c r="G91" s="24">
        <f t="shared" si="1"/>
        <v>2.6957588229435187E-2</v>
      </c>
    </row>
    <row r="92" spans="1:7">
      <c r="A92" s="2">
        <v>41670</v>
      </c>
      <c r="B92" s="5">
        <v>1.0265359034503152</v>
      </c>
      <c r="C92" s="10">
        <f>IFERROR(VLOOKUP($A92,Correlation!$A$2:$C$753,2,TRUE),"")</f>
        <v>0.40952781472261768</v>
      </c>
      <c r="D92" s="10">
        <f>IFERROR(VLOOKUP($A92,Correlation!$A$2:$C$753,3,TRUE),"")</f>
        <v>0.64473218368938512</v>
      </c>
      <c r="E92" s="23">
        <f>VLOOKUP($A92,Flows!$V$16:$Y$222,2,TRUE)</f>
        <v>1.7011080583784945E-2</v>
      </c>
      <c r="F92" s="23">
        <f>VLOOKUP($A92,Flows!$V$16:$Y$222,3,TRUE)</f>
        <v>-1.1880762490978211E-2</v>
      </c>
      <c r="G92" s="24">
        <f t="shared" si="1"/>
        <v>2.8891843074763154E-2</v>
      </c>
    </row>
    <row r="93" spans="1:7">
      <c r="A93" s="2">
        <v>41698</v>
      </c>
      <c r="B93" s="5">
        <v>1.0270894167811941</v>
      </c>
      <c r="C93" s="10">
        <f>IFERROR(VLOOKUP($A93,Correlation!$A$2:$C$753,2,TRUE),"")</f>
        <v>0.38551026791005233</v>
      </c>
      <c r="D93" s="10">
        <f>IFERROR(VLOOKUP($A93,Correlation!$A$2:$C$753,3,TRUE),"")</f>
        <v>0.63833311605548815</v>
      </c>
      <c r="E93" s="23">
        <f>VLOOKUP($A93,Flows!$V$16:$Y$222,2,TRUE)</f>
        <v>1.9881987476617916E-2</v>
      </c>
      <c r="F93" s="23">
        <f>VLOOKUP($A93,Flows!$V$16:$Y$222,3,TRUE)</f>
        <v>-1.4056082189429532E-2</v>
      </c>
      <c r="G93" s="24">
        <f t="shared" si="1"/>
        <v>3.3938069666047448E-2</v>
      </c>
    </row>
    <row r="94" spans="1:7">
      <c r="A94" s="2">
        <v>41729</v>
      </c>
      <c r="B94" s="5">
        <v>1.0762600022963185</v>
      </c>
      <c r="C94" s="10">
        <f>IFERROR(VLOOKUP($A94,Correlation!$A$2:$C$753,2,TRUE),"")</f>
        <v>0.361705929305143</v>
      </c>
      <c r="D94" s="10">
        <f>IFERROR(VLOOKUP($A94,Correlation!$A$2:$C$753,3,TRUE),"")</f>
        <v>0.62538419164558967</v>
      </c>
      <c r="E94" s="23">
        <f>VLOOKUP($A94,Flows!$V$16:$Y$222,2,TRUE)</f>
        <v>2.2805684945561983E-2</v>
      </c>
      <c r="F94" s="23">
        <f>VLOOKUP($A94,Flows!$V$16:$Y$222,3,TRUE)</f>
        <v>-1.5099139079037873E-2</v>
      </c>
      <c r="G94" s="24">
        <f t="shared" si="1"/>
        <v>3.7904824024599854E-2</v>
      </c>
    </row>
    <row r="95" spans="1:7">
      <c r="A95" s="2">
        <v>41759</v>
      </c>
      <c r="B95" s="5">
        <v>1.1450003724836877</v>
      </c>
      <c r="C95" s="10">
        <f>IFERROR(VLOOKUP($A95,Correlation!$A$2:$C$753,2,TRUE),"")</f>
        <v>0.42194812233459938</v>
      </c>
      <c r="D95" s="10">
        <f>IFERROR(VLOOKUP($A95,Correlation!$A$2:$C$753,3,TRUE),"")</f>
        <v>0.66194976535799821</v>
      </c>
      <c r="E95" s="23">
        <f>VLOOKUP($A95,Flows!$V$16:$Y$222,2,TRUE)</f>
        <v>1.8552191329277955E-2</v>
      </c>
      <c r="F95" s="23">
        <f>VLOOKUP($A95,Flows!$V$16:$Y$222,3,TRUE)</f>
        <v>-1.2809662372670437E-2</v>
      </c>
      <c r="G95" s="24">
        <f t="shared" si="1"/>
        <v>3.136185370194839E-2</v>
      </c>
    </row>
    <row r="96" spans="1:7">
      <c r="A96" s="2">
        <v>41789</v>
      </c>
      <c r="B96" s="5">
        <v>1.2811558080665593</v>
      </c>
      <c r="C96" s="10">
        <f>IFERROR(VLOOKUP($A96,Correlation!$A$2:$C$753,2,TRUE),"")</f>
        <v>0.3094655772977799</v>
      </c>
      <c r="D96" s="10">
        <f>IFERROR(VLOOKUP($A96,Correlation!$A$2:$C$753,3,TRUE),"")</f>
        <v>0.65943270852577884</v>
      </c>
      <c r="E96" s="23">
        <f>VLOOKUP($A96,Flows!$V$16:$Y$222,2,TRUE)</f>
        <v>2.1572950412503962E-2</v>
      </c>
      <c r="F96" s="23">
        <f>VLOOKUP($A96,Flows!$V$16:$Y$222,3,TRUE)</f>
        <v>-1.1270068095334993E-2</v>
      </c>
      <c r="G96" s="24">
        <f t="shared" si="1"/>
        <v>3.2843018507838953E-2</v>
      </c>
    </row>
    <row r="97" spans="1:7">
      <c r="A97" s="2">
        <v>41820</v>
      </c>
      <c r="B97" s="5">
        <v>1.3606313659970464</v>
      </c>
      <c r="C97" s="10">
        <f>IFERROR(VLOOKUP($A97,Correlation!$A$2:$C$753,2,TRUE),"")</f>
        <v>0.25924772551667918</v>
      </c>
      <c r="D97" s="10">
        <f>IFERROR(VLOOKUP($A97,Correlation!$A$2:$C$753,3,TRUE),"")</f>
        <v>0.60007412023974827</v>
      </c>
      <c r="E97" s="23">
        <f>VLOOKUP($A97,Flows!$V$16:$Y$222,2,TRUE)</f>
        <v>1.9409783762922721E-2</v>
      </c>
      <c r="F97" s="23">
        <f>VLOOKUP($A97,Flows!$V$16:$Y$222,3,TRUE)</f>
        <v>-9.9489578185834524E-3</v>
      </c>
      <c r="G97" s="24">
        <f t="shared" si="1"/>
        <v>2.9358741581506174E-2</v>
      </c>
    </row>
    <row r="98" spans="1:7">
      <c r="A98" s="2">
        <v>41851</v>
      </c>
      <c r="B98" s="5">
        <v>1.2682868766306843</v>
      </c>
      <c r="C98" s="10">
        <f>IFERROR(VLOOKUP($A98,Correlation!$A$2:$C$753,2,TRUE),"")</f>
        <v>0.27706670328317906</v>
      </c>
      <c r="D98" s="10">
        <f>IFERROR(VLOOKUP($A98,Correlation!$A$2:$C$753,3,TRUE),"")</f>
        <v>0.62846711869348626</v>
      </c>
      <c r="E98" s="23">
        <f>VLOOKUP($A98,Flows!$V$16:$Y$222,2,TRUE)</f>
        <v>2.2304047346256194E-2</v>
      </c>
      <c r="F98" s="23">
        <f>VLOOKUP($A98,Flows!$V$16:$Y$222,3,TRUE)</f>
        <v>-1.0118189461979527E-2</v>
      </c>
      <c r="G98" s="24">
        <f t="shared" si="1"/>
        <v>3.2422236808235722E-2</v>
      </c>
    </row>
    <row r="99" spans="1:7">
      <c r="A99" s="2">
        <v>41880</v>
      </c>
      <c r="B99" s="5">
        <v>1.2204206403925311</v>
      </c>
      <c r="C99" s="10">
        <f>IFERROR(VLOOKUP($A99,Correlation!$A$2:$C$753,2,TRUE),"")</f>
        <v>0.37203800435692852</v>
      </c>
      <c r="D99" s="10">
        <f>IFERROR(VLOOKUP($A99,Correlation!$A$2:$C$753,3,TRUE),"")</f>
        <v>0.67161707950672667</v>
      </c>
      <c r="E99" s="23">
        <f>VLOOKUP($A99,Flows!$V$16:$Y$222,2,TRUE)</f>
        <v>2.2475167106751227E-2</v>
      </c>
      <c r="F99" s="23">
        <f>VLOOKUP($A99,Flows!$V$16:$Y$222,3,TRUE)</f>
        <v>-9.0706041583923334E-3</v>
      </c>
      <c r="G99" s="24">
        <f t="shared" si="1"/>
        <v>3.154577126514356E-2</v>
      </c>
    </row>
    <row r="100" spans="1:7">
      <c r="A100" s="2">
        <v>41912</v>
      </c>
      <c r="B100" s="5">
        <v>1.2055066362245397</v>
      </c>
      <c r="C100" s="10">
        <f>IFERROR(VLOOKUP($A100,Correlation!$A$2:$C$753,2,TRUE),"")</f>
        <v>0.33850519487258884</v>
      </c>
      <c r="D100" s="10">
        <f>IFERROR(VLOOKUP($A100,Correlation!$A$2:$C$753,3,TRUE),"")</f>
        <v>0.64117180727045009</v>
      </c>
      <c r="E100" s="23">
        <f>VLOOKUP($A100,Flows!$V$16:$Y$222,2,TRUE)</f>
        <v>1.6672877611215053E-2</v>
      </c>
      <c r="F100" s="23">
        <f>VLOOKUP($A100,Flows!$V$16:$Y$222,3,TRUE)</f>
        <v>-5.2772771286132497E-3</v>
      </c>
      <c r="G100" s="24">
        <f t="shared" si="1"/>
        <v>2.1950154739828302E-2</v>
      </c>
    </row>
    <row r="101" spans="1:7">
      <c r="A101" s="2">
        <v>41943</v>
      </c>
      <c r="B101" s="5">
        <v>1.1998591561484377</v>
      </c>
      <c r="C101" s="10">
        <f>IFERROR(VLOOKUP($A101,Correlation!$A$2:$C$753,2,TRUE),"")</f>
        <v>0.46108842180978615</v>
      </c>
      <c r="D101" s="10">
        <f>IFERROR(VLOOKUP($A101,Correlation!$A$2:$C$753,3,TRUE),"")</f>
        <v>0.65014169612206596</v>
      </c>
      <c r="E101" s="23">
        <f>VLOOKUP($A101,Flows!$V$16:$Y$222,2,TRUE)</f>
        <v>1.44366112737893E-2</v>
      </c>
      <c r="F101" s="23">
        <f>VLOOKUP($A101,Flows!$V$16:$Y$222,3,TRUE)</f>
        <v>-2.1169210035645496E-3</v>
      </c>
      <c r="G101" s="24">
        <f t="shared" si="1"/>
        <v>1.6553532277353851E-2</v>
      </c>
    </row>
    <row r="102" spans="1:7">
      <c r="A102" s="2">
        <v>41971</v>
      </c>
      <c r="B102" s="5">
        <v>1.1731928140511385</v>
      </c>
      <c r="C102" s="10">
        <f>IFERROR(VLOOKUP($A102,Correlation!$A$2:$C$753,2,TRUE),"")</f>
        <v>0.49789265102100722</v>
      </c>
      <c r="D102" s="10">
        <f>IFERROR(VLOOKUP($A102,Correlation!$A$2:$C$753,3,TRUE),"")</f>
        <v>0.64196170511666495</v>
      </c>
      <c r="E102" s="23">
        <f>VLOOKUP($A102,Flows!$V$16:$Y$222,2,TRUE)</f>
        <v>1.323297584111929E-2</v>
      </c>
      <c r="F102" s="23">
        <f>VLOOKUP($A102,Flows!$V$16:$Y$222,3,TRUE)</f>
        <v>-2.6407186575609972E-3</v>
      </c>
      <c r="G102" s="24">
        <f t="shared" si="1"/>
        <v>1.5873694498680285E-2</v>
      </c>
    </row>
    <row r="103" spans="1:7">
      <c r="A103" s="2">
        <v>42004</v>
      </c>
      <c r="B103" s="5">
        <v>1.2315502992403751</v>
      </c>
      <c r="C103" s="10">
        <f>IFERROR(VLOOKUP($A103,Correlation!$A$2:$C$753,2,TRUE),"")</f>
        <v>0.52455355141732218</v>
      </c>
      <c r="D103" s="10">
        <f>IFERROR(VLOOKUP($A103,Correlation!$A$2:$C$753,3,TRUE),"")</f>
        <v>0.6963789984741976</v>
      </c>
      <c r="E103" s="23">
        <f>VLOOKUP($A103,Flows!$V$16:$Y$222,2,TRUE)</f>
        <v>9.87320726382304E-3</v>
      </c>
      <c r="F103" s="23">
        <f>VLOOKUP($A103,Flows!$V$16:$Y$222,3,TRUE)</f>
        <v>-1.0751545267820293E-5</v>
      </c>
      <c r="G103" s="24">
        <f t="shared" si="1"/>
        <v>9.8839588090908603E-3</v>
      </c>
    </row>
    <row r="104" spans="1:7">
      <c r="A104" s="2">
        <v>42034</v>
      </c>
      <c r="B104" s="5">
        <v>1.1997848752872673</v>
      </c>
      <c r="C104" s="10">
        <f>IFERROR(VLOOKUP($A104,Correlation!$A$2:$C$753,2,TRUE),"")</f>
        <v>0.49933462050050997</v>
      </c>
      <c r="D104" s="10">
        <f>IFERROR(VLOOKUP($A104,Correlation!$A$2:$C$753,3,TRUE),"")</f>
        <v>0.6739581222059996</v>
      </c>
      <c r="E104" s="23">
        <f>VLOOKUP($A104,Flows!$V$16:$Y$222,2,TRUE)</f>
        <v>1.1274070030694737E-2</v>
      </c>
      <c r="F104" s="23">
        <f>VLOOKUP($A104,Flows!$V$16:$Y$222,3,TRUE)</f>
        <v>-1.1800034605066029E-3</v>
      </c>
      <c r="G104" s="24">
        <f t="shared" si="1"/>
        <v>1.245407349120134E-2</v>
      </c>
    </row>
    <row r="105" spans="1:7">
      <c r="A105" s="2">
        <v>42062</v>
      </c>
      <c r="B105" s="5">
        <v>1.2364099863371711</v>
      </c>
      <c r="C105" s="10">
        <f>IFERROR(VLOOKUP($A105,Correlation!$A$2:$C$753,2,TRUE),"")</f>
        <v>0.50108216598141353</v>
      </c>
      <c r="D105" s="10">
        <f>IFERROR(VLOOKUP($A105,Correlation!$A$2:$C$753,3,TRUE),"")</f>
        <v>0.67983212468215382</v>
      </c>
      <c r="E105" s="23">
        <f>VLOOKUP($A105,Flows!$V$16:$Y$222,2,TRUE)</f>
        <v>1.1615426297769538E-2</v>
      </c>
      <c r="F105" s="23">
        <f>VLOOKUP($A105,Flows!$V$16:$Y$222,3,TRUE)</f>
        <v>-1.1371037292357174E-3</v>
      </c>
      <c r="G105" s="24">
        <f t="shared" si="1"/>
        <v>1.2752530027005255E-2</v>
      </c>
    </row>
    <row r="106" spans="1:7">
      <c r="A106" s="2">
        <v>42094</v>
      </c>
      <c r="B106" s="5">
        <v>1.2771733115418222</v>
      </c>
      <c r="C106" s="10">
        <f>IFERROR(VLOOKUP($A106,Correlation!$A$2:$C$753,2,TRUE),"")</f>
        <v>0.47053648899235906</v>
      </c>
      <c r="D106" s="10">
        <f>IFERROR(VLOOKUP($A106,Correlation!$A$2:$C$753,3,TRUE),"")</f>
        <v>0.64434675232708527</v>
      </c>
      <c r="E106" s="23">
        <f>VLOOKUP($A106,Flows!$V$16:$Y$222,2,TRUE)</f>
        <v>1.2577639229834328E-2</v>
      </c>
      <c r="F106" s="23">
        <f>VLOOKUP($A106,Flows!$V$16:$Y$222,3,TRUE)</f>
        <v>-7.7548139271797593E-4</v>
      </c>
      <c r="G106" s="24">
        <f t="shared" si="1"/>
        <v>1.3353120622552304E-2</v>
      </c>
    </row>
    <row r="107" spans="1:7">
      <c r="A107" s="2">
        <v>42124</v>
      </c>
      <c r="B107" s="5">
        <v>1.2830075727850312</v>
      </c>
      <c r="C107" s="10">
        <f>IFERROR(VLOOKUP($A107,Correlation!$A$2:$C$753,2,TRUE),"")</f>
        <v>0.44616979751594271</v>
      </c>
      <c r="D107" s="10">
        <f>IFERROR(VLOOKUP($A107,Correlation!$A$2:$C$753,3,TRUE),"")</f>
        <v>0.5803092333743104</v>
      </c>
      <c r="E107" s="23">
        <f>VLOOKUP($A107,Flows!$V$16:$Y$222,2,TRUE)</f>
        <v>1.3917791126566107E-2</v>
      </c>
      <c r="F107" s="23">
        <f>VLOOKUP($A107,Flows!$V$16:$Y$222,3,TRUE)</f>
        <v>9.3868830918258277E-4</v>
      </c>
      <c r="G107" s="24">
        <f t="shared" si="1"/>
        <v>1.2979102817383525E-2</v>
      </c>
    </row>
    <row r="108" spans="1:7">
      <c r="A108" s="2">
        <v>42153</v>
      </c>
      <c r="B108" s="5">
        <v>1.2721662116242352</v>
      </c>
      <c r="C108" s="10">
        <f>IFERROR(VLOOKUP($A108,Correlation!$A$2:$C$753,2,TRUE),"")</f>
        <v>0.50248085198525039</v>
      </c>
      <c r="D108" s="10">
        <f>IFERROR(VLOOKUP($A108,Correlation!$A$2:$C$753,3,TRUE),"")</f>
        <v>0.56048090241038029</v>
      </c>
      <c r="E108" s="23">
        <f>VLOOKUP($A108,Flows!$V$16:$Y$222,2,TRUE)</f>
        <v>1.0332429237076741E-2</v>
      </c>
      <c r="F108" s="23">
        <f>VLOOKUP($A108,Flows!$V$16:$Y$222,3,TRUE)</f>
        <v>4.6457987177457348E-3</v>
      </c>
      <c r="G108" s="24">
        <f t="shared" si="1"/>
        <v>5.686630519331006E-3</v>
      </c>
    </row>
    <row r="109" spans="1:7">
      <c r="A109" s="2">
        <v>42185</v>
      </c>
      <c r="B109" s="5">
        <v>1.2295436531952444</v>
      </c>
      <c r="C109" s="10">
        <f>IFERROR(VLOOKUP($A109,Correlation!$A$2:$C$753,2,TRUE),"")</f>
        <v>0.48965245996678614</v>
      </c>
      <c r="D109" s="10">
        <f>IFERROR(VLOOKUP($A109,Correlation!$A$2:$C$753,3,TRUE),"")</f>
        <v>0.54604268818661028</v>
      </c>
      <c r="E109" s="23">
        <f>VLOOKUP($A109,Flows!$V$16:$Y$222,2,TRUE)</f>
        <v>9.0339548944345476E-3</v>
      </c>
      <c r="F109" s="23">
        <f>VLOOKUP($A109,Flows!$V$16:$Y$222,3,TRUE)</f>
        <v>6.1167052936884339E-3</v>
      </c>
      <c r="G109" s="24">
        <f t="shared" si="1"/>
        <v>2.9172496007461137E-3</v>
      </c>
    </row>
    <row r="110" spans="1:7">
      <c r="A110" s="2">
        <v>42216</v>
      </c>
      <c r="B110" s="5">
        <v>1.2927784943615113</v>
      </c>
      <c r="C110" s="10">
        <f>IFERROR(VLOOKUP($A110,Correlation!$A$2:$C$753,2,TRUE),"")</f>
        <v>0.44644080263217661</v>
      </c>
      <c r="D110" s="10">
        <f>IFERROR(VLOOKUP($A110,Correlation!$A$2:$C$753,3,TRUE),"")</f>
        <v>0.53879199060444893</v>
      </c>
      <c r="E110" s="23">
        <f>VLOOKUP($A110,Flows!$V$16:$Y$222,2,TRUE)</f>
        <v>6.0373542071568195E-3</v>
      </c>
      <c r="F110" s="23">
        <f>VLOOKUP($A110,Flows!$V$16:$Y$222,3,TRUE)</f>
        <v>8.0530446855866626E-3</v>
      </c>
      <c r="G110" s="24">
        <f t="shared" si="1"/>
        <v>-2.0156904784298432E-3</v>
      </c>
    </row>
    <row r="111" spans="1:7">
      <c r="A111" s="2">
        <v>42247</v>
      </c>
      <c r="B111" s="5">
        <v>1.2437749390967086</v>
      </c>
      <c r="C111" s="10">
        <f>IFERROR(VLOOKUP($A111,Correlation!$A$2:$C$753,2,TRUE),"")</f>
        <v>0.42387018549205524</v>
      </c>
      <c r="D111" s="10">
        <f>IFERROR(VLOOKUP($A111,Correlation!$A$2:$C$753,3,TRUE),"")</f>
        <v>0.4890681920351802</v>
      </c>
      <c r="E111" s="23">
        <f>VLOOKUP($A111,Flows!$V$16:$Y$222,2,TRUE)</f>
        <v>2.2432798766764978E-4</v>
      </c>
      <c r="F111" s="23">
        <f>VLOOKUP($A111,Flows!$V$16:$Y$222,3,TRUE)</f>
        <v>1.0983825733258283E-2</v>
      </c>
      <c r="G111" s="24">
        <f t="shared" si="1"/>
        <v>-1.0759497745590634E-2</v>
      </c>
    </row>
    <row r="112" spans="1:7">
      <c r="A112" s="2">
        <v>42277</v>
      </c>
      <c r="B112" s="5">
        <v>1.2664786544352551</v>
      </c>
      <c r="C112" s="10">
        <f>IFERROR(VLOOKUP($A112,Correlation!$A$2:$C$753,2,TRUE),"")</f>
        <v>0.46767099063303985</v>
      </c>
      <c r="D112" s="10">
        <f>IFERROR(VLOOKUP($A112,Correlation!$A$2:$C$753,3,TRUE),"")</f>
        <v>0.52426892774486911</v>
      </c>
      <c r="E112" s="23">
        <f>VLOOKUP($A112,Flows!$V$16:$Y$222,2,TRUE)</f>
        <v>-3.531889611917716E-3</v>
      </c>
      <c r="F112" s="23">
        <f>VLOOKUP($A112,Flows!$V$16:$Y$222,3,TRUE)</f>
        <v>1.353384218160556E-2</v>
      </c>
      <c r="G112" s="24">
        <f t="shared" si="1"/>
        <v>-1.7065731793523276E-2</v>
      </c>
    </row>
    <row r="113" spans="1:7">
      <c r="A113" s="2">
        <v>42307</v>
      </c>
      <c r="B113" s="5">
        <v>1.2792764961300818</v>
      </c>
      <c r="C113" s="10">
        <f>IFERROR(VLOOKUP($A113,Correlation!$A$2:$C$753,2,TRUE),"")</f>
        <v>0.43725771625952492</v>
      </c>
      <c r="D113" s="10">
        <f>IFERROR(VLOOKUP($A113,Correlation!$A$2:$C$753,3,TRUE),"")</f>
        <v>0.53541059721650042</v>
      </c>
      <c r="E113" s="23">
        <f>VLOOKUP($A113,Flows!$V$16:$Y$222,2,TRUE)</f>
        <v>-4.2624800899840462E-3</v>
      </c>
      <c r="F113" s="23">
        <f>VLOOKUP($A113,Flows!$V$16:$Y$222,3,TRUE)</f>
        <v>1.0751970861334842E-2</v>
      </c>
      <c r="G113" s="24">
        <f t="shared" si="1"/>
        <v>-1.5014450951318887E-2</v>
      </c>
    </row>
    <row r="114" spans="1:7">
      <c r="A114" s="2">
        <v>42338</v>
      </c>
      <c r="B114" s="5">
        <v>1.341483783791013</v>
      </c>
      <c r="C114" s="10">
        <f>IFERROR(VLOOKUP($A114,Correlation!$A$2:$C$753,2,TRUE),"")</f>
        <v>0.45946375394749805</v>
      </c>
      <c r="D114" s="10">
        <f>IFERROR(VLOOKUP($A114,Correlation!$A$2:$C$753,3,TRUE),"")</f>
        <v>0.54269809812949554</v>
      </c>
      <c r="E114" s="23">
        <f>VLOOKUP($A114,Flows!$V$16:$Y$222,2,TRUE)</f>
        <v>-5.9503798840337676E-3</v>
      </c>
      <c r="F114" s="23">
        <f>VLOOKUP($A114,Flows!$V$16:$Y$222,3,TRUE)</f>
        <v>1.075721531345733E-2</v>
      </c>
      <c r="G114" s="24">
        <f t="shared" si="1"/>
        <v>-1.6707595197491099E-2</v>
      </c>
    </row>
    <row r="115" spans="1:7">
      <c r="A115" s="2">
        <v>42369</v>
      </c>
      <c r="B115" s="5">
        <v>1.3647011455495752</v>
      </c>
      <c r="C115" s="10">
        <f>IFERROR(VLOOKUP($A115,Correlation!$A$2:$C$753,2,TRUE),"")</f>
        <v>0.4340965469003687</v>
      </c>
      <c r="D115" s="10">
        <f>IFERROR(VLOOKUP($A115,Correlation!$A$2:$C$753,3,TRUE),"")</f>
        <v>0.53627455637859323</v>
      </c>
      <c r="E115" s="23">
        <f>VLOOKUP($A115,Flows!$V$16:$Y$222,2,TRUE)</f>
        <v>-4.5162655851263833E-3</v>
      </c>
      <c r="F115" s="23">
        <f>VLOOKUP($A115,Flows!$V$16:$Y$222,3,TRUE)</f>
        <v>9.5111377425566076E-3</v>
      </c>
      <c r="G115" s="24">
        <f t="shared" si="1"/>
        <v>-1.4027403327682991E-2</v>
      </c>
    </row>
    <row r="116" spans="1:7">
      <c r="A116" s="2">
        <v>42398</v>
      </c>
      <c r="B116" s="5">
        <v>1.2851066100088795</v>
      </c>
      <c r="C116" s="10">
        <f>IFERROR(VLOOKUP($A116,Correlation!$A$2:$C$753,2,TRUE),"")</f>
        <v>0.52006862371074591</v>
      </c>
      <c r="D116" s="10">
        <f>IFERROR(VLOOKUP($A116,Correlation!$A$2:$C$753,3,TRUE),"")</f>
        <v>0.59014896414857188</v>
      </c>
      <c r="E116" s="23">
        <f>VLOOKUP($A116,Flows!$V$16:$Y$222,2,TRUE)</f>
        <v>-8.7421363652061494E-3</v>
      </c>
      <c r="F116" s="23">
        <f>VLOOKUP($A116,Flows!$V$16:$Y$222,3,TRUE)</f>
        <v>1.2603576883090556E-2</v>
      </c>
      <c r="G116" s="24">
        <f t="shared" si="1"/>
        <v>-2.1345713248296705E-2</v>
      </c>
    </row>
    <row r="117" spans="1:7">
      <c r="A117" s="2">
        <v>42429</v>
      </c>
      <c r="B117" s="5">
        <v>1.2052501664990036</v>
      </c>
      <c r="C117" s="10">
        <f>IFERROR(VLOOKUP($A117,Correlation!$A$2:$C$753,2,TRUE),"")</f>
        <v>0.54888838641383131</v>
      </c>
      <c r="D117" s="10">
        <f>IFERROR(VLOOKUP($A117,Correlation!$A$2:$C$753,3,TRUE),"")</f>
        <v>0.61924813509967558</v>
      </c>
      <c r="E117" s="23">
        <f>VLOOKUP($A117,Flows!$V$16:$Y$222,2,TRUE)</f>
        <v>-6.7626510742417366E-3</v>
      </c>
      <c r="F117" s="23">
        <f>VLOOKUP($A117,Flows!$V$16:$Y$222,3,TRUE)</f>
        <v>1.164425911125024E-2</v>
      </c>
      <c r="G117" s="24">
        <f t="shared" si="1"/>
        <v>-1.8406910185491978E-2</v>
      </c>
    </row>
    <row r="118" spans="1:7">
      <c r="A118" s="2">
        <v>42460</v>
      </c>
      <c r="B118" s="5">
        <v>1.2186457904658767</v>
      </c>
      <c r="C118" s="10">
        <f>IFERROR(VLOOKUP($A118,Correlation!$A$2:$C$753,2,TRUE),"")</f>
        <v>0.59649326044875162</v>
      </c>
      <c r="D118" s="10">
        <f>IFERROR(VLOOKUP($A118,Correlation!$A$2:$C$753,3,TRUE),"")</f>
        <v>0.66757831509081433</v>
      </c>
      <c r="E118" s="23">
        <f>VLOOKUP($A118,Flows!$V$16:$Y$222,2,TRUE)</f>
        <v>1.4994703924026099E-3</v>
      </c>
      <c r="F118" s="23">
        <f>VLOOKUP($A118,Flows!$V$16:$Y$222,3,TRUE)</f>
        <v>5.2736196265827893E-3</v>
      </c>
      <c r="G118" s="24">
        <f t="shared" si="1"/>
        <v>-3.7741492341801797E-3</v>
      </c>
    </row>
    <row r="119" spans="1:7">
      <c r="A119" s="2">
        <v>42489</v>
      </c>
      <c r="B119" s="5">
        <v>1.2751265671680043</v>
      </c>
      <c r="C119" s="10">
        <f>IFERROR(VLOOKUP($A119,Correlation!$A$2:$C$753,2,TRUE),"")</f>
        <v>0.66528020277107225</v>
      </c>
      <c r="D119" s="10">
        <f>IFERROR(VLOOKUP($A119,Correlation!$A$2:$C$753,3,TRUE),"")</f>
        <v>0.7151966931130993</v>
      </c>
      <c r="E119" s="23">
        <f>VLOOKUP($A119,Flows!$V$16:$Y$222,2,TRUE)</f>
        <v>1.1794994887876467E-3</v>
      </c>
      <c r="F119" s="23">
        <f>VLOOKUP($A119,Flows!$V$16:$Y$222,3,TRUE)</f>
        <v>5.1050597204637393E-3</v>
      </c>
      <c r="G119" s="24">
        <f t="shared" si="1"/>
        <v>-3.9255602316760931E-3</v>
      </c>
    </row>
    <row r="120" spans="1:7">
      <c r="A120" s="2">
        <v>42521</v>
      </c>
      <c r="B120" s="5">
        <v>1.2322123932062918</v>
      </c>
      <c r="C120" s="10">
        <f>IFERROR(VLOOKUP($A120,Correlation!$A$2:$C$753,2,TRUE),"")</f>
        <v>0.67524757841680483</v>
      </c>
      <c r="D120" s="10">
        <f>IFERROR(VLOOKUP($A120,Correlation!$A$2:$C$753,3,TRUE),"")</f>
        <v>0.72635717614186601</v>
      </c>
      <c r="E120" s="23">
        <f>VLOOKUP($A120,Flows!$V$16:$Y$222,2,TRUE)</f>
        <v>3.8688350902033497E-3</v>
      </c>
      <c r="F120" s="23">
        <f>VLOOKUP($A120,Flows!$V$16:$Y$222,3,TRUE)</f>
        <v>4.7846835180352341E-3</v>
      </c>
      <c r="G120" s="24">
        <f t="shared" si="1"/>
        <v>-9.1584842783188443E-4</v>
      </c>
    </row>
    <row r="121" spans="1:7">
      <c r="A121" s="2">
        <v>42551</v>
      </c>
      <c r="B121" s="5">
        <v>1.3480387115621535</v>
      </c>
      <c r="C121" s="10">
        <f>IFERROR(VLOOKUP($A121,Correlation!$A$2:$C$753,2,TRUE),"")</f>
        <v>0.69764163848440852</v>
      </c>
      <c r="D121" s="10">
        <f>IFERROR(VLOOKUP($A121,Correlation!$A$2:$C$753,3,TRUE),"")</f>
        <v>0.74051457779495145</v>
      </c>
      <c r="E121" s="23">
        <f>VLOOKUP($A121,Flows!$V$16:$Y$222,2,TRUE)</f>
        <v>5.1734166724482812E-3</v>
      </c>
      <c r="F121" s="23">
        <f>VLOOKUP($A121,Flows!$V$16:$Y$222,3,TRUE)</f>
        <v>2.575164555471467E-3</v>
      </c>
      <c r="G121" s="24">
        <f t="shared" si="1"/>
        <v>2.5982521169768142E-3</v>
      </c>
    </row>
    <row r="122" spans="1:7">
      <c r="A122" s="2">
        <v>42580</v>
      </c>
      <c r="B122" s="5">
        <v>1.3433451894877106</v>
      </c>
      <c r="C122" s="10">
        <f>IFERROR(VLOOKUP($A122,Correlation!$A$2:$C$753,2,TRUE),"")</f>
        <v>0.7302153107982603</v>
      </c>
      <c r="D122" s="10">
        <f>IFERROR(VLOOKUP($A122,Correlation!$A$2:$C$753,3,TRUE),"")</f>
        <v>0.76599884369930782</v>
      </c>
      <c r="E122" s="23">
        <f>VLOOKUP($A122,Flows!$V$16:$Y$222,2,TRUE)</f>
        <v>1.1040945864616819E-2</v>
      </c>
      <c r="F122" s="23">
        <f>VLOOKUP($A122,Flows!$V$16:$Y$222,3,TRUE)</f>
        <v>-2.3255504078054158E-3</v>
      </c>
      <c r="G122" s="24">
        <f t="shared" si="1"/>
        <v>1.3366496272422234E-2</v>
      </c>
    </row>
    <row r="123" spans="1:7">
      <c r="A123" s="2">
        <v>42613</v>
      </c>
      <c r="B123" s="5">
        <v>1.3372903902721651</v>
      </c>
      <c r="C123" s="10">
        <f>IFERROR(VLOOKUP($A123,Correlation!$A$2:$C$753,2,TRUE),"")</f>
        <v>0.76141026312323101</v>
      </c>
      <c r="D123" s="10">
        <f>IFERROR(VLOOKUP($A123,Correlation!$A$2:$C$753,3,TRUE),"")</f>
        <v>0.79615543344357154</v>
      </c>
      <c r="E123" s="23">
        <f>VLOOKUP($A123,Flows!$V$16:$Y$222,2,TRUE)</f>
        <v>1.5149726020474938E-2</v>
      </c>
      <c r="F123" s="23">
        <f>VLOOKUP($A123,Flows!$V$16:$Y$222,3,TRUE)</f>
        <v>-5.9588492710361861E-3</v>
      </c>
      <c r="G123" s="24">
        <f t="shared" si="1"/>
        <v>2.1108575291511125E-2</v>
      </c>
    </row>
    <row r="124" spans="1:7">
      <c r="A124" s="2">
        <v>42643</v>
      </c>
      <c r="B124" s="5">
        <v>1.3534806334498817</v>
      </c>
      <c r="C124" s="10">
        <f>IFERROR(VLOOKUP($A124,Correlation!$A$2:$C$753,2,TRUE),"")</f>
        <v>0.72767956896872732</v>
      </c>
      <c r="D124" s="10">
        <f>IFERROR(VLOOKUP($A124,Correlation!$A$2:$C$753,3,TRUE),"")</f>
        <v>0.77181778587112526</v>
      </c>
      <c r="E124" s="23">
        <f>VLOOKUP($A124,Flows!$V$16:$Y$222,2,TRUE)</f>
        <v>1.0208396354806384E-2</v>
      </c>
      <c r="F124" s="23">
        <f>VLOOKUP($A124,Flows!$V$16:$Y$222,3,TRUE)</f>
        <v>-1.4175828624852032E-3</v>
      </c>
      <c r="G124" s="24">
        <f t="shared" si="1"/>
        <v>1.1625979217291587E-2</v>
      </c>
    </row>
    <row r="125" spans="1:7">
      <c r="A125" s="2">
        <v>42674</v>
      </c>
      <c r="B125" s="5">
        <v>1.4230263423286282</v>
      </c>
      <c r="C125" s="10">
        <f>IFERROR(VLOOKUP($A125,Correlation!$A$2:$C$753,2,TRUE),"")</f>
        <v>0.72515799452494489</v>
      </c>
      <c r="D125" s="10">
        <f>IFERROR(VLOOKUP($A125,Correlation!$A$2:$C$753,3,TRUE),"")</f>
        <v>0.77227039089221228</v>
      </c>
      <c r="E125" s="23">
        <f>VLOOKUP($A125,Flows!$V$16:$Y$222,2,TRUE)</f>
        <v>7.8636026190555351E-3</v>
      </c>
      <c r="F125" s="23">
        <f>VLOOKUP($A125,Flows!$V$16:$Y$222,3,TRUE)</f>
        <v>1.0422111401206041E-3</v>
      </c>
      <c r="G125" s="24">
        <f t="shared" si="1"/>
        <v>6.8213914789349312E-3</v>
      </c>
    </row>
    <row r="126" spans="1:7">
      <c r="A126" s="2">
        <v>42704</v>
      </c>
      <c r="B126" s="5">
        <v>1.3465084413799639</v>
      </c>
      <c r="C126" s="10">
        <f>IFERROR(VLOOKUP($A126,Correlation!$A$2:$C$753,2,TRUE),"")</f>
        <v>0.6608936422216255</v>
      </c>
      <c r="D126" s="10">
        <f>IFERROR(VLOOKUP($A126,Correlation!$A$2:$C$753,3,TRUE),"")</f>
        <v>0.79026284246668754</v>
      </c>
      <c r="E126" s="23">
        <f>VLOOKUP($A126,Flows!$V$16:$Y$222,2,TRUE)</f>
        <v>3.0474980464721391E-3</v>
      </c>
      <c r="F126" s="23">
        <f>VLOOKUP($A126,Flows!$V$16:$Y$222,3,TRUE)</f>
        <v>3.5364879918495795E-3</v>
      </c>
      <c r="G126" s="24">
        <f t="shared" si="1"/>
        <v>-4.889899453774404E-4</v>
      </c>
    </row>
    <row r="127" spans="1:7">
      <c r="A127" s="2">
        <v>42734</v>
      </c>
      <c r="B127" s="5">
        <v>1.3473837116496874</v>
      </c>
      <c r="C127" s="10">
        <f>IFERROR(VLOOKUP($A127,Correlation!$A$2:$C$753,2,TRUE),"")</f>
        <v>0.65511776429480006</v>
      </c>
      <c r="D127" s="10">
        <f>IFERROR(VLOOKUP($A127,Correlation!$A$2:$C$753,3,TRUE),"")</f>
        <v>0.80831961596092494</v>
      </c>
      <c r="E127" s="23">
        <f>VLOOKUP($A127,Flows!$V$16:$Y$222,2,TRUE)</f>
        <v>-8.119979835948336E-5</v>
      </c>
      <c r="F127" s="23">
        <f>VLOOKUP($A127,Flows!$V$16:$Y$222,3,TRUE)</f>
        <v>6.0926042252954504E-3</v>
      </c>
      <c r="G127" s="24">
        <f t="shared" si="1"/>
        <v>-6.1738040236549337E-3</v>
      </c>
    </row>
    <row r="128" spans="1:7">
      <c r="A128" s="2">
        <v>42766</v>
      </c>
      <c r="B128" s="5">
        <v>1.3948824379404638</v>
      </c>
      <c r="C128" s="10">
        <f>IFERROR(VLOOKUP($A128,Correlation!$A$2:$C$753,2,TRUE),"")</f>
        <v>0.61245747863157052</v>
      </c>
      <c r="D128" s="10">
        <f>IFERROR(VLOOKUP($A128,Correlation!$A$2:$C$753,3,TRUE),"")</f>
        <v>0.78996948598006955</v>
      </c>
      <c r="E128" s="23">
        <f>VLOOKUP($A128,Flows!$V$16:$Y$222,2,TRUE)</f>
        <v>-2.697423992172853E-3</v>
      </c>
      <c r="F128" s="23">
        <f>VLOOKUP($A128,Flows!$V$16:$Y$222,3,TRUE)</f>
        <v>8.5667962227826827E-3</v>
      </c>
      <c r="G128" s="24">
        <f t="shared" si="1"/>
        <v>-1.1264220214955536E-2</v>
      </c>
    </row>
    <row r="129" spans="1:7">
      <c r="A129" s="2">
        <v>42794</v>
      </c>
      <c r="B129" s="5">
        <v>1.4267446295784607</v>
      </c>
      <c r="C129" s="10">
        <f>IFERROR(VLOOKUP($A129,Correlation!$A$2:$C$753,2,TRUE),"")</f>
        <v>0.56000561087642931</v>
      </c>
      <c r="D129" s="10">
        <f>IFERROR(VLOOKUP($A129,Correlation!$A$2:$C$753,3,TRUE),"")</f>
        <v>0.76936180265978626</v>
      </c>
      <c r="E129" s="23">
        <f>VLOOKUP($A129,Flows!$V$16:$Y$222,2,TRUE)</f>
        <v>-2.5278555987123062E-3</v>
      </c>
      <c r="F129" s="23">
        <f>VLOOKUP($A129,Flows!$V$16:$Y$222,3,TRUE)</f>
        <v>9.7417272134032451E-3</v>
      </c>
      <c r="G129" s="24">
        <f t="shared" si="1"/>
        <v>-1.2269582812115551E-2</v>
      </c>
    </row>
    <row r="130" spans="1:7">
      <c r="A130" s="2">
        <v>42825</v>
      </c>
      <c r="B130" s="5">
        <v>1.4380752980357943</v>
      </c>
      <c r="C130" s="10">
        <f>IFERROR(VLOOKUP($A130,Correlation!$A$2:$C$753,2,TRUE),"")</f>
        <v>0.54237963814563439</v>
      </c>
      <c r="D130" s="10">
        <f>IFERROR(VLOOKUP($A130,Correlation!$A$2:$C$753,3,TRUE),"")</f>
        <v>0.77459720000696197</v>
      </c>
      <c r="E130" s="23">
        <f>VLOOKUP($A130,Flows!$V$16:$Y$222,2,TRUE)</f>
        <v>3.1762860150275941E-3</v>
      </c>
      <c r="F130" s="23">
        <f>VLOOKUP($A130,Flows!$V$16:$Y$222,3,TRUE)</f>
        <v>8.2003157749251827E-3</v>
      </c>
      <c r="G130" s="24">
        <f t="shared" si="1"/>
        <v>-5.0240297598975886E-3</v>
      </c>
    </row>
    <row r="131" spans="1:7">
      <c r="A131" s="2">
        <v>42853</v>
      </c>
      <c r="B131" s="5">
        <v>1.5046649734717921</v>
      </c>
      <c r="C131" s="10">
        <f>IFERROR(VLOOKUP($A131,Correlation!$A$2:$C$753,2,TRUE),"")</f>
        <v>0.50817809027259209</v>
      </c>
      <c r="D131" s="10">
        <f>IFERROR(VLOOKUP($A131,Correlation!$A$2:$C$753,3,TRUE),"")</f>
        <v>0.75840949623819987</v>
      </c>
      <c r="E131" s="23">
        <f>VLOOKUP($A131,Flows!$V$16:$Y$222,2,TRUE)</f>
        <v>3.7232658154876213E-3</v>
      </c>
      <c r="F131" s="23">
        <f>VLOOKUP($A131,Flows!$V$16:$Y$222,3,TRUE)</f>
        <v>8.4441723900726649E-3</v>
      </c>
      <c r="G131" s="24">
        <f t="shared" ref="G131:G174" si="2">E131-F131</f>
        <v>-4.7209065745850431E-3</v>
      </c>
    </row>
    <row r="132" spans="1:7">
      <c r="A132" s="2">
        <v>42886</v>
      </c>
      <c r="B132" s="5">
        <v>1.4141740958833742</v>
      </c>
      <c r="C132" s="10">
        <f>IFERROR(VLOOKUP($A132,Correlation!$A$2:$C$753,2,TRUE),"")</f>
        <v>0.4517502331399556</v>
      </c>
      <c r="D132" s="10">
        <f>IFERROR(VLOOKUP($A132,Correlation!$A$2:$C$753,3,TRUE),"")</f>
        <v>0.78534517787869973</v>
      </c>
      <c r="E132" s="23">
        <f>VLOOKUP($A132,Flows!$V$16:$Y$222,2,TRUE)</f>
        <v>9.7062664944599433E-3</v>
      </c>
      <c r="F132" s="23">
        <f>VLOOKUP($A132,Flows!$V$16:$Y$222,3,TRUE)</f>
        <v>5.2931376350797005E-3</v>
      </c>
      <c r="G132" s="24">
        <f t="shared" si="2"/>
        <v>4.4131288593802429E-3</v>
      </c>
    </row>
    <row r="133" spans="1:7">
      <c r="A133" s="2">
        <v>42916</v>
      </c>
      <c r="B133" s="5">
        <v>1.4504664513268284</v>
      </c>
      <c r="C133" s="10">
        <f>IFERROR(VLOOKUP($A133,Correlation!$A$2:$C$753,2,TRUE),"")</f>
        <v>0.39880381057237368</v>
      </c>
      <c r="D133" s="10">
        <f>IFERROR(VLOOKUP($A133,Correlation!$A$2:$C$753,3,TRUE),"")</f>
        <v>0.78725768555993259</v>
      </c>
      <c r="E133" s="23">
        <f>VLOOKUP($A133,Flows!$V$16:$Y$222,2,TRUE)</f>
        <v>1.1933778578373246E-2</v>
      </c>
      <c r="F133" s="23">
        <f>VLOOKUP($A133,Flows!$V$16:$Y$222,3,TRUE)</f>
        <v>4.6164841894021161E-3</v>
      </c>
      <c r="G133" s="24">
        <f t="shared" si="2"/>
        <v>7.3172943889711298E-3</v>
      </c>
    </row>
    <row r="134" spans="1:7">
      <c r="A134" s="2">
        <v>42947</v>
      </c>
      <c r="B134" s="5">
        <v>1.4615960714405398</v>
      </c>
      <c r="C134" s="10">
        <f>IFERROR(VLOOKUP($A134,Correlation!$A$2:$C$753,2,TRUE),"")</f>
        <v>0.37878606429112432</v>
      </c>
      <c r="D134" s="10">
        <f>IFERROR(VLOOKUP($A134,Correlation!$A$2:$C$753,3,TRUE),"")</f>
        <v>0.78056234369833843</v>
      </c>
      <c r="E134" s="23">
        <f>VLOOKUP($A134,Flows!$V$16:$Y$222,2,TRUE)</f>
        <v>1.2011289136122689E-2</v>
      </c>
      <c r="F134" s="23">
        <f>VLOOKUP($A134,Flows!$V$16:$Y$222,3,TRUE)</f>
        <v>4.5004012302275135E-3</v>
      </c>
      <c r="G134" s="24">
        <f t="shared" si="2"/>
        <v>7.5108879058951757E-3</v>
      </c>
    </row>
    <row r="135" spans="1:7">
      <c r="A135" s="2">
        <v>42978</v>
      </c>
      <c r="B135" s="5">
        <v>1.4683483248717979</v>
      </c>
      <c r="C135" s="10">
        <f>IFERROR(VLOOKUP($A135,Correlation!$A$2:$C$753,2,TRUE),"")</f>
        <v>0.41621550112096761</v>
      </c>
      <c r="D135" s="10">
        <f>IFERROR(VLOOKUP($A135,Correlation!$A$2:$C$753,3,TRUE),"")</f>
        <v>0.79089061603447663</v>
      </c>
      <c r="E135" s="23">
        <f>VLOOKUP($A135,Flows!$V$16:$Y$222,2,TRUE)</f>
        <v>7.3027834698836556E-3</v>
      </c>
      <c r="F135" s="23">
        <f>VLOOKUP($A135,Flows!$V$16:$Y$222,3,TRUE)</f>
        <v>7.4628696051180872E-3</v>
      </c>
      <c r="G135" s="24">
        <f t="shared" si="2"/>
        <v>-1.6008613523443155E-4</v>
      </c>
    </row>
    <row r="136" spans="1:7">
      <c r="A136" s="2">
        <v>43007</v>
      </c>
      <c r="B136" s="5">
        <v>1.4574159452521027</v>
      </c>
      <c r="C136" s="10">
        <f>IFERROR(VLOOKUP($A136,Correlation!$A$2:$C$753,2,TRUE),"")</f>
        <v>0.43378147378994114</v>
      </c>
      <c r="D136" s="10">
        <f>IFERROR(VLOOKUP($A136,Correlation!$A$2:$C$753,3,TRUE),"")</f>
        <v>0.82630437813573743</v>
      </c>
      <c r="E136" s="23">
        <f>VLOOKUP($A136,Flows!$V$16:$Y$222,2,TRUE)</f>
        <v>-1.512519778638451E-3</v>
      </c>
      <c r="F136" s="23">
        <f>VLOOKUP($A136,Flows!$V$16:$Y$222,3,TRUE)</f>
        <v>1.2204913486265762E-2</v>
      </c>
      <c r="G136" s="24">
        <f t="shared" si="2"/>
        <v>-1.3717433264904213E-2</v>
      </c>
    </row>
    <row r="137" spans="1:7">
      <c r="A137" s="2">
        <v>43039</v>
      </c>
      <c r="B137" s="5">
        <v>1.5508237276238086</v>
      </c>
      <c r="C137" s="10">
        <f>IFERROR(VLOOKUP($A137,Correlation!$A$2:$C$753,2,TRUE),"")</f>
        <v>0.42114858465207872</v>
      </c>
      <c r="D137" s="10">
        <f>IFERROR(VLOOKUP($A137,Correlation!$A$2:$C$753,3,TRUE),"")</f>
        <v>0.79914095193469847</v>
      </c>
      <c r="E137" s="23">
        <f>VLOOKUP($A137,Flows!$V$16:$Y$222,2,TRUE)</f>
        <v>-6.9143307181781719E-4</v>
      </c>
      <c r="F137" s="23">
        <f>VLOOKUP($A137,Flows!$V$16:$Y$222,3,TRUE)</f>
        <v>1.2199033012373845E-2</v>
      </c>
      <c r="G137" s="24">
        <f t="shared" si="2"/>
        <v>-1.2890466084191662E-2</v>
      </c>
    </row>
    <row r="138" spans="1:7">
      <c r="A138" s="2">
        <v>43069</v>
      </c>
      <c r="B138" s="5">
        <v>1.5908396224151016</v>
      </c>
      <c r="C138" s="10">
        <f>IFERROR(VLOOKUP($A138,Correlation!$A$2:$C$753,2,TRUE),"")</f>
        <v>0.51444176186474833</v>
      </c>
      <c r="D138" s="10">
        <f>IFERROR(VLOOKUP($A138,Correlation!$A$2:$C$753,3,TRUE),"")</f>
        <v>0.75192916200504012</v>
      </c>
      <c r="E138" s="23">
        <f>VLOOKUP($A138,Flows!$V$16:$Y$222,2,TRUE)</f>
        <v>1.051919123489657E-3</v>
      </c>
      <c r="F138" s="23">
        <f>VLOOKUP($A138,Flows!$V$16:$Y$222,3,TRUE)</f>
        <v>1.2881073080629291E-2</v>
      </c>
      <c r="G138" s="24">
        <f t="shared" si="2"/>
        <v>-1.1829153957139633E-2</v>
      </c>
    </row>
    <row r="139" spans="1:7">
      <c r="A139" s="2">
        <v>43098</v>
      </c>
      <c r="B139" s="5">
        <v>1.611545178117106</v>
      </c>
      <c r="C139" s="10">
        <f>IFERROR(VLOOKUP($A139,Correlation!$A$2:$C$753,2,TRUE),"")</f>
        <v>0.52066889311401543</v>
      </c>
      <c r="D139" s="10">
        <f>IFERROR(VLOOKUP($A139,Correlation!$A$2:$C$753,3,TRUE),"")</f>
        <v>0.71793369137760865</v>
      </c>
      <c r="E139" s="23">
        <f>VLOOKUP($A139,Flows!$V$16:$Y$222,2,TRUE)</f>
        <v>-5.9481410840677047E-4</v>
      </c>
      <c r="F139" s="23">
        <f>VLOOKUP($A139,Flows!$V$16:$Y$222,3,TRUE)</f>
        <v>1.3003818685049271E-2</v>
      </c>
      <c r="G139" s="24">
        <f t="shared" si="2"/>
        <v>-1.3598632793456042E-2</v>
      </c>
    </row>
    <row r="140" spans="1:7">
      <c r="A140" s="2">
        <v>43131</v>
      </c>
      <c r="B140" s="5">
        <v>1.5092993813019104</v>
      </c>
      <c r="C140" s="10">
        <f>IFERROR(VLOOKUP($A140,Correlation!$A$2:$C$753,2,TRUE),"")</f>
        <v>0.47430619796032231</v>
      </c>
      <c r="D140" s="10">
        <f>IFERROR(VLOOKUP($A140,Correlation!$A$2:$C$753,3,TRUE),"")</f>
        <v>0.66829564062941449</v>
      </c>
      <c r="E140" s="23">
        <f>VLOOKUP($A140,Flows!$V$16:$Y$222,2,TRUE)</f>
        <v>1.3660221021955417E-3</v>
      </c>
      <c r="F140" s="23">
        <f>VLOOKUP($A140,Flows!$V$16:$Y$222,3,TRUE)</f>
        <v>1.1883289374144557E-2</v>
      </c>
      <c r="G140" s="24">
        <f t="shared" si="2"/>
        <v>-1.0517267271949016E-2</v>
      </c>
    </row>
    <row r="141" spans="1:7">
      <c r="A141" s="2">
        <v>43159</v>
      </c>
      <c r="B141" s="5">
        <v>1.5034428472194152</v>
      </c>
      <c r="C141" s="10">
        <f>IFERROR(VLOOKUP($A141,Correlation!$A$2:$C$753,2,TRUE),"")</f>
        <v>0.53027198453726643</v>
      </c>
      <c r="D141" s="10">
        <f>IFERROR(VLOOKUP($A141,Correlation!$A$2:$C$753,3,TRUE),"")</f>
        <v>0.66954589460168612</v>
      </c>
      <c r="E141" s="23">
        <f>VLOOKUP($A141,Flows!$V$16:$Y$222,2,TRUE)</f>
        <v>1.1086153504597117E-3</v>
      </c>
      <c r="F141" s="23">
        <f>VLOOKUP($A141,Flows!$V$16:$Y$222,3,TRUE)</f>
        <v>1.1896893100233672E-2</v>
      </c>
      <c r="G141" s="24">
        <f t="shared" si="2"/>
        <v>-1.0788277749773961E-2</v>
      </c>
    </row>
    <row r="142" spans="1:7">
      <c r="A142" s="2">
        <v>43189</v>
      </c>
      <c r="B142" s="5">
        <v>1.4502374943025997</v>
      </c>
      <c r="C142" s="10">
        <f>IFERROR(VLOOKUP($A142,Correlation!$A$2:$C$753,2,TRUE),"")</f>
        <v>0.46083568143438564</v>
      </c>
      <c r="D142" s="10">
        <f>IFERROR(VLOOKUP($A142,Correlation!$A$2:$C$753,3,TRUE),"")</f>
        <v>0.6149252131156332</v>
      </c>
      <c r="E142" s="23">
        <f>VLOOKUP($A142,Flows!$V$16:$Y$222,2,TRUE)</f>
        <v>5.2970747863378461E-3</v>
      </c>
      <c r="F142" s="23">
        <f>VLOOKUP($A142,Flows!$V$16:$Y$222,3,TRUE)</f>
        <v>9.2478318801719247E-3</v>
      </c>
      <c r="G142" s="24">
        <f t="shared" si="2"/>
        <v>-3.9507570938340786E-3</v>
      </c>
    </row>
    <row r="143" spans="1:7">
      <c r="A143" s="2">
        <v>43220</v>
      </c>
      <c r="B143" s="5">
        <v>1.4704622733616741</v>
      </c>
      <c r="C143" s="10">
        <f>IFERROR(VLOOKUP($A143,Correlation!$A$2:$C$753,2,TRUE),"")</f>
        <v>0.4239239316959213</v>
      </c>
      <c r="D143" s="10">
        <f>IFERROR(VLOOKUP($A143,Correlation!$A$2:$C$753,3,TRUE),"")</f>
        <v>0.56125170529784962</v>
      </c>
      <c r="E143" s="23">
        <f>VLOOKUP($A143,Flows!$V$16:$Y$222,2,TRUE)</f>
        <v>3.8301131934408992E-3</v>
      </c>
      <c r="F143" s="23">
        <f>VLOOKUP($A143,Flows!$V$16:$Y$222,3,TRUE)</f>
        <v>8.8396687784330179E-3</v>
      </c>
      <c r="G143" s="24">
        <f t="shared" si="2"/>
        <v>-5.0095555849921187E-3</v>
      </c>
    </row>
    <row r="144" spans="1:7">
      <c r="A144" s="2">
        <v>43251</v>
      </c>
      <c r="B144" s="5">
        <v>1.3862233066729963</v>
      </c>
      <c r="C144" s="10">
        <f>IFERROR(VLOOKUP($A144,Correlation!$A$2:$C$753,2,TRUE),"")</f>
        <v>0.44305006404238412</v>
      </c>
      <c r="D144" s="10">
        <f>IFERROR(VLOOKUP($A144,Correlation!$A$2:$C$753,3,TRUE),"")</f>
        <v>0.57698532082181453</v>
      </c>
      <c r="E144" s="23">
        <f>VLOOKUP($A144,Flows!$V$16:$Y$222,2,TRUE)</f>
        <v>-1.102490166539947E-3</v>
      </c>
      <c r="F144" s="23">
        <f>VLOOKUP($A144,Flows!$V$16:$Y$222,3,TRUE)</f>
        <v>9.6801636137941391E-3</v>
      </c>
      <c r="G144" s="24">
        <f t="shared" si="2"/>
        <v>-1.0782653780334085E-2</v>
      </c>
    </row>
    <row r="145" spans="1:7">
      <c r="A145" s="2">
        <v>43280</v>
      </c>
      <c r="B145" s="5">
        <v>1.2769425722090479</v>
      </c>
      <c r="C145" s="10">
        <f>IFERROR(VLOOKUP($A145,Correlation!$A$2:$C$753,2,TRUE),"")</f>
        <v>0.45514691818701875</v>
      </c>
      <c r="D145" s="10">
        <f>IFERROR(VLOOKUP($A145,Correlation!$A$2:$C$753,3,TRUE),"")</f>
        <v>0.5711916627624819</v>
      </c>
      <c r="E145" s="23">
        <f>VLOOKUP($A145,Flows!$V$16:$Y$222,2,TRUE)</f>
        <v>-6.9398730478545606E-4</v>
      </c>
      <c r="F145" s="23">
        <f>VLOOKUP($A145,Flows!$V$16:$Y$222,3,TRUE)</f>
        <v>1.055508350316171E-2</v>
      </c>
      <c r="G145" s="24">
        <f t="shared" si="2"/>
        <v>-1.1249070807947166E-2</v>
      </c>
    </row>
    <row r="146" spans="1:7">
      <c r="A146" s="2">
        <v>43312</v>
      </c>
      <c r="B146" s="5">
        <v>1.2552751902141657</v>
      </c>
      <c r="C146" s="10">
        <f>IFERROR(VLOOKUP($A146,Correlation!$A$2:$C$753,2,TRUE),"")</f>
        <v>0.45228984890663426</v>
      </c>
      <c r="D146" s="10">
        <f>IFERROR(VLOOKUP($A146,Correlation!$A$2:$C$753,3,TRUE),"")</f>
        <v>0.5754099047807949</v>
      </c>
      <c r="E146" s="23">
        <f>VLOOKUP($A146,Flows!$V$16:$Y$222,2,TRUE)</f>
        <v>-2.7605410245683647E-3</v>
      </c>
      <c r="F146" s="23">
        <f>VLOOKUP($A146,Flows!$V$16:$Y$222,3,TRUE)</f>
        <v>1.126071626368874E-2</v>
      </c>
      <c r="G146" s="24">
        <f t="shared" si="2"/>
        <v>-1.4021257288257104E-2</v>
      </c>
    </row>
    <row r="147" spans="1:7">
      <c r="A147" s="2">
        <v>43343</v>
      </c>
      <c r="B147" s="5">
        <v>1.2474730089706254</v>
      </c>
      <c r="C147" s="10">
        <f>IFERROR(VLOOKUP($A147,Correlation!$A$2:$C$753,2,TRUE),"")</f>
        <v>0.43264032301527078</v>
      </c>
      <c r="D147" s="10">
        <f>IFERROR(VLOOKUP($A147,Correlation!$A$2:$C$753,3,TRUE),"")</f>
        <v>0.52730279169879224</v>
      </c>
      <c r="E147" s="23">
        <f>VLOOKUP($A147,Flows!$V$16:$Y$222,2,TRUE)</f>
        <v>-9.0499848347184715E-4</v>
      </c>
      <c r="F147" s="23">
        <f>VLOOKUP($A147,Flows!$V$16:$Y$222,3,TRUE)</f>
        <v>8.66058724586268E-3</v>
      </c>
      <c r="G147" s="24">
        <f t="shared" si="2"/>
        <v>-9.5655857293345265E-3</v>
      </c>
    </row>
    <row r="148" spans="1:7">
      <c r="A148" s="2">
        <v>43371</v>
      </c>
      <c r="B148" s="5">
        <v>1.0792166035216073</v>
      </c>
      <c r="C148" s="10">
        <f>IFERROR(VLOOKUP($A148,Correlation!$A$2:$C$753,2,TRUE),"")</f>
        <v>0.38054001035729418</v>
      </c>
      <c r="D148" s="10">
        <f>IFERROR(VLOOKUP($A148,Correlation!$A$2:$C$753,3,TRUE),"")</f>
        <v>0.43199310840198235</v>
      </c>
      <c r="E148" s="23">
        <f>VLOOKUP($A148,Flows!$V$16:$Y$222,2,TRUE)</f>
        <v>-4.6488424884094069E-3</v>
      </c>
      <c r="F148" s="23">
        <f>VLOOKUP($A148,Flows!$V$16:$Y$222,3,TRUE)</f>
        <v>9.3891730356662779E-3</v>
      </c>
      <c r="G148" s="24">
        <f t="shared" si="2"/>
        <v>-1.4038015524075685E-2</v>
      </c>
    </row>
    <row r="149" spans="1:7">
      <c r="A149" s="2">
        <v>43404</v>
      </c>
      <c r="B149" s="5">
        <v>1.1115317017094295</v>
      </c>
      <c r="C149" s="10">
        <f>IFERROR(VLOOKUP($A149,Correlation!$A$2:$C$753,2,TRUE),"")</f>
        <v>0.38250407510066586</v>
      </c>
      <c r="D149" s="10">
        <f>IFERROR(VLOOKUP($A149,Correlation!$A$2:$C$753,3,TRUE),"")</f>
        <v>0.48777432127311349</v>
      </c>
      <c r="E149" s="23">
        <f>VLOOKUP($A149,Flows!$V$16:$Y$222,2,TRUE)</f>
        <v>-7.877606009146049E-3</v>
      </c>
      <c r="F149" s="23">
        <f>VLOOKUP($A149,Flows!$V$16:$Y$222,3,TRUE)</f>
        <v>1.2010604054899305E-2</v>
      </c>
      <c r="G149" s="24">
        <f t="shared" si="2"/>
        <v>-1.9888210064045356E-2</v>
      </c>
    </row>
    <row r="150" spans="1:7">
      <c r="A150" s="2">
        <v>43434</v>
      </c>
      <c r="B150" s="5">
        <v>1.0928054245740566</v>
      </c>
      <c r="C150" s="10">
        <f>IFERROR(VLOOKUP($A150,Correlation!$A$2:$C$753,2,TRUE),"")</f>
        <v>0.47085730741473297</v>
      </c>
      <c r="D150" s="10">
        <f>IFERROR(VLOOKUP($A150,Correlation!$A$2:$C$753,3,TRUE),"")</f>
        <v>0.56566228690619302</v>
      </c>
      <c r="E150" s="23">
        <f>VLOOKUP($A150,Flows!$V$16:$Y$222,2,TRUE)</f>
        <v>-5.3982706115260062E-3</v>
      </c>
      <c r="F150" s="23">
        <f>VLOOKUP($A150,Flows!$V$16:$Y$222,3,TRUE)</f>
        <v>9.8576761830537693E-3</v>
      </c>
      <c r="G150" s="24">
        <f t="shared" si="2"/>
        <v>-1.5255946794579776E-2</v>
      </c>
    </row>
    <row r="151" spans="1:7">
      <c r="A151" s="2">
        <v>43465</v>
      </c>
      <c r="B151" s="5">
        <v>1.1295067422157969</v>
      </c>
      <c r="C151" s="10">
        <f>IFERROR(VLOOKUP($A151,Correlation!$A$2:$C$753,2,TRUE),"")</f>
        <v>0.4628950536175237</v>
      </c>
      <c r="D151" s="10">
        <f>IFERROR(VLOOKUP($A151,Correlation!$A$2:$C$753,3,TRUE),"")</f>
        <v>0.55835319968147379</v>
      </c>
      <c r="E151" s="23">
        <f>VLOOKUP($A151,Flows!$V$16:$Y$222,2,TRUE)</f>
        <v>-4.6010791558397787E-3</v>
      </c>
      <c r="F151" s="23">
        <f>VLOOKUP($A151,Flows!$V$16:$Y$222,3,TRUE)</f>
        <v>7.5328410764529423E-3</v>
      </c>
      <c r="G151" s="24">
        <f t="shared" si="2"/>
        <v>-1.2133920232292721E-2</v>
      </c>
    </row>
    <row r="152" spans="1:7">
      <c r="A152" s="2">
        <v>43496</v>
      </c>
      <c r="B152" s="5">
        <v>1.0844461064936692</v>
      </c>
      <c r="C152" s="10">
        <f>IFERROR(VLOOKUP($A152,Correlation!$A$2:$C$753,2,TRUE),"")</f>
        <v>0.43611413415401473</v>
      </c>
      <c r="D152" s="10">
        <f>IFERROR(VLOOKUP($A152,Correlation!$A$2:$C$753,3,TRUE),"")</f>
        <v>0.53939979796700943</v>
      </c>
      <c r="E152" s="23">
        <f>VLOOKUP($A152,Flows!$V$16:$Y$222,2,TRUE)</f>
        <v>-4.940080948296276E-3</v>
      </c>
      <c r="F152" s="23">
        <f>VLOOKUP($A152,Flows!$V$16:$Y$222,3,TRUE)</f>
        <v>7.1824577785942808E-3</v>
      </c>
      <c r="G152" s="24">
        <f t="shared" si="2"/>
        <v>-1.2122538726890557E-2</v>
      </c>
    </row>
    <row r="153" spans="1:7">
      <c r="A153" s="2">
        <v>43524</v>
      </c>
      <c r="B153" s="5">
        <v>1.0556438779376858</v>
      </c>
      <c r="C153" s="10">
        <f>IFERROR(VLOOKUP($A153,Correlation!$A$2:$C$753,2,TRUE),"")</f>
        <v>0.36178425717033913</v>
      </c>
      <c r="D153" s="10">
        <f>IFERROR(VLOOKUP($A153,Correlation!$A$2:$C$753,3,TRUE),"")</f>
        <v>0.53716543447364729</v>
      </c>
      <c r="E153" s="23">
        <f>VLOOKUP($A153,Flows!$V$16:$Y$222,2,TRUE)</f>
        <v>-2.1292282790976625E-3</v>
      </c>
      <c r="F153" s="23">
        <f>VLOOKUP($A153,Flows!$V$16:$Y$222,3,TRUE)</f>
        <v>6.720908765344113E-3</v>
      </c>
      <c r="G153" s="24">
        <f t="shared" si="2"/>
        <v>-8.8501370444417759E-3</v>
      </c>
    </row>
    <row r="154" spans="1:7">
      <c r="A154" s="2">
        <v>43553</v>
      </c>
      <c r="B154" s="5">
        <v>1.1044903828385673</v>
      </c>
      <c r="C154" s="10">
        <f>IFERROR(VLOOKUP($A154,Correlation!$A$2:$C$753,2,TRUE),"")</f>
        <v>0.39681233344469868</v>
      </c>
      <c r="D154" s="10">
        <f>IFERROR(VLOOKUP($A154,Correlation!$A$2:$C$753,3,TRUE),"")</f>
        <v>0.56979794695176955</v>
      </c>
      <c r="E154" s="23">
        <f>VLOOKUP($A154,Flows!$V$16:$Y$222,2,TRUE)</f>
        <v>6.854070851727039E-3</v>
      </c>
      <c r="F154" s="23">
        <f>VLOOKUP($A154,Flows!$V$16:$Y$222,3,TRUE)</f>
        <v>2.3075760006660371E-3</v>
      </c>
      <c r="G154" s="24">
        <f t="shared" si="2"/>
        <v>4.5464948510610019E-3</v>
      </c>
    </row>
    <row r="155" spans="1:7">
      <c r="A155" s="2">
        <v>43585</v>
      </c>
      <c r="B155" s="5">
        <v>1.0652460549095382</v>
      </c>
      <c r="C155" s="10">
        <f>IFERROR(VLOOKUP($A155,Correlation!$A$2:$C$753,2,TRUE),"")</f>
        <v>0.40480449057386608</v>
      </c>
      <c r="D155" s="10">
        <f>IFERROR(VLOOKUP($A155,Correlation!$A$2:$C$753,3,TRUE),"")</f>
        <v>0.5853962778334787</v>
      </c>
      <c r="E155" s="23">
        <f>VLOOKUP($A155,Flows!$V$16:$Y$222,2,TRUE)</f>
        <v>1.2985595967093134E-2</v>
      </c>
      <c r="F155" s="23">
        <f>VLOOKUP($A155,Flows!$V$16:$Y$222,3,TRUE)</f>
        <v>-2.6321498017007061E-3</v>
      </c>
      <c r="G155" s="24">
        <f t="shared" si="2"/>
        <v>1.561774576879384E-2</v>
      </c>
    </row>
    <row r="156" spans="1:7">
      <c r="A156" s="2">
        <v>43616</v>
      </c>
      <c r="B156" s="5">
        <v>1.0627933778509082</v>
      </c>
      <c r="C156" s="10">
        <f>IFERROR(VLOOKUP($A156,Correlation!$A$2:$C$753,2,TRUE),"")</f>
        <v>0.37581691294957159</v>
      </c>
      <c r="D156" s="10">
        <f>IFERROR(VLOOKUP($A156,Correlation!$A$2:$C$753,3,TRUE),"")</f>
        <v>0.54794547240015978</v>
      </c>
      <c r="E156" s="23">
        <f>VLOOKUP($A156,Flows!$V$16:$Y$222,2,TRUE)</f>
        <v>1.3293767161961951E-2</v>
      </c>
      <c r="F156" s="23">
        <f>VLOOKUP($A156,Flows!$V$16:$Y$222,3,TRUE)</f>
        <v>-1.8409083312758612E-3</v>
      </c>
      <c r="G156" s="24">
        <f t="shared" si="2"/>
        <v>1.5134675493237812E-2</v>
      </c>
    </row>
    <row r="157" spans="1:7">
      <c r="A157" s="2">
        <v>43644</v>
      </c>
      <c r="B157" s="5">
        <v>1.0176364741430191</v>
      </c>
      <c r="C157" s="10">
        <f>IFERROR(VLOOKUP($A157,Correlation!$A$2:$C$753,2,TRUE),"")</f>
        <v>0.31508812466553132</v>
      </c>
      <c r="D157" s="10">
        <f>IFERROR(VLOOKUP($A157,Correlation!$A$2:$C$753,3,TRUE),"")</f>
        <v>0.50025304116739178</v>
      </c>
      <c r="E157" s="23">
        <f>VLOOKUP($A157,Flows!$V$16:$Y$222,2,TRUE)</f>
        <v>1.2857907930037901E-2</v>
      </c>
      <c r="F157" s="23">
        <f>VLOOKUP($A157,Flows!$V$16:$Y$222,3,TRUE)</f>
        <v>-1.2673241027626571E-3</v>
      </c>
      <c r="G157" s="24">
        <f t="shared" si="2"/>
        <v>1.4125232032800559E-2</v>
      </c>
    </row>
    <row r="158" spans="1:7">
      <c r="A158" s="2">
        <v>43677</v>
      </c>
      <c r="B158" s="5">
        <v>0.96275414510853408</v>
      </c>
      <c r="C158" s="10">
        <f>IFERROR(VLOOKUP($A158,Correlation!$A$2:$C$753,2,TRUE),"")</f>
        <v>0.29367077448891771</v>
      </c>
      <c r="D158" s="10">
        <f>IFERROR(VLOOKUP($A158,Correlation!$A$2:$C$753,3,TRUE),"")</f>
        <v>0.48135769000710826</v>
      </c>
      <c r="E158" s="23">
        <f>VLOOKUP($A158,Flows!$V$16:$Y$222,2,TRUE)</f>
        <v>1.0590376638776601E-2</v>
      </c>
      <c r="F158" s="23">
        <f>VLOOKUP($A158,Flows!$V$16:$Y$222,3,TRUE)</f>
        <v>1.7227290608153192E-3</v>
      </c>
      <c r="G158" s="24">
        <f t="shared" si="2"/>
        <v>8.8676475779612823E-3</v>
      </c>
    </row>
    <row r="159" spans="1:7">
      <c r="A159" s="2">
        <v>43707</v>
      </c>
      <c r="B159" s="5">
        <v>0.95562440311134278</v>
      </c>
      <c r="C159" s="10">
        <f>IFERROR(VLOOKUP($A159,Correlation!$A$2:$C$753,2,TRUE),"")</f>
        <v>0.3290403236507532</v>
      </c>
      <c r="D159" s="10">
        <f>IFERROR(VLOOKUP($A159,Correlation!$A$2:$C$753,3,TRUE),"")</f>
        <v>0.52257930527593932</v>
      </c>
      <c r="E159" s="23">
        <f>VLOOKUP($A159,Flows!$V$16:$Y$222,2,TRUE)</f>
        <v>5.6899303428755372E-3</v>
      </c>
      <c r="F159" s="23">
        <f>VLOOKUP($A159,Flows!$V$16:$Y$222,3,TRUE)</f>
        <v>5.0727449007185255E-3</v>
      </c>
      <c r="G159" s="24">
        <f t="shared" si="2"/>
        <v>6.1718544215701165E-4</v>
      </c>
    </row>
    <row r="160" spans="1:7">
      <c r="A160" s="2">
        <v>43738</v>
      </c>
      <c r="B160" s="5">
        <v>0.94416848009829935</v>
      </c>
      <c r="C160" s="10">
        <f>IFERROR(VLOOKUP($A160,Correlation!$A$2:$C$753,2,TRUE),"")</f>
        <v>0.34623765559205111</v>
      </c>
      <c r="D160" s="10">
        <f>IFERROR(VLOOKUP($A160,Correlation!$A$2:$C$753,3,TRUE),"")</f>
        <v>0.55341417106593915</v>
      </c>
      <c r="E160" s="23">
        <f>VLOOKUP($A160,Flows!$V$16:$Y$222,2,TRUE)</f>
        <v>-7.2543293506813878E-5</v>
      </c>
      <c r="F160" s="23">
        <f>VLOOKUP($A160,Flows!$V$16:$Y$222,3,TRUE)</f>
        <v>9.2477160572027386E-3</v>
      </c>
      <c r="G160" s="24">
        <f t="shared" si="2"/>
        <v>-9.3202593507095526E-3</v>
      </c>
    </row>
    <row r="161" spans="1:7">
      <c r="A161" s="2">
        <v>43769</v>
      </c>
      <c r="B161" s="5">
        <v>0.93591772596851996</v>
      </c>
      <c r="C161" s="10">
        <f>IFERROR(VLOOKUP($A161,Correlation!$A$2:$C$753,2,TRUE),"")</f>
        <v>0.33411957338383347</v>
      </c>
      <c r="D161" s="10">
        <f>IFERROR(VLOOKUP($A161,Correlation!$A$2:$C$753,3,TRUE),"")</f>
        <v>0.47469844987299736</v>
      </c>
      <c r="E161" s="23">
        <f>VLOOKUP($A161,Flows!$V$16:$Y$222,2,TRUE)</f>
        <v>5.1267753287230369E-4</v>
      </c>
      <c r="F161" s="23">
        <f>VLOOKUP($A161,Flows!$V$16:$Y$222,3,TRUE)</f>
        <v>1.0793039419863072E-2</v>
      </c>
      <c r="G161" s="24">
        <f t="shared" si="2"/>
        <v>-1.0280361886990769E-2</v>
      </c>
    </row>
    <row r="162" spans="1:7">
      <c r="A162" s="2">
        <v>43798</v>
      </c>
      <c r="B162" s="5">
        <v>0.93607336445955092</v>
      </c>
      <c r="C162" s="10">
        <f>IFERROR(VLOOKUP($A162,Correlation!$A$2:$C$753,2,TRUE),"")</f>
        <v>0.22084297560255445</v>
      </c>
      <c r="D162" s="10">
        <f>IFERROR(VLOOKUP($A162,Correlation!$A$2:$C$753,3,TRUE),"")</f>
        <v>0.30182953549654723</v>
      </c>
      <c r="E162" s="23">
        <f>VLOOKUP($A162,Flows!$V$16:$Y$222,2,TRUE)</f>
        <v>2.4667524124049106E-3</v>
      </c>
      <c r="F162" s="23">
        <f>VLOOKUP($A162,Flows!$V$16:$Y$222,3,TRUE)</f>
        <v>8.7221616491958368E-3</v>
      </c>
      <c r="G162" s="24">
        <f t="shared" si="2"/>
        <v>-6.2554092367909262E-3</v>
      </c>
    </row>
    <row r="163" spans="1:7">
      <c r="A163" s="2">
        <v>43830</v>
      </c>
      <c r="B163" s="5">
        <v>0.93210806867265217</v>
      </c>
      <c r="C163" s="10">
        <f>IFERROR(VLOOKUP($A163,Correlation!$A$2:$C$753,2,TRUE),"")</f>
        <v>0.18490991803735779</v>
      </c>
      <c r="D163" s="10">
        <f>IFERROR(VLOOKUP($A163,Correlation!$A$2:$C$753,3,TRUE),"")</f>
        <v>0.31358939432998545</v>
      </c>
      <c r="E163" s="23">
        <f>VLOOKUP($A163,Flows!$V$16:$Y$222,2,TRUE)</f>
        <v>3.3005236330965987E-3</v>
      </c>
      <c r="F163" s="23">
        <f>VLOOKUP($A163,Flows!$V$16:$Y$222,3,TRUE)</f>
        <v>8.0794186836922761E-3</v>
      </c>
      <c r="G163" s="24">
        <f t="shared" si="2"/>
        <v>-4.778895050595677E-3</v>
      </c>
    </row>
    <row r="164" spans="1:7">
      <c r="A164" s="2">
        <v>43861</v>
      </c>
      <c r="B164" s="5">
        <v>1.0072293867062996</v>
      </c>
      <c r="C164" s="10">
        <f>IFERROR(VLOOKUP($A164,Correlation!$A$2:$C$753,2,TRUE),"")</f>
        <v>0.25644897041657744</v>
      </c>
      <c r="D164" s="10">
        <f>IFERROR(VLOOKUP($A164,Correlation!$A$2:$C$753,3,TRUE),"")</f>
        <v>0.39003277958651567</v>
      </c>
      <c r="E164" s="23">
        <f>VLOOKUP($A164,Flows!$V$16:$Y$222,2,TRUE)</f>
        <v>7.113578363724362E-3</v>
      </c>
      <c r="F164" s="23">
        <f>VLOOKUP($A164,Flows!$V$16:$Y$222,3,TRUE)</f>
        <v>5.0875418607940585E-3</v>
      </c>
      <c r="G164" s="24">
        <f t="shared" si="2"/>
        <v>2.0260365029303035E-3</v>
      </c>
    </row>
    <row r="165" spans="1:7">
      <c r="A165" s="2">
        <v>43889</v>
      </c>
      <c r="B165" s="5">
        <v>0.98234246043394047</v>
      </c>
      <c r="C165" s="10">
        <f>IFERROR(VLOOKUP($A165,Correlation!$A$2:$C$753,2,TRUE),"")</f>
        <v>0.63043551930373476</v>
      </c>
      <c r="D165" s="10">
        <f>IFERROR(VLOOKUP($A165,Correlation!$A$2:$C$753,3,TRUE),"")</f>
        <v>0.57099384372378903</v>
      </c>
      <c r="E165" s="23">
        <f>VLOOKUP($A165,Flows!$V$16:$Y$222,2,TRUE)</f>
        <v>1.006831758419831E-2</v>
      </c>
      <c r="F165" s="23">
        <f>VLOOKUP($A165,Flows!$V$16:$Y$222,3,TRUE)</f>
        <v>4.3850476958693816E-3</v>
      </c>
      <c r="G165" s="24">
        <f t="shared" si="2"/>
        <v>5.6832698883289281E-3</v>
      </c>
    </row>
    <row r="166" spans="1:7">
      <c r="A166" s="2">
        <v>43921</v>
      </c>
      <c r="B166" s="5">
        <v>0.81055940247903013</v>
      </c>
      <c r="C166" s="10">
        <f>IFERROR(VLOOKUP($A166,Correlation!$A$2:$C$753,2,TRUE),"")</f>
        <v>0.7304918658585946</v>
      </c>
      <c r="D166" s="10">
        <f>IFERROR(VLOOKUP($A166,Correlation!$A$2:$C$753,3,TRUE),"")</f>
        <v>0.75065135266993965</v>
      </c>
      <c r="E166" s="23">
        <f>VLOOKUP($A166,Flows!$V$16:$Y$222,2,TRUE)</f>
        <v>-6.0389243749372839E-4</v>
      </c>
      <c r="F166" s="23">
        <f>VLOOKUP($A166,Flows!$V$16:$Y$222,3,TRUE)</f>
        <v>1.089626053896826E-2</v>
      </c>
      <c r="G166" s="24">
        <f t="shared" si="2"/>
        <v>-1.1500152976461989E-2</v>
      </c>
    </row>
    <row r="167" spans="1:7">
      <c r="A167" s="2">
        <v>43951</v>
      </c>
      <c r="B167" s="5">
        <v>0.80105024957510917</v>
      </c>
      <c r="C167" s="10">
        <f>IFERROR(VLOOKUP($A167,Correlation!$A$2:$C$753,2,TRUE),"")</f>
        <v>0.7832508104005661</v>
      </c>
      <c r="D167" s="10">
        <f>IFERROR(VLOOKUP($A167,Correlation!$A$2:$C$753,3,TRUE),"")</f>
        <v>0.7604544999954066</v>
      </c>
      <c r="E167" s="23">
        <f>VLOOKUP($A167,Flows!$V$16:$Y$222,2,TRUE)</f>
        <v>-3.1422099303407094E-3</v>
      </c>
      <c r="F167" s="23">
        <f>VLOOKUP($A167,Flows!$V$16:$Y$222,3,TRUE)</f>
        <v>1.0530520580701839E-2</v>
      </c>
      <c r="G167" s="24">
        <f t="shared" si="2"/>
        <v>-1.3672730511042548E-2</v>
      </c>
    </row>
    <row r="168" spans="1:7">
      <c r="A168" s="2">
        <v>43980</v>
      </c>
      <c r="B168" s="5">
        <v>0.80681954715817294</v>
      </c>
      <c r="C168" s="10">
        <f>IFERROR(VLOOKUP($A168,Correlation!$A$2:$C$753,2,TRUE),"")</f>
        <v>0.73990768870896229</v>
      </c>
      <c r="D168" s="10">
        <f>IFERROR(VLOOKUP($A168,Correlation!$A$2:$C$753,3,TRUE),"")</f>
        <v>0.78574181143773769</v>
      </c>
      <c r="E168" s="23">
        <f>VLOOKUP($A168,Flows!$V$16:$Y$222,2,TRUE)</f>
        <v>-5.0460641121414301E-3</v>
      </c>
      <c r="F168" s="23">
        <f>VLOOKUP($A168,Flows!$V$16:$Y$222,3,TRUE)</f>
        <v>1.4203495287077202E-2</v>
      </c>
      <c r="G168" s="24">
        <f t="shared" si="2"/>
        <v>-1.9249559399218633E-2</v>
      </c>
    </row>
    <row r="169" spans="1:7">
      <c r="A169" s="2">
        <v>44012</v>
      </c>
      <c r="B169" s="5">
        <v>0.86651241951315039</v>
      </c>
      <c r="C169" s="10">
        <f>IFERROR(VLOOKUP($A169,Correlation!$A$2:$C$753,2,TRUE),"")</f>
        <v>0.75246381419397113</v>
      </c>
      <c r="D169" s="10">
        <f>IFERROR(VLOOKUP($A169,Correlation!$A$2:$C$753,3,TRUE),"")</f>
        <v>0.81108476815300301</v>
      </c>
      <c r="E169" s="23">
        <f>VLOOKUP($A169,Flows!$V$16:$Y$222,2,TRUE)</f>
        <v>-3.1183335528015173E-3</v>
      </c>
      <c r="F169" s="23">
        <f>VLOOKUP($A169,Flows!$V$16:$Y$222,3,TRUE)</f>
        <v>1.5111490862724456E-2</v>
      </c>
      <c r="G169" s="24">
        <f t="shared" si="2"/>
        <v>-1.8229824415525973E-2</v>
      </c>
    </row>
    <row r="170" spans="1:7">
      <c r="A170" s="2">
        <v>44043</v>
      </c>
      <c r="B170" s="5">
        <v>0.8777204721500329</v>
      </c>
      <c r="C170" s="10">
        <f>IFERROR(VLOOKUP($A170,Correlation!$A$2:$C$753,2,TRUE),"")</f>
        <v>0.7543630976910064</v>
      </c>
      <c r="D170" s="10">
        <f>IFERROR(VLOOKUP($A170,Correlation!$A$2:$C$753,3,TRUE),"")</f>
        <v>0.80023402661490306</v>
      </c>
      <c r="E170" s="23">
        <f>VLOOKUP($A170,Flows!$V$16:$Y$222,2,TRUE)</f>
        <v>-3.4279822770731925E-3</v>
      </c>
      <c r="F170" s="23">
        <f>VLOOKUP($A170,Flows!$V$16:$Y$222,3,TRUE)</f>
        <v>1.3117396121760895E-2</v>
      </c>
      <c r="G170" s="24">
        <f t="shared" si="2"/>
        <v>-1.6545378398834087E-2</v>
      </c>
    </row>
    <row r="171" spans="1:7">
      <c r="A171" s="2">
        <v>44074</v>
      </c>
      <c r="B171" s="5">
        <v>0.9515170440002173</v>
      </c>
      <c r="C171" s="10">
        <f>IFERROR(VLOOKUP($A171,Correlation!$A$2:$C$753,2,TRUE),"")</f>
        <v>0.75558609758351081</v>
      </c>
      <c r="D171" s="10">
        <f>IFERROR(VLOOKUP($A171,Correlation!$A$2:$C$753,3,TRUE),"")</f>
        <v>0.80935807614709743</v>
      </c>
      <c r="E171" s="23">
        <f>VLOOKUP($A171,Flows!$V$16:$Y$222,2,TRUE)</f>
        <v>3.8934612929287711E-3</v>
      </c>
      <c r="F171" s="23">
        <f>VLOOKUP($A171,Flows!$V$16:$Y$222,3,TRUE)</f>
        <v>8.190959927446527E-3</v>
      </c>
      <c r="G171" s="24">
        <f t="shared" si="2"/>
        <v>-4.2974986345177563E-3</v>
      </c>
    </row>
    <row r="172" spans="1:7">
      <c r="A172" s="2">
        <v>44104</v>
      </c>
      <c r="B172" s="5">
        <v>0.99917795541605781</v>
      </c>
      <c r="C172" s="10">
        <f>IFERROR(VLOOKUP($A172,Correlation!$A$2:$C$753,2,TRUE),"")</f>
        <v>0.75753312206435475</v>
      </c>
      <c r="D172" s="10">
        <f>IFERROR(VLOOKUP($A172,Correlation!$A$2:$C$753,3,TRUE),"")</f>
        <v>0.82648193712409423</v>
      </c>
      <c r="E172" s="23">
        <f>VLOOKUP($A172,Flows!$V$16:$Y$222,2,TRUE)</f>
        <v>1.362626850204092E-2</v>
      </c>
      <c r="F172" s="23">
        <f>VLOOKUP($A172,Flows!$V$16:$Y$222,3,TRUE)</f>
        <v>-1.3992395817620095E-3</v>
      </c>
      <c r="G172" s="24">
        <f t="shared" si="2"/>
        <v>1.502550808380293E-2</v>
      </c>
    </row>
    <row r="173" spans="1:7">
      <c r="A173" s="2">
        <v>44134</v>
      </c>
      <c r="B173" s="5">
        <v>0.97047989165089454</v>
      </c>
      <c r="C173" s="10">
        <f>IFERROR(VLOOKUP($A173,Correlation!$A$2:$C$753,2,TRUE),"")</f>
        <v>0.76720006386203254</v>
      </c>
      <c r="D173" s="10">
        <f>IFERROR(VLOOKUP($A173,Correlation!$A$2:$C$753,3,TRUE),"")</f>
        <v>0.83785315013084649</v>
      </c>
      <c r="E173" s="23">
        <f>VLOOKUP($A173,Flows!$V$16:$Y$222,2,TRUE)</f>
        <v>1.5897652503077089E-2</v>
      </c>
      <c r="F173" s="23">
        <f>VLOOKUP($A173,Flows!$V$16:$Y$222,3,TRUE)</f>
        <v>-4.0314814518290706E-3</v>
      </c>
      <c r="G173" s="24">
        <f t="shared" si="2"/>
        <v>1.9929133954906159E-2</v>
      </c>
    </row>
    <row r="174" spans="1:7">
      <c r="A174" s="2">
        <v>44165</v>
      </c>
      <c r="B174" s="5">
        <v>0.98456151186211172</v>
      </c>
      <c r="C174" s="10">
        <f>IFERROR(VLOOKUP($A174,Correlation!$A$2:$C$753,2,TRUE),"")</f>
        <v>0.77263015243555677</v>
      </c>
      <c r="D174" s="10">
        <f>IFERROR(VLOOKUP($A174,Correlation!$A$2:$C$753,3,TRUE),"")</f>
        <v>0.8394999082630219</v>
      </c>
      <c r="E174" s="23">
        <f>VLOOKUP($A174,Flows!$V$16:$Y$222,2,TRUE)</f>
        <v>2.4525005771965307E-2</v>
      </c>
      <c r="F174" s="23">
        <f>VLOOKUP($A174,Flows!$V$16:$Y$222,3,TRUE)</f>
        <v>-1.3251850145529011E-2</v>
      </c>
      <c r="G174" s="24">
        <f t="shared" si="2"/>
        <v>3.7776855917494315E-2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4FB92B-8EF1-4C0F-ADF7-58044B5268D8}">
  <dimension ref="A1:BA232"/>
  <sheetViews>
    <sheetView topLeftCell="AB1" zoomScale="85" zoomScaleNormal="85" workbookViewId="0">
      <selection activeCell="AT1" sqref="AT1"/>
    </sheetView>
  </sheetViews>
  <sheetFormatPr defaultRowHeight="14.5"/>
  <cols>
    <col min="1" max="1" width="10.81640625" bestFit="1" customWidth="1"/>
    <col min="4" max="4" width="10.81640625" bestFit="1" customWidth="1"/>
    <col min="7" max="7" width="10.453125" bestFit="1" customWidth="1"/>
    <col min="8" max="8" width="18" bestFit="1" customWidth="1"/>
    <col min="10" max="10" width="10.453125" bestFit="1" customWidth="1"/>
    <col min="11" max="11" width="17.81640625" bestFit="1" customWidth="1"/>
    <col min="13" max="13" width="10.453125" bestFit="1" customWidth="1"/>
    <col min="14" max="14" width="19.7265625" bestFit="1" customWidth="1"/>
    <col min="16" max="16" width="10.453125" bestFit="1" customWidth="1"/>
    <col min="17" max="17" width="19.54296875" bestFit="1" customWidth="1"/>
    <col min="20" max="20" width="10.81640625" bestFit="1" customWidth="1"/>
    <col min="21" max="22" width="10.453125" customWidth="1"/>
    <col min="23" max="23" width="11.81640625" bestFit="1" customWidth="1"/>
    <col min="24" max="24" width="11.7265625" bestFit="1" customWidth="1"/>
    <col min="25" max="25" width="14.1796875" bestFit="1" customWidth="1"/>
    <col min="26" max="26" width="14" bestFit="1" customWidth="1"/>
    <col min="27" max="27" width="10.453125" bestFit="1" customWidth="1"/>
    <col min="28" max="29" width="10.453125" customWidth="1"/>
    <col min="30" max="30" width="11.81640625" bestFit="1" customWidth="1"/>
    <col min="31" max="31" width="11.7265625" bestFit="1" customWidth="1"/>
    <col min="32" max="33" width="11.7265625" customWidth="1"/>
    <col min="34" max="34" width="10.453125" bestFit="1" customWidth="1"/>
    <col min="35" max="35" width="10.453125" customWidth="1"/>
    <col min="36" max="36" width="11.7265625" customWidth="1"/>
    <col min="50" max="50" width="14.453125" bestFit="1" customWidth="1"/>
  </cols>
  <sheetData>
    <row r="1" spans="1:53">
      <c r="B1" t="s">
        <v>17</v>
      </c>
      <c r="E1" t="s">
        <v>18</v>
      </c>
      <c r="H1" t="s">
        <v>17</v>
      </c>
      <c r="K1" t="s">
        <v>18</v>
      </c>
      <c r="N1" t="s">
        <v>0</v>
      </c>
      <c r="Q1" t="s">
        <v>1</v>
      </c>
      <c r="T1" s="1" t="s">
        <v>2</v>
      </c>
      <c r="U1" s="1" t="s">
        <v>38</v>
      </c>
      <c r="V1" s="1" t="s">
        <v>39</v>
      </c>
      <c r="W1" t="s">
        <v>17</v>
      </c>
      <c r="X1" t="s">
        <v>18</v>
      </c>
      <c r="Y1" t="s">
        <v>3</v>
      </c>
      <c r="Z1" t="s">
        <v>4</v>
      </c>
      <c r="AA1" s="1" t="s">
        <v>2</v>
      </c>
      <c r="AB1" s="1" t="s">
        <v>38</v>
      </c>
      <c r="AC1" s="1" t="s">
        <v>39</v>
      </c>
      <c r="AD1" t="s">
        <v>17</v>
      </c>
      <c r="AE1" t="s">
        <v>18</v>
      </c>
      <c r="AF1" t="s">
        <v>3</v>
      </c>
      <c r="AG1" t="s">
        <v>4</v>
      </c>
      <c r="AH1" s="1" t="s">
        <v>2</v>
      </c>
      <c r="AI1" s="1" t="s">
        <v>40</v>
      </c>
      <c r="AJ1" t="s">
        <v>41</v>
      </c>
      <c r="AK1" t="s">
        <v>19</v>
      </c>
      <c r="AX1" s="12" t="s">
        <v>24</v>
      </c>
      <c r="AY1" t="s">
        <v>20</v>
      </c>
      <c r="AZ1" t="s">
        <v>19</v>
      </c>
      <c r="BA1" s="11">
        <f>CORREL(AY3:AY204,AZ3:AZ204)</f>
        <v>8.8949864143029508E-2</v>
      </c>
    </row>
    <row r="2" spans="1:53">
      <c r="A2" t="s">
        <v>5</v>
      </c>
      <c r="B2" t="s">
        <v>37</v>
      </c>
      <c r="D2" t="s">
        <v>5</v>
      </c>
      <c r="E2" t="s">
        <v>36</v>
      </c>
      <c r="G2" t="s">
        <v>5</v>
      </c>
      <c r="H2" t="s">
        <v>13</v>
      </c>
      <c r="J2" t="s">
        <v>5</v>
      </c>
      <c r="K2" t="s">
        <v>14</v>
      </c>
      <c r="M2" t="s">
        <v>5</v>
      </c>
      <c r="N2" t="s">
        <v>16</v>
      </c>
      <c r="P2" t="s">
        <v>5</v>
      </c>
      <c r="Q2" t="s">
        <v>15</v>
      </c>
      <c r="T2" s="2">
        <v>38016</v>
      </c>
      <c r="U2" s="3">
        <f>B9</f>
        <v>580.77499999999998</v>
      </c>
      <c r="V2" s="3">
        <f>E9</f>
        <v>560.30999999999995</v>
      </c>
      <c r="W2" s="3">
        <f>H9</f>
        <v>151.93</v>
      </c>
      <c r="X2" s="3">
        <f>K9</f>
        <v>674.77</v>
      </c>
      <c r="Y2" s="4">
        <f>N9</f>
        <v>19.32272</v>
      </c>
      <c r="Z2" s="4">
        <f>Q9</f>
        <v>37.771000000000001</v>
      </c>
      <c r="AA2" s="2">
        <f>T2</f>
        <v>38016</v>
      </c>
      <c r="AB2">
        <v>100</v>
      </c>
      <c r="AC2">
        <v>100</v>
      </c>
      <c r="AD2">
        <v>100</v>
      </c>
      <c r="AE2">
        <v>100</v>
      </c>
      <c r="AF2">
        <v>100</v>
      </c>
      <c r="AG2">
        <v>100</v>
      </c>
      <c r="AH2" s="2">
        <f>AA2</f>
        <v>38016</v>
      </c>
      <c r="AI2" s="5">
        <f>AB2/AC2</f>
        <v>1</v>
      </c>
      <c r="AJ2" s="5">
        <f>AD2/AE2</f>
        <v>1</v>
      </c>
      <c r="AK2" s="5">
        <f>AF2/AG2</f>
        <v>1</v>
      </c>
      <c r="AX2" s="2">
        <v>38016</v>
      </c>
      <c r="AY2" s="5"/>
      <c r="AZ2" s="5"/>
    </row>
    <row r="3" spans="1:53">
      <c r="A3" t="s">
        <v>6</v>
      </c>
      <c r="B3" s="6">
        <v>37987</v>
      </c>
      <c r="D3" t="s">
        <v>6</v>
      </c>
      <c r="E3" s="6">
        <v>37987</v>
      </c>
      <c r="G3" t="s">
        <v>6</v>
      </c>
      <c r="H3" s="6">
        <v>37987</v>
      </c>
      <c r="J3" t="s">
        <v>6</v>
      </c>
      <c r="K3" s="6">
        <v>37987</v>
      </c>
      <c r="M3" t="s">
        <v>6</v>
      </c>
      <c r="N3" s="6">
        <v>37987</v>
      </c>
      <c r="P3" t="s">
        <v>6</v>
      </c>
      <c r="Q3" s="6">
        <v>37987</v>
      </c>
      <c r="T3" s="2">
        <v>38044</v>
      </c>
      <c r="U3" s="3">
        <f t="shared" ref="U3:U66" si="0">B10</f>
        <v>585.572</v>
      </c>
      <c r="V3" s="3">
        <f t="shared" ref="V3:V66" si="1">E10</f>
        <v>564.54</v>
      </c>
      <c r="W3" s="3">
        <f t="shared" ref="W3:W66" si="2">H10</f>
        <v>154.97999999999999</v>
      </c>
      <c r="X3" s="3">
        <f t="shared" ref="X3:X66" si="3">K10</f>
        <v>684.43</v>
      </c>
      <c r="Y3" s="4">
        <f t="shared" ref="Y3:Y66" si="4">N10</f>
        <v>18.394159999999999</v>
      </c>
      <c r="Z3" s="4">
        <f t="shared" ref="Z3:Z66" si="5">Q10</f>
        <v>37.491100000000003</v>
      </c>
      <c r="AA3" s="2">
        <f t="shared" ref="AA3:AA66" si="6">T3</f>
        <v>38044</v>
      </c>
      <c r="AB3" s="3">
        <f t="shared" ref="AB3:AG3" si="7">U3*AB2/U2</f>
        <v>100.82596530498041</v>
      </c>
      <c r="AC3" s="3">
        <f t="shared" si="7"/>
        <v>100.75493923006908</v>
      </c>
      <c r="AD3" s="3">
        <f t="shared" si="7"/>
        <v>102.00750345553872</v>
      </c>
      <c r="AE3" s="3">
        <f t="shared" si="7"/>
        <v>101.43159891518592</v>
      </c>
      <c r="AF3" s="3">
        <f t="shared" si="7"/>
        <v>95.19446537547509</v>
      </c>
      <c r="AG3" s="3">
        <f t="shared" si="7"/>
        <v>99.258955283153739</v>
      </c>
      <c r="AH3" s="2">
        <f t="shared" ref="AH3:AH66" si="8">AA3</f>
        <v>38044</v>
      </c>
      <c r="AI3" s="5">
        <f t="shared" ref="AI3:AI66" si="9">AB3/AC3</f>
        <v>1.0007049388888931</v>
      </c>
      <c r="AJ3" s="5">
        <f t="shared" ref="AJ3:AJ66" si="10">AD3/AE3</f>
        <v>1.0056777626155176</v>
      </c>
      <c r="AK3" s="5">
        <f t="shared" ref="AK3:AK66" si="11">AF3/AG3</f>
        <v>0.9590516553787618</v>
      </c>
      <c r="AX3" s="2">
        <v>38044</v>
      </c>
      <c r="AY3" s="10">
        <f>AJ3/AJ2-1</f>
        <v>5.6777626155175565E-3</v>
      </c>
      <c r="AZ3" s="10">
        <f>AK3/AK2-1</f>
        <v>-4.0948344621238197E-2</v>
      </c>
    </row>
    <row r="4" spans="1:53">
      <c r="A4" t="s">
        <v>7</v>
      </c>
      <c r="B4" s="1">
        <f ca="1">TODAY()</f>
        <v>44806</v>
      </c>
      <c r="D4" t="s">
        <v>7</v>
      </c>
      <c r="E4" s="1">
        <f ca="1">TODAY()</f>
        <v>44806</v>
      </c>
      <c r="G4" t="s">
        <v>7</v>
      </c>
      <c r="H4" s="1">
        <f ca="1">TODAY()</f>
        <v>44806</v>
      </c>
      <c r="J4" t="s">
        <v>7</v>
      </c>
      <c r="K4" s="1">
        <f ca="1">TODAY()</f>
        <v>44806</v>
      </c>
      <c r="M4" t="s">
        <v>7</v>
      </c>
      <c r="N4" s="1">
        <f ca="1">TODAY()</f>
        <v>44806</v>
      </c>
      <c r="P4" t="s">
        <v>7</v>
      </c>
      <c r="Q4" s="1">
        <f ca="1">TODAY()</f>
        <v>44806</v>
      </c>
      <c r="T4" s="2">
        <v>38077</v>
      </c>
      <c r="U4" s="3">
        <f t="shared" si="0"/>
        <v>590.322</v>
      </c>
      <c r="V4" s="3">
        <f t="shared" si="1"/>
        <v>551.13</v>
      </c>
      <c r="W4" s="3">
        <f t="shared" si="2"/>
        <v>158.87</v>
      </c>
      <c r="X4" s="3">
        <f t="shared" si="3"/>
        <v>676.29</v>
      </c>
      <c r="Y4" s="4">
        <f t="shared" si="4"/>
        <v>18.76078</v>
      </c>
      <c r="Z4" s="4">
        <f t="shared" si="5"/>
        <v>39.460090000000001</v>
      </c>
      <c r="AA4" s="2">
        <f t="shared" si="6"/>
        <v>38077</v>
      </c>
      <c r="AB4" s="3">
        <f t="shared" ref="AB4:AB67" si="12">U4*AB3/U3</f>
        <v>101.64383797511945</v>
      </c>
      <c r="AC4" s="3">
        <f t="shared" ref="AC4:AC67" si="13">V4*AC3/V3</f>
        <v>98.36162124538204</v>
      </c>
      <c r="AD4" s="3">
        <f t="shared" ref="AD4:AD35" si="14">W4*AD3/W3</f>
        <v>104.56789310866846</v>
      </c>
      <c r="AE4" s="3">
        <f t="shared" ref="AE4:AE35" si="15">X4*AE3/X3</f>
        <v>100.22526194110587</v>
      </c>
      <c r="AF4" s="3">
        <f t="shared" ref="AF4:AF67" si="16">Y4*AF3/Y3</f>
        <v>97.091817301083907</v>
      </c>
      <c r="AG4" s="3">
        <f t="shared" ref="AG4:AG67" si="17">Z4*AG3/Z3</f>
        <v>104.47192290381508</v>
      </c>
      <c r="AH4" s="2">
        <f t="shared" si="8"/>
        <v>38077</v>
      </c>
      <c r="AI4" s="5">
        <f t="shared" si="9"/>
        <v>1.0333688758702877</v>
      </c>
      <c r="AJ4" s="5">
        <f t="shared" si="10"/>
        <v>1.0433287085856098</v>
      </c>
      <c r="AK4" s="5">
        <f t="shared" si="11"/>
        <v>0.92935799976108535</v>
      </c>
      <c r="AX4" s="2">
        <v>38077</v>
      </c>
      <c r="AY4" s="10">
        <f t="shared" ref="AY4:AY67" si="18">AJ4/AJ3-1</f>
        <v>3.7438379737234628E-2</v>
      </c>
      <c r="AZ4" s="10">
        <f t="shared" ref="AZ4:AZ67" si="19">AK4/AK3-1</f>
        <v>-3.0961476841358859E-2</v>
      </c>
    </row>
    <row r="5" spans="1:53">
      <c r="A5" t="s">
        <v>8</v>
      </c>
      <c r="B5" t="s">
        <v>9</v>
      </c>
      <c r="D5" t="s">
        <v>8</v>
      </c>
      <c r="E5" t="s">
        <v>9</v>
      </c>
      <c r="G5" t="s">
        <v>8</v>
      </c>
      <c r="H5" t="s">
        <v>9</v>
      </c>
      <c r="J5" t="s">
        <v>8</v>
      </c>
      <c r="K5" t="s">
        <v>9</v>
      </c>
      <c r="M5" t="s">
        <v>8</v>
      </c>
      <c r="N5" t="s">
        <v>9</v>
      </c>
      <c r="P5" t="s">
        <v>8</v>
      </c>
      <c r="Q5" t="s">
        <v>9</v>
      </c>
      <c r="T5" s="2">
        <v>38107</v>
      </c>
      <c r="U5" s="3">
        <f t="shared" si="0"/>
        <v>559.81500000000005</v>
      </c>
      <c r="V5" s="3">
        <f t="shared" si="1"/>
        <v>540.88</v>
      </c>
      <c r="W5" s="3">
        <f t="shared" si="2"/>
        <v>151.43</v>
      </c>
      <c r="X5" s="3">
        <f t="shared" si="3"/>
        <v>662.52</v>
      </c>
      <c r="Y5" s="4">
        <f t="shared" si="4"/>
        <v>20.02</v>
      </c>
      <c r="Z5" s="4">
        <f t="shared" si="5"/>
        <v>39.428759999999997</v>
      </c>
      <c r="AA5" s="2">
        <f t="shared" si="6"/>
        <v>38107</v>
      </c>
      <c r="AB5" s="3">
        <f t="shared" si="12"/>
        <v>96.391029228186483</v>
      </c>
      <c r="AC5" s="3">
        <f t="shared" si="13"/>
        <v>96.532276775356522</v>
      </c>
      <c r="AD5" s="3">
        <f t="shared" si="14"/>
        <v>99.670901072862492</v>
      </c>
      <c r="AE5" s="3">
        <f t="shared" si="15"/>
        <v>98.184566593061348</v>
      </c>
      <c r="AF5" s="3">
        <f t="shared" si="16"/>
        <v>103.60860168754709</v>
      </c>
      <c r="AG5" s="3">
        <f t="shared" si="17"/>
        <v>104.38897566916415</v>
      </c>
      <c r="AH5" s="2">
        <f t="shared" si="8"/>
        <v>38107</v>
      </c>
      <c r="AI5" s="5">
        <f t="shared" si="9"/>
        <v>0.99853678425612258</v>
      </c>
      <c r="AJ5" s="5">
        <f t="shared" si="10"/>
        <v>1.0151381681599865</v>
      </c>
      <c r="AK5" s="5">
        <f t="shared" si="11"/>
        <v>0.992524364027766</v>
      </c>
      <c r="AX5" s="2">
        <v>38107</v>
      </c>
      <c r="AY5" s="10">
        <f t="shared" si="18"/>
        <v>-2.7019807078672131E-2</v>
      </c>
      <c r="AZ5" s="10">
        <f t="shared" si="19"/>
        <v>6.7967741476286925E-2</v>
      </c>
    </row>
    <row r="6" spans="1:53">
      <c r="A6" t="s">
        <v>10</v>
      </c>
      <c r="B6" t="s">
        <v>11</v>
      </c>
      <c r="D6" t="s">
        <v>10</v>
      </c>
      <c r="E6" t="s">
        <v>11</v>
      </c>
      <c r="G6" t="s">
        <v>10</v>
      </c>
      <c r="H6" t="s">
        <v>11</v>
      </c>
      <c r="J6" t="s">
        <v>10</v>
      </c>
      <c r="K6" t="s">
        <v>11</v>
      </c>
      <c r="M6" t="s">
        <v>10</v>
      </c>
      <c r="N6" t="s">
        <v>11</v>
      </c>
      <c r="P6" t="s">
        <v>10</v>
      </c>
      <c r="Q6" t="s">
        <v>11</v>
      </c>
      <c r="T6" s="2">
        <v>38138</v>
      </c>
      <c r="U6" s="3">
        <f t="shared" si="0"/>
        <v>568.29499999999996</v>
      </c>
      <c r="V6" s="3">
        <f t="shared" si="1"/>
        <v>545.13</v>
      </c>
      <c r="W6" s="3">
        <f t="shared" si="2"/>
        <v>151.80000000000001</v>
      </c>
      <c r="X6" s="3">
        <f t="shared" si="3"/>
        <v>665.8</v>
      </c>
      <c r="Y6" s="4">
        <f t="shared" si="4"/>
        <v>17.03398</v>
      </c>
      <c r="Z6" s="4">
        <f t="shared" si="5"/>
        <v>32.215989999999998</v>
      </c>
      <c r="AA6" s="2">
        <f t="shared" si="6"/>
        <v>38138</v>
      </c>
      <c r="AB6" s="3">
        <f t="shared" si="12"/>
        <v>97.851147174034693</v>
      </c>
      <c r="AC6" s="3">
        <f t="shared" si="13"/>
        <v>97.290785458050038</v>
      </c>
      <c r="AD6" s="3">
        <f t="shared" si="14"/>
        <v>99.914434278944242</v>
      </c>
      <c r="AE6" s="3">
        <f t="shared" si="15"/>
        <v>98.670658150184522</v>
      </c>
      <c r="AF6" s="3">
        <f t="shared" si="16"/>
        <v>88.15518726142075</v>
      </c>
      <c r="AG6" s="3">
        <f t="shared" si="17"/>
        <v>85.29292314209313</v>
      </c>
      <c r="AH6" s="2">
        <f t="shared" si="8"/>
        <v>38138</v>
      </c>
      <c r="AI6" s="5">
        <f t="shared" si="9"/>
        <v>1.0057596586701036</v>
      </c>
      <c r="AJ6" s="5">
        <f t="shared" si="10"/>
        <v>1.0126053292040131</v>
      </c>
      <c r="AK6" s="5">
        <f t="shared" si="11"/>
        <v>1.0335580492951244</v>
      </c>
      <c r="AX6" s="2">
        <v>38138</v>
      </c>
      <c r="AY6" s="10">
        <f t="shared" si="18"/>
        <v>-2.4950681940807407E-3</v>
      </c>
      <c r="AZ6" s="10">
        <f t="shared" si="19"/>
        <v>4.1342748606028712E-2</v>
      </c>
    </row>
    <row r="7" spans="1:53">
      <c r="T7" s="2">
        <v>38168</v>
      </c>
      <c r="U7" s="3">
        <f t="shared" si="0"/>
        <v>591.53700000000003</v>
      </c>
      <c r="V7" s="3">
        <f t="shared" si="1"/>
        <v>553.87</v>
      </c>
      <c r="W7" s="3">
        <f t="shared" si="2"/>
        <v>158.34</v>
      </c>
      <c r="X7" s="3">
        <f t="shared" si="3"/>
        <v>676.56</v>
      </c>
      <c r="Y7" s="4">
        <f t="shared" si="4"/>
        <v>17.0749</v>
      </c>
      <c r="Z7" s="4">
        <f t="shared" si="5"/>
        <v>32.25076</v>
      </c>
      <c r="AA7" s="2">
        <f t="shared" si="6"/>
        <v>38168</v>
      </c>
      <c r="AB7" s="3">
        <f t="shared" si="12"/>
        <v>101.85304119495503</v>
      </c>
      <c r="AC7" s="3">
        <f t="shared" si="13"/>
        <v>98.85063625493035</v>
      </c>
      <c r="AD7" s="3">
        <f t="shared" si="14"/>
        <v>104.21904824590271</v>
      </c>
      <c r="AE7" s="3">
        <f t="shared" si="15"/>
        <v>100.26527557538125</v>
      </c>
      <c r="AF7" s="3">
        <f t="shared" si="16"/>
        <v>88.366958689045845</v>
      </c>
      <c r="AG7" s="3">
        <f t="shared" si="17"/>
        <v>85.384977893092582</v>
      </c>
      <c r="AH7" s="2">
        <f t="shared" si="8"/>
        <v>38168</v>
      </c>
      <c r="AI7" s="5">
        <f t="shared" si="9"/>
        <v>1.0303731473440558</v>
      </c>
      <c r="AJ7" s="5">
        <f t="shared" si="10"/>
        <v>1.0394331202685314</v>
      </c>
      <c r="AK7" s="5">
        <f t="shared" si="11"/>
        <v>1.0349239511391206</v>
      </c>
      <c r="AX7" s="2">
        <v>38168</v>
      </c>
      <c r="AY7" s="10">
        <f t="shared" si="18"/>
        <v>2.6493827645176493E-2</v>
      </c>
      <c r="AZ7" s="10">
        <f t="shared" si="19"/>
        <v>1.3215530999228786E-3</v>
      </c>
    </row>
    <row r="8" spans="1:53">
      <c r="A8" s="1" t="s">
        <v>2</v>
      </c>
      <c r="B8" t="s">
        <v>12</v>
      </c>
      <c r="D8" s="1" t="s">
        <v>2</v>
      </c>
      <c r="E8" t="s">
        <v>12</v>
      </c>
      <c r="G8" s="1" t="s">
        <v>2</v>
      </c>
      <c r="H8" t="s">
        <v>12</v>
      </c>
      <c r="J8" s="1" t="s">
        <v>2</v>
      </c>
      <c r="K8" t="s">
        <v>12</v>
      </c>
      <c r="M8" s="1" t="s">
        <v>2</v>
      </c>
      <c r="N8" t="s">
        <v>12</v>
      </c>
      <c r="P8" s="1" t="s">
        <v>2</v>
      </c>
      <c r="Q8" t="s">
        <v>12</v>
      </c>
      <c r="T8" s="2">
        <v>38198</v>
      </c>
      <c r="U8" s="3">
        <f t="shared" si="0"/>
        <v>551.29899999999998</v>
      </c>
      <c r="V8" s="3">
        <f t="shared" si="1"/>
        <v>537.66999999999996</v>
      </c>
      <c r="W8" s="3">
        <f t="shared" si="2"/>
        <v>150.05000000000001</v>
      </c>
      <c r="X8" s="3">
        <f t="shared" si="3"/>
        <v>655.26</v>
      </c>
      <c r="Y8" s="4">
        <f t="shared" si="4"/>
        <v>18.76953</v>
      </c>
      <c r="Z8" s="4">
        <f t="shared" si="5"/>
        <v>34.388420000000004</v>
      </c>
      <c r="AA8" s="2">
        <f t="shared" si="6"/>
        <v>38198</v>
      </c>
      <c r="AB8" s="3">
        <f t="shared" si="12"/>
        <v>94.9247126684172</v>
      </c>
      <c r="AC8" s="3">
        <f t="shared" si="13"/>
        <v>95.959379629133906</v>
      </c>
      <c r="AD8" s="3">
        <f t="shared" si="14"/>
        <v>98.762588033963013</v>
      </c>
      <c r="AE8" s="3">
        <f t="shared" si="15"/>
        <v>97.108644426989954</v>
      </c>
      <c r="AF8" s="3">
        <f t="shared" si="16"/>
        <v>97.137100780842445</v>
      </c>
      <c r="AG8" s="3">
        <f t="shared" si="17"/>
        <v>91.044505043551936</v>
      </c>
      <c r="AH8" s="2">
        <f t="shared" si="8"/>
        <v>38198</v>
      </c>
      <c r="AI8" s="5">
        <f t="shared" si="9"/>
        <v>0.98921765683859664</v>
      </c>
      <c r="AJ8" s="5">
        <f t="shared" si="10"/>
        <v>1.01703188852787</v>
      </c>
      <c r="AK8" s="5">
        <f t="shared" si="11"/>
        <v>1.06691887373517</v>
      </c>
      <c r="AX8" s="2">
        <v>38198</v>
      </c>
      <c r="AY8" s="10">
        <f t="shared" si="18"/>
        <v>-2.1551393065937896E-2</v>
      </c>
      <c r="AZ8" s="10">
        <f t="shared" si="19"/>
        <v>3.0915240255898313E-2</v>
      </c>
    </row>
    <row r="9" spans="1:53">
      <c r="A9" s="1">
        <f ca="1">_xll.BDH(B2,B8,B3,B4,"Dir=V","days=a","Dts=S","Sort=A","Quote=C","QtTyp=P","Days=T",CONCATENATE("Per=c",B5),"DtFmt=D","UseDPDF=Y",CONCATENATE("FX=",B6),"cols=2;rows=224")</f>
        <v>38016</v>
      </c>
      <c r="B9">
        <v>580.77499999999998</v>
      </c>
      <c r="D9" s="1">
        <f ca="1">_xll.BDH(E2,E8,E3,E4,"Dir=V","days=a","Dts=S","Sort=A","Quote=C","QtTyp=P","Days=T",CONCATENATE("Per=c",E5),"DtFmt=D","UseDPDF=Y",CONCATENATE("FX=",E6),"cols=2;rows=224")</f>
        <v>38016</v>
      </c>
      <c r="E9">
        <v>560.30999999999995</v>
      </c>
      <c r="G9" s="1">
        <f ca="1">_xll.BDH(H2,H8,H3,H4,"Dir=V","days=a","Dts=S","Sort=A","Quote=C","QtTyp=P","Days=T",CONCATENATE("Per=c",H5),"DtFmt=D","UseDPDF=Y",CONCATENATE("FX=",H6),"cols=2;rows=224")</f>
        <v>38016</v>
      </c>
      <c r="H9">
        <v>151.93</v>
      </c>
      <c r="J9" s="1">
        <f ca="1">_xll.BDH(K2,K8,K3,K4,"Dir=V","days=a","Dts=S","Sort=A","Quote=C","QtTyp=P","Days=T",CONCATENATE("Per=c",K5),"DtFmt=D","UseDPDF=Y",CONCATENATE("FX=",K6),"cols=2;rows=224")</f>
        <v>38016</v>
      </c>
      <c r="K9">
        <v>674.77</v>
      </c>
      <c r="M9" s="1">
        <f ca="1">_xll.BDH(N2,N8,N3,N4,"Dir=V","days=a","Dts=S","Sort=A","Quote=C","QtTyp=P","Days=T",CONCATENATE("Per=c",N5),"DtFmt=D","UseDPDF=Y",CONCATENATE("FX=",N6),"cols=2;rows=224")</f>
        <v>38017</v>
      </c>
      <c r="N9">
        <v>19.32272</v>
      </c>
      <c r="P9" s="1">
        <f ca="1">_xll.BDH(Q2,Q8,Q3,Q4,"Dir=V","days=a","Dts=S","Sort=A","Quote=C","QtTyp=P","Days=T",CONCATENATE("Per=c",Q5),"DtFmt=D","UseDPDF=Y",CONCATENATE("FX=",Q6),"cols=2;rows=224")</f>
        <v>38017</v>
      </c>
      <c r="Q9">
        <v>37.771000000000001</v>
      </c>
      <c r="T9" s="2">
        <v>38230</v>
      </c>
      <c r="U9" s="3">
        <f t="shared" si="0"/>
        <v>547.94100000000003</v>
      </c>
      <c r="V9" s="3">
        <f t="shared" si="1"/>
        <v>538.77</v>
      </c>
      <c r="W9" s="3">
        <f t="shared" si="2"/>
        <v>149.71</v>
      </c>
      <c r="X9" s="3">
        <f t="shared" si="3"/>
        <v>656.9</v>
      </c>
      <c r="Y9" s="4">
        <f t="shared" si="4"/>
        <v>21.08155</v>
      </c>
      <c r="Z9" s="4">
        <f t="shared" si="5"/>
        <v>34.898110000000003</v>
      </c>
      <c r="AA9" s="2">
        <f t="shared" si="6"/>
        <v>38230</v>
      </c>
      <c r="AB9" s="3">
        <f t="shared" si="12"/>
        <v>94.346519736558918</v>
      </c>
      <c r="AC9" s="3">
        <f t="shared" si="13"/>
        <v>96.155699523478106</v>
      </c>
      <c r="AD9" s="3">
        <f t="shared" si="14"/>
        <v>98.538800763509514</v>
      </c>
      <c r="AE9" s="3">
        <f t="shared" si="15"/>
        <v>97.351690205551535</v>
      </c>
      <c r="AF9" s="3">
        <f t="shared" si="16"/>
        <v>109.10239345185356</v>
      </c>
      <c r="AG9" s="3">
        <f t="shared" si="17"/>
        <v>92.393926557411774</v>
      </c>
      <c r="AH9" s="2">
        <f t="shared" si="8"/>
        <v>38230</v>
      </c>
      <c r="AI9" s="5">
        <f t="shared" si="9"/>
        <v>0.98118489287806132</v>
      </c>
      <c r="AJ9" s="5">
        <f t="shared" si="10"/>
        <v>1.0121940415770028</v>
      </c>
      <c r="AK9" s="5">
        <f t="shared" si="11"/>
        <v>1.1808394503513115</v>
      </c>
      <c r="AX9" s="2">
        <v>38230</v>
      </c>
      <c r="AY9" s="10">
        <f t="shared" si="18"/>
        <v>-4.7568291667529072E-3</v>
      </c>
      <c r="AZ9" s="10">
        <f t="shared" si="19"/>
        <v>0.10677529418644327</v>
      </c>
    </row>
    <row r="10" spans="1:53">
      <c r="A10" s="1">
        <v>38044</v>
      </c>
      <c r="B10">
        <v>585.572</v>
      </c>
      <c r="D10" s="1">
        <v>38044</v>
      </c>
      <c r="E10">
        <v>564.54</v>
      </c>
      <c r="G10" s="1">
        <v>38044</v>
      </c>
      <c r="H10">
        <v>154.97999999999999</v>
      </c>
      <c r="J10" s="1">
        <v>38044</v>
      </c>
      <c r="K10">
        <v>684.43</v>
      </c>
      <c r="M10" s="1">
        <v>38046</v>
      </c>
      <c r="N10">
        <v>18.394159999999999</v>
      </c>
      <c r="P10" s="1">
        <v>38046</v>
      </c>
      <c r="Q10">
        <v>37.491100000000003</v>
      </c>
      <c r="T10" s="2">
        <v>38260</v>
      </c>
      <c r="U10" s="3">
        <f t="shared" si="0"/>
        <v>572.952</v>
      </c>
      <c r="V10" s="3">
        <f t="shared" si="1"/>
        <v>534.86</v>
      </c>
      <c r="W10" s="3">
        <f t="shared" si="2"/>
        <v>154.91999999999999</v>
      </c>
      <c r="X10" s="3">
        <f t="shared" si="3"/>
        <v>666.19</v>
      </c>
      <c r="Y10" s="4">
        <f t="shared" si="4"/>
        <v>22.600650000000002</v>
      </c>
      <c r="Z10" s="4">
        <f t="shared" si="5"/>
        <v>37.841569999999997</v>
      </c>
      <c r="AA10" s="2">
        <f t="shared" si="6"/>
        <v>38260</v>
      </c>
      <c r="AB10" s="3">
        <f t="shared" si="12"/>
        <v>98.653006758211021</v>
      </c>
      <c r="AC10" s="3">
        <f t="shared" si="13"/>
        <v>95.457871535400088</v>
      </c>
      <c r="AD10" s="3">
        <f t="shared" si="14"/>
        <v>101.96801158428222</v>
      </c>
      <c r="AE10" s="3">
        <f t="shared" si="15"/>
        <v>98.728455621915643</v>
      </c>
      <c r="AF10" s="3">
        <f t="shared" si="16"/>
        <v>116.96412306341963</v>
      </c>
      <c r="AG10" s="3">
        <f t="shared" si="17"/>
        <v>100.1868364618358</v>
      </c>
      <c r="AH10" s="2">
        <f t="shared" si="8"/>
        <v>38260</v>
      </c>
      <c r="AI10" s="5">
        <f t="shared" si="9"/>
        <v>1.0334716788821972</v>
      </c>
      <c r="AJ10" s="5">
        <f t="shared" si="10"/>
        <v>1.0328127887948797</v>
      </c>
      <c r="AK10" s="5">
        <f t="shared" si="11"/>
        <v>1.1674599896960995</v>
      </c>
      <c r="AX10" s="2">
        <v>38260</v>
      </c>
      <c r="AY10" s="10">
        <f t="shared" si="18"/>
        <v>2.0370350319147246E-2</v>
      </c>
      <c r="AZ10" s="10">
        <f t="shared" si="19"/>
        <v>-1.1330465501666165E-2</v>
      </c>
    </row>
    <row r="11" spans="1:53">
      <c r="A11" s="1">
        <v>38077</v>
      </c>
      <c r="B11">
        <v>590.322</v>
      </c>
      <c r="D11" s="1">
        <v>38077</v>
      </c>
      <c r="E11">
        <v>551.13</v>
      </c>
      <c r="G11" s="1">
        <v>38077</v>
      </c>
      <c r="H11">
        <v>158.87</v>
      </c>
      <c r="J11" s="1">
        <v>38077</v>
      </c>
      <c r="K11">
        <v>676.29</v>
      </c>
      <c r="M11" s="1">
        <v>38077</v>
      </c>
      <c r="N11">
        <v>18.76078</v>
      </c>
      <c r="P11" s="1">
        <v>38077</v>
      </c>
      <c r="Q11">
        <v>39.460090000000001</v>
      </c>
      <c r="T11" s="2">
        <v>38289</v>
      </c>
      <c r="U11" s="3">
        <f t="shared" si="0"/>
        <v>583.79899999999998</v>
      </c>
      <c r="V11" s="3">
        <f t="shared" si="1"/>
        <v>540.65</v>
      </c>
      <c r="W11" s="3">
        <f t="shared" si="2"/>
        <v>159.72</v>
      </c>
      <c r="X11" s="3">
        <f t="shared" si="3"/>
        <v>680.55</v>
      </c>
      <c r="Y11" s="4">
        <f t="shared" si="4"/>
        <v>23.079920000000001</v>
      </c>
      <c r="Z11" s="4">
        <f t="shared" si="5"/>
        <v>38.693910000000002</v>
      </c>
      <c r="AA11" s="2">
        <f t="shared" si="6"/>
        <v>38289</v>
      </c>
      <c r="AB11" s="3">
        <f t="shared" si="12"/>
        <v>100.52068356936853</v>
      </c>
      <c r="AC11" s="3">
        <f t="shared" si="13"/>
        <v>96.491228070175467</v>
      </c>
      <c r="AD11" s="3">
        <f t="shared" si="14"/>
        <v>105.12736128480221</v>
      </c>
      <c r="AE11" s="3">
        <f t="shared" si="15"/>
        <v>100.85658817078412</v>
      </c>
      <c r="AF11" s="3">
        <f t="shared" si="16"/>
        <v>119.444467445577</v>
      </c>
      <c r="AG11" s="3">
        <f t="shared" si="17"/>
        <v>102.44343543988775</v>
      </c>
      <c r="AH11" s="2">
        <f t="shared" si="8"/>
        <v>38289</v>
      </c>
      <c r="AI11" s="5">
        <f t="shared" si="9"/>
        <v>1.0417598115370916</v>
      </c>
      <c r="AJ11" s="5">
        <f t="shared" si="10"/>
        <v>1.0423450088038495</v>
      </c>
      <c r="AK11" s="5">
        <f t="shared" si="11"/>
        <v>1.1659553092171064</v>
      </c>
      <c r="AX11" s="2">
        <v>38289</v>
      </c>
      <c r="AY11" s="10">
        <f t="shared" si="18"/>
        <v>9.2293783659402884E-3</v>
      </c>
      <c r="AZ11" s="10">
        <f t="shared" si="19"/>
        <v>-1.2888497184256886E-3</v>
      </c>
    </row>
    <row r="12" spans="1:53">
      <c r="A12" s="1">
        <v>38107</v>
      </c>
      <c r="B12">
        <v>559.81500000000005</v>
      </c>
      <c r="D12" s="1">
        <v>38107</v>
      </c>
      <c r="E12">
        <v>540.88</v>
      </c>
      <c r="G12" s="1">
        <v>38107</v>
      </c>
      <c r="H12">
        <v>151.43</v>
      </c>
      <c r="J12" s="1">
        <v>38107</v>
      </c>
      <c r="K12">
        <v>662.52</v>
      </c>
      <c r="M12" s="1">
        <v>38107</v>
      </c>
      <c r="N12">
        <v>20.02</v>
      </c>
      <c r="P12" s="1">
        <v>38107</v>
      </c>
      <c r="Q12">
        <v>39.428759999999997</v>
      </c>
      <c r="T12" s="2">
        <v>38321</v>
      </c>
      <c r="U12" s="3">
        <f t="shared" si="0"/>
        <v>633.78899999999999</v>
      </c>
      <c r="V12" s="3">
        <f t="shared" si="1"/>
        <v>557.47</v>
      </c>
      <c r="W12" s="3">
        <f t="shared" si="2"/>
        <v>171.89</v>
      </c>
      <c r="X12" s="3">
        <f t="shared" si="3"/>
        <v>711.44</v>
      </c>
      <c r="Y12" s="4">
        <f t="shared" si="4"/>
        <v>26.459949999999999</v>
      </c>
      <c r="Z12" s="4">
        <f t="shared" si="5"/>
        <v>43.397779999999997</v>
      </c>
      <c r="AA12" s="2">
        <f t="shared" si="6"/>
        <v>38321</v>
      </c>
      <c r="AB12" s="3">
        <f t="shared" si="12"/>
        <v>109.12814773363181</v>
      </c>
      <c r="AC12" s="3">
        <f t="shared" si="13"/>
        <v>99.49313772732954</v>
      </c>
      <c r="AD12" s="3">
        <f t="shared" si="14"/>
        <v>113.13762917132888</v>
      </c>
      <c r="AE12" s="3">
        <f t="shared" si="15"/>
        <v>105.43444432917886</v>
      </c>
      <c r="AF12" s="3">
        <f t="shared" si="16"/>
        <v>136.93698402709347</v>
      </c>
      <c r="AG12" s="3">
        <f t="shared" si="17"/>
        <v>114.89709036032936</v>
      </c>
      <c r="AH12" s="2">
        <f t="shared" si="8"/>
        <v>38321</v>
      </c>
      <c r="AI12" s="5">
        <f t="shared" si="9"/>
        <v>1.0968409503046124</v>
      </c>
      <c r="AJ12" s="5">
        <f t="shared" si="10"/>
        <v>1.0730613689972108</v>
      </c>
      <c r="AK12" s="5">
        <f t="shared" si="11"/>
        <v>1.1918229051549059</v>
      </c>
      <c r="AX12" s="2">
        <v>38321</v>
      </c>
      <c r="AY12" s="10">
        <f t="shared" si="18"/>
        <v>2.9468515639183623E-2</v>
      </c>
      <c r="AZ12" s="10">
        <f t="shared" si="19"/>
        <v>2.2185752518395052E-2</v>
      </c>
    </row>
    <row r="13" spans="1:53">
      <c r="A13" s="1">
        <v>38138</v>
      </c>
      <c r="B13">
        <v>568.29499999999996</v>
      </c>
      <c r="D13" s="1">
        <v>38138</v>
      </c>
      <c r="E13">
        <v>545.13</v>
      </c>
      <c r="G13" s="1">
        <v>38138</v>
      </c>
      <c r="H13">
        <v>151.80000000000001</v>
      </c>
      <c r="J13" s="1">
        <v>38138</v>
      </c>
      <c r="K13">
        <v>665.8</v>
      </c>
      <c r="M13" s="1">
        <v>38138</v>
      </c>
      <c r="N13">
        <v>17.03398</v>
      </c>
      <c r="P13" s="1">
        <v>38138</v>
      </c>
      <c r="Q13">
        <v>32.215989999999998</v>
      </c>
      <c r="T13" s="2">
        <v>38352</v>
      </c>
      <c r="U13" s="3">
        <f t="shared" si="0"/>
        <v>651.58199999999999</v>
      </c>
      <c r="V13" s="3">
        <f t="shared" si="1"/>
        <v>575.29</v>
      </c>
      <c r="W13" s="3">
        <f t="shared" si="2"/>
        <v>178.69</v>
      </c>
      <c r="X13" s="3">
        <f t="shared" si="3"/>
        <v>737.27</v>
      </c>
      <c r="Y13" s="4">
        <f t="shared" si="4"/>
        <v>31.033359999999998</v>
      </c>
      <c r="Z13" s="4">
        <f t="shared" si="5"/>
        <v>47.781869999999998</v>
      </c>
      <c r="AA13" s="2">
        <f t="shared" si="6"/>
        <v>38352</v>
      </c>
      <c r="AB13" s="3">
        <f t="shared" si="12"/>
        <v>112.19181266411263</v>
      </c>
      <c r="AC13" s="3">
        <f t="shared" si="13"/>
        <v>102.67352001570561</v>
      </c>
      <c r="AD13" s="3">
        <f t="shared" si="14"/>
        <v>117.61337458039887</v>
      </c>
      <c r="AE13" s="3">
        <f t="shared" si="15"/>
        <v>109.26241534152379</v>
      </c>
      <c r="AF13" s="3">
        <f t="shared" si="16"/>
        <v>160.60554621709571</v>
      </c>
      <c r="AG13" s="3">
        <f t="shared" si="17"/>
        <v>126.50411691509359</v>
      </c>
      <c r="AH13" s="2">
        <f t="shared" si="8"/>
        <v>38352</v>
      </c>
      <c r="AI13" s="5">
        <f t="shared" si="9"/>
        <v>1.0927044543417919</v>
      </c>
      <c r="AJ13" s="5">
        <f t="shared" si="10"/>
        <v>1.0764303005088467</v>
      </c>
      <c r="AK13" s="5">
        <f t="shared" si="11"/>
        <v>1.2695677431975605</v>
      </c>
      <c r="AX13" s="2">
        <v>38352</v>
      </c>
      <c r="AY13" s="10">
        <f t="shared" si="18"/>
        <v>3.1395515754930603E-3</v>
      </c>
      <c r="AZ13" s="10">
        <f t="shared" si="19"/>
        <v>6.5231871032508604E-2</v>
      </c>
    </row>
    <row r="14" spans="1:53">
      <c r="A14" s="1">
        <v>38168</v>
      </c>
      <c r="B14">
        <v>591.53700000000003</v>
      </c>
      <c r="D14" s="1">
        <v>38168</v>
      </c>
      <c r="E14">
        <v>553.87</v>
      </c>
      <c r="G14" s="1">
        <v>38168</v>
      </c>
      <c r="H14">
        <v>158.34</v>
      </c>
      <c r="J14" s="1">
        <v>38168</v>
      </c>
      <c r="K14">
        <v>676.56</v>
      </c>
      <c r="M14" s="1">
        <v>38168</v>
      </c>
      <c r="N14">
        <v>17.0749</v>
      </c>
      <c r="P14" s="1">
        <v>38168</v>
      </c>
      <c r="Q14">
        <v>32.25076</v>
      </c>
      <c r="T14" s="2">
        <v>38383</v>
      </c>
      <c r="U14" s="3">
        <f t="shared" si="0"/>
        <v>624.03200000000004</v>
      </c>
      <c r="V14" s="3">
        <f t="shared" si="1"/>
        <v>564.88</v>
      </c>
      <c r="W14" s="3">
        <f t="shared" si="2"/>
        <v>176.36</v>
      </c>
      <c r="X14" s="3">
        <f t="shared" si="3"/>
        <v>719.05</v>
      </c>
      <c r="Y14" s="4">
        <f t="shared" si="4"/>
        <v>31.11917</v>
      </c>
      <c r="Z14" s="4">
        <f t="shared" si="5"/>
        <v>46.719810000000003</v>
      </c>
      <c r="AA14" s="2">
        <f t="shared" si="6"/>
        <v>38383</v>
      </c>
      <c r="AB14" s="3">
        <f t="shared" si="12"/>
        <v>107.44815117730622</v>
      </c>
      <c r="AC14" s="3">
        <f t="shared" si="13"/>
        <v>100.81561992468457</v>
      </c>
      <c r="AD14" s="3">
        <f t="shared" si="14"/>
        <v>116.07977357993815</v>
      </c>
      <c r="AE14" s="3">
        <f t="shared" si="15"/>
        <v>106.56223602116279</v>
      </c>
      <c r="AF14" s="3">
        <f t="shared" si="16"/>
        <v>161.04963483401923</v>
      </c>
      <c r="AG14" s="3">
        <f t="shared" si="17"/>
        <v>123.69227714384053</v>
      </c>
      <c r="AH14" s="2">
        <f t="shared" si="8"/>
        <v>38383</v>
      </c>
      <c r="AI14" s="5">
        <f t="shared" si="9"/>
        <v>1.0657887265641628</v>
      </c>
      <c r="AJ14" s="5">
        <f t="shared" si="10"/>
        <v>1.089314356700297</v>
      </c>
      <c r="AK14" s="5">
        <f t="shared" si="11"/>
        <v>1.3020185136274611</v>
      </c>
      <c r="AX14" s="2">
        <v>38383</v>
      </c>
      <c r="AY14" s="10">
        <f t="shared" si="18"/>
        <v>1.1969243327096812E-2</v>
      </c>
      <c r="AZ14" s="10">
        <f t="shared" si="19"/>
        <v>2.5560487499603157E-2</v>
      </c>
    </row>
    <row r="15" spans="1:53">
      <c r="A15" s="1">
        <v>38198</v>
      </c>
      <c r="B15">
        <v>551.29899999999998</v>
      </c>
      <c r="D15" s="1">
        <v>38198</v>
      </c>
      <c r="E15">
        <v>537.66999999999996</v>
      </c>
      <c r="G15" s="1">
        <v>38198</v>
      </c>
      <c r="H15">
        <v>150.05000000000001</v>
      </c>
      <c r="J15" s="1">
        <v>38198</v>
      </c>
      <c r="K15">
        <v>655.26</v>
      </c>
      <c r="M15" s="1">
        <v>38199</v>
      </c>
      <c r="N15">
        <v>18.76953</v>
      </c>
      <c r="P15" s="1">
        <v>38199</v>
      </c>
      <c r="Q15">
        <v>34.388420000000004</v>
      </c>
      <c r="T15" s="2">
        <v>38411</v>
      </c>
      <c r="U15" s="3">
        <f t="shared" si="0"/>
        <v>634.07899999999995</v>
      </c>
      <c r="V15" s="3">
        <f t="shared" si="1"/>
        <v>574.41</v>
      </c>
      <c r="W15" s="3">
        <f t="shared" si="2"/>
        <v>181.98</v>
      </c>
      <c r="X15" s="3">
        <f t="shared" si="3"/>
        <v>739.4</v>
      </c>
      <c r="Y15" s="4">
        <f t="shared" si="4"/>
        <v>32.799309999999998</v>
      </c>
      <c r="Z15" s="4">
        <f t="shared" si="5"/>
        <v>47.96566</v>
      </c>
      <c r="AA15" s="2">
        <f t="shared" si="6"/>
        <v>38411</v>
      </c>
      <c r="AB15" s="3">
        <f t="shared" si="12"/>
        <v>109.17808101244029</v>
      </c>
      <c r="AC15" s="3">
        <f t="shared" si="13"/>
        <v>102.51646410023025</v>
      </c>
      <c r="AD15" s="3">
        <f t="shared" si="14"/>
        <v>119.77884552096361</v>
      </c>
      <c r="AE15" s="3">
        <f t="shared" si="15"/>
        <v>109.57807845636293</v>
      </c>
      <c r="AF15" s="3">
        <f t="shared" si="16"/>
        <v>169.74478748333567</v>
      </c>
      <c r="AG15" s="3">
        <f t="shared" si="17"/>
        <v>126.99070715628393</v>
      </c>
      <c r="AH15" s="2">
        <f t="shared" si="8"/>
        <v>38411</v>
      </c>
      <c r="AI15" s="5">
        <f t="shared" si="9"/>
        <v>1.0649809469208475</v>
      </c>
      <c r="AJ15" s="5">
        <f t="shared" si="10"/>
        <v>1.0930913117687395</v>
      </c>
      <c r="AK15" s="5">
        <f t="shared" si="11"/>
        <v>1.3366709366728344</v>
      </c>
      <c r="AX15" s="2">
        <v>38411</v>
      </c>
      <c r="AY15" s="10">
        <f t="shared" si="18"/>
        <v>3.4672774164874465E-3</v>
      </c>
      <c r="AZ15" s="10">
        <f t="shared" si="19"/>
        <v>2.6614385803801488E-2</v>
      </c>
    </row>
    <row r="16" spans="1:53">
      <c r="A16" s="1">
        <v>38230</v>
      </c>
      <c r="B16">
        <v>547.94100000000003</v>
      </c>
      <c r="D16" s="1">
        <v>38230</v>
      </c>
      <c r="E16">
        <v>538.77</v>
      </c>
      <c r="G16" s="1">
        <v>38230</v>
      </c>
      <c r="H16">
        <v>149.71</v>
      </c>
      <c r="J16" s="1">
        <v>38230</v>
      </c>
      <c r="K16">
        <v>656.9</v>
      </c>
      <c r="M16" s="1">
        <v>38230</v>
      </c>
      <c r="N16">
        <v>21.08155</v>
      </c>
      <c r="P16" s="1">
        <v>38230</v>
      </c>
      <c r="Q16">
        <v>34.898110000000003</v>
      </c>
      <c r="T16" s="2">
        <v>38442</v>
      </c>
      <c r="U16" s="3">
        <f t="shared" si="0"/>
        <v>615.08799999999997</v>
      </c>
      <c r="V16" s="3">
        <f t="shared" si="1"/>
        <v>561.86</v>
      </c>
      <c r="W16" s="3">
        <f t="shared" si="2"/>
        <v>177.32</v>
      </c>
      <c r="X16" s="3">
        <f t="shared" si="3"/>
        <v>722.85</v>
      </c>
      <c r="Y16" s="4">
        <f t="shared" si="4"/>
        <v>32.708199999999998</v>
      </c>
      <c r="Z16" s="4">
        <f t="shared" si="5"/>
        <v>46.164819999999999</v>
      </c>
      <c r="AA16" s="2">
        <f t="shared" si="6"/>
        <v>38442</v>
      </c>
      <c r="AB16" s="3">
        <f t="shared" si="12"/>
        <v>105.90813998536441</v>
      </c>
      <c r="AC16" s="3">
        <f t="shared" si="13"/>
        <v>100.27663257839413</v>
      </c>
      <c r="AD16" s="3">
        <f t="shared" si="14"/>
        <v>116.71164352004214</v>
      </c>
      <c r="AE16" s="3">
        <f t="shared" si="15"/>
        <v>107.12539087392743</v>
      </c>
      <c r="AF16" s="3">
        <f t="shared" si="16"/>
        <v>169.27327001581557</v>
      </c>
      <c r="AG16" s="3">
        <f t="shared" si="17"/>
        <v>122.22292234783301</v>
      </c>
      <c r="AH16" s="2">
        <f t="shared" si="8"/>
        <v>38442</v>
      </c>
      <c r="AI16" s="5">
        <f t="shared" si="9"/>
        <v>1.0561597179937978</v>
      </c>
      <c r="AJ16" s="5">
        <f t="shared" si="10"/>
        <v>1.0894862792836526</v>
      </c>
      <c r="AK16" s="5">
        <f t="shared" si="11"/>
        <v>1.3849551848718069</v>
      </c>
      <c r="AX16" s="2">
        <v>38442</v>
      </c>
      <c r="AY16" s="10">
        <f t="shared" si="18"/>
        <v>-3.2980158622371025E-3</v>
      </c>
      <c r="AZ16" s="10">
        <f t="shared" si="19"/>
        <v>3.6122763557019377E-2</v>
      </c>
    </row>
    <row r="17" spans="1:52">
      <c r="A17" s="1">
        <v>38260</v>
      </c>
      <c r="B17">
        <v>572.952</v>
      </c>
      <c r="D17" s="1">
        <v>38260</v>
      </c>
      <c r="E17">
        <v>534.86</v>
      </c>
      <c r="G17" s="1">
        <v>38260</v>
      </c>
      <c r="H17">
        <v>154.91999999999999</v>
      </c>
      <c r="J17" s="1">
        <v>38260</v>
      </c>
      <c r="K17">
        <v>666.19</v>
      </c>
      <c r="M17" s="1">
        <v>38260</v>
      </c>
      <c r="N17">
        <v>22.600650000000002</v>
      </c>
      <c r="P17" s="1">
        <v>38260</v>
      </c>
      <c r="Q17">
        <v>37.841569999999997</v>
      </c>
      <c r="T17" s="2">
        <v>38471</v>
      </c>
      <c r="U17" s="3">
        <f t="shared" si="0"/>
        <v>579.39200000000005</v>
      </c>
      <c r="V17" s="3">
        <f t="shared" si="1"/>
        <v>552.74</v>
      </c>
      <c r="W17" s="3">
        <f t="shared" si="2"/>
        <v>170.02</v>
      </c>
      <c r="X17" s="3">
        <f t="shared" si="3"/>
        <v>707.68</v>
      </c>
      <c r="Y17" s="4">
        <f t="shared" si="4"/>
        <v>33.377969999999998</v>
      </c>
      <c r="Z17" s="4">
        <f t="shared" si="5"/>
        <v>44.143790000000003</v>
      </c>
      <c r="AA17" s="2">
        <f t="shared" si="6"/>
        <v>38471</v>
      </c>
      <c r="AB17" s="3">
        <f t="shared" si="12"/>
        <v>99.761869915199554</v>
      </c>
      <c r="AC17" s="3">
        <f t="shared" si="13"/>
        <v>98.648962181649466</v>
      </c>
      <c r="AD17" s="3">
        <f t="shared" si="14"/>
        <v>111.90679918383469</v>
      </c>
      <c r="AE17" s="3">
        <f t="shared" si="15"/>
        <v>104.87721742223276</v>
      </c>
      <c r="AF17" s="3">
        <f t="shared" si="16"/>
        <v>172.73950044300182</v>
      </c>
      <c r="AG17" s="3">
        <f t="shared" si="17"/>
        <v>116.87217706706205</v>
      </c>
      <c r="AH17" s="2">
        <f t="shared" si="8"/>
        <v>38471</v>
      </c>
      <c r="AI17" s="5">
        <f t="shared" si="9"/>
        <v>1.0112814945939401</v>
      </c>
      <c r="AJ17" s="5">
        <f t="shared" si="10"/>
        <v>1.0670267760184848</v>
      </c>
      <c r="AK17" s="5">
        <f t="shared" si="11"/>
        <v>1.4780207298087953</v>
      </c>
      <c r="AX17" s="2">
        <v>38471</v>
      </c>
      <c r="AY17" s="10">
        <f t="shared" si="18"/>
        <v>-2.0614764676004094E-2</v>
      </c>
      <c r="AZ17" s="10">
        <f t="shared" si="19"/>
        <v>6.7197513647781149E-2</v>
      </c>
    </row>
    <row r="18" spans="1:52">
      <c r="A18" s="1">
        <v>38289</v>
      </c>
      <c r="B18">
        <v>583.79899999999998</v>
      </c>
      <c r="D18" s="1">
        <v>38289</v>
      </c>
      <c r="E18">
        <v>540.65</v>
      </c>
      <c r="G18" s="1">
        <v>38289</v>
      </c>
      <c r="H18">
        <v>159.72</v>
      </c>
      <c r="J18" s="1">
        <v>38289</v>
      </c>
      <c r="K18">
        <v>680.55</v>
      </c>
      <c r="M18" s="1">
        <v>38291</v>
      </c>
      <c r="N18">
        <v>23.079920000000001</v>
      </c>
      <c r="P18" s="1">
        <v>38291</v>
      </c>
      <c r="Q18">
        <v>38.693910000000002</v>
      </c>
      <c r="T18" s="2">
        <v>38503</v>
      </c>
      <c r="U18" s="3">
        <f t="shared" si="0"/>
        <v>616.72400000000005</v>
      </c>
      <c r="V18" s="3">
        <f t="shared" si="1"/>
        <v>564.64</v>
      </c>
      <c r="W18" s="3">
        <f t="shared" si="2"/>
        <v>174.98</v>
      </c>
      <c r="X18" s="3">
        <f t="shared" si="3"/>
        <v>717.69</v>
      </c>
      <c r="Y18" s="4">
        <f t="shared" si="4"/>
        <v>36.216929999999998</v>
      </c>
      <c r="Z18" s="4">
        <f t="shared" si="5"/>
        <v>47.85248</v>
      </c>
      <c r="AA18" s="2">
        <f t="shared" si="6"/>
        <v>38503</v>
      </c>
      <c r="AB18" s="3">
        <f t="shared" si="12"/>
        <v>106.1898325513323</v>
      </c>
      <c r="AC18" s="3">
        <f t="shared" si="13"/>
        <v>100.77278649319129</v>
      </c>
      <c r="AD18" s="3">
        <f t="shared" si="14"/>
        <v>115.17146054103866</v>
      </c>
      <c r="AE18" s="3">
        <f t="shared" si="15"/>
        <v>106.36068586333123</v>
      </c>
      <c r="AF18" s="3">
        <f t="shared" si="16"/>
        <v>187.43184189389484</v>
      </c>
      <c r="AG18" s="3">
        <f t="shared" si="17"/>
        <v>126.69105927828231</v>
      </c>
      <c r="AH18" s="2">
        <f t="shared" si="8"/>
        <v>38503</v>
      </c>
      <c r="AI18" s="5">
        <f t="shared" si="9"/>
        <v>1.0537550488246845</v>
      </c>
      <c r="AJ18" s="5">
        <f t="shared" si="10"/>
        <v>1.0828386410466446</v>
      </c>
      <c r="AK18" s="5">
        <f t="shared" si="11"/>
        <v>1.4794401669828399</v>
      </c>
      <c r="AX18" s="2">
        <v>38503</v>
      </c>
      <c r="AY18" s="10">
        <f t="shared" si="18"/>
        <v>1.4818620660261628E-2</v>
      </c>
      <c r="AZ18" s="10">
        <f t="shared" si="19"/>
        <v>9.6036350872297227E-4</v>
      </c>
    </row>
    <row r="19" spans="1:52">
      <c r="A19" s="1">
        <v>38321</v>
      </c>
      <c r="B19">
        <v>633.78899999999999</v>
      </c>
      <c r="D19" s="1">
        <v>38321</v>
      </c>
      <c r="E19">
        <v>557.47</v>
      </c>
      <c r="G19" s="1">
        <v>38321</v>
      </c>
      <c r="H19">
        <v>171.89</v>
      </c>
      <c r="J19" s="1">
        <v>38321</v>
      </c>
      <c r="K19">
        <v>711.44</v>
      </c>
      <c r="M19" s="1">
        <v>38321</v>
      </c>
      <c r="N19">
        <v>26.459949999999999</v>
      </c>
      <c r="P19" s="1">
        <v>38321</v>
      </c>
      <c r="Q19">
        <v>43.397779999999997</v>
      </c>
      <c r="T19" s="2">
        <v>38533</v>
      </c>
      <c r="U19" s="3">
        <f t="shared" si="0"/>
        <v>639.67499999999995</v>
      </c>
      <c r="V19" s="3">
        <f t="shared" si="1"/>
        <v>558.07000000000005</v>
      </c>
      <c r="W19" s="3">
        <f t="shared" si="2"/>
        <v>179.89</v>
      </c>
      <c r="X19" s="3">
        <f t="shared" si="3"/>
        <v>720.85</v>
      </c>
      <c r="Y19" s="4">
        <f t="shared" si="4"/>
        <v>36.508899999999997</v>
      </c>
      <c r="Z19" s="4">
        <f t="shared" si="5"/>
        <v>50.640779999999999</v>
      </c>
      <c r="AA19" s="2">
        <f t="shared" si="6"/>
        <v>38533</v>
      </c>
      <c r="AB19" s="3">
        <f t="shared" si="12"/>
        <v>110.14162110972408</v>
      </c>
      <c r="AC19" s="3">
        <f t="shared" si="13"/>
        <v>99.60022130606275</v>
      </c>
      <c r="AD19" s="3">
        <f t="shared" si="14"/>
        <v>118.40321200552889</v>
      </c>
      <c r="AE19" s="3">
        <f t="shared" si="15"/>
        <v>106.82899358299866</v>
      </c>
      <c r="AF19" s="3">
        <f t="shared" si="16"/>
        <v>188.94286104647793</v>
      </c>
      <c r="AG19" s="3">
        <f t="shared" si="17"/>
        <v>134.07317783484689</v>
      </c>
      <c r="AH19" s="2">
        <f t="shared" si="8"/>
        <v>38533</v>
      </c>
      <c r="AI19" s="5">
        <f t="shared" si="9"/>
        <v>1.1058371122617141</v>
      </c>
      <c r="AJ19" s="5">
        <f t="shared" si="10"/>
        <v>1.1083434190881698</v>
      </c>
      <c r="AK19" s="5">
        <f t="shared" si="11"/>
        <v>1.4092517541369851</v>
      </c>
      <c r="AX19" s="2">
        <v>38533</v>
      </c>
      <c r="AY19" s="10">
        <f t="shared" si="18"/>
        <v>2.3553627544056654E-2</v>
      </c>
      <c r="AZ19" s="10">
        <f t="shared" si="19"/>
        <v>-4.7442549156277436E-2</v>
      </c>
    </row>
    <row r="20" spans="1:52">
      <c r="A20" s="1">
        <v>38352</v>
      </c>
      <c r="B20">
        <v>651.58199999999999</v>
      </c>
      <c r="D20" s="1">
        <v>38352</v>
      </c>
      <c r="E20">
        <v>575.29</v>
      </c>
      <c r="G20" s="1">
        <v>38352</v>
      </c>
      <c r="H20">
        <v>178.69</v>
      </c>
      <c r="J20" s="1">
        <v>38352</v>
      </c>
      <c r="K20">
        <v>737.27</v>
      </c>
      <c r="M20" s="1">
        <v>38352</v>
      </c>
      <c r="N20">
        <v>31.033359999999998</v>
      </c>
      <c r="P20" s="1">
        <v>38352</v>
      </c>
      <c r="Q20">
        <v>47.781869999999998</v>
      </c>
      <c r="T20" s="2">
        <v>38562</v>
      </c>
      <c r="U20" s="3">
        <f t="shared" si="0"/>
        <v>679.76199999999994</v>
      </c>
      <c r="V20" s="3">
        <f t="shared" si="1"/>
        <v>572.61</v>
      </c>
      <c r="W20" s="3">
        <f t="shared" si="2"/>
        <v>189.11</v>
      </c>
      <c r="X20" s="3">
        <f t="shared" si="3"/>
        <v>744.2</v>
      </c>
      <c r="Y20" s="4">
        <f t="shared" si="4"/>
        <v>40.921109999999999</v>
      </c>
      <c r="Z20" s="4">
        <f t="shared" si="5"/>
        <v>54.32038</v>
      </c>
      <c r="AA20" s="2">
        <f t="shared" si="6"/>
        <v>38562</v>
      </c>
      <c r="AB20" s="3">
        <f t="shared" si="12"/>
        <v>117.04394989453748</v>
      </c>
      <c r="AC20" s="3">
        <f t="shared" si="13"/>
        <v>102.19521336403066</v>
      </c>
      <c r="AD20" s="3">
        <f t="shared" si="14"/>
        <v>124.47179622194436</v>
      </c>
      <c r="AE20" s="3">
        <f t="shared" si="15"/>
        <v>110.28943195459195</v>
      </c>
      <c r="AF20" s="3">
        <f t="shared" si="16"/>
        <v>211.77717215795707</v>
      </c>
      <c r="AG20" s="3">
        <f t="shared" si="17"/>
        <v>143.81504328717804</v>
      </c>
      <c r="AH20" s="2">
        <f t="shared" si="8"/>
        <v>38562</v>
      </c>
      <c r="AI20" s="5">
        <f t="shared" si="9"/>
        <v>1.1452977692567066</v>
      </c>
      <c r="AJ20" s="5">
        <f t="shared" si="10"/>
        <v>1.1285922324197983</v>
      </c>
      <c r="AK20" s="5">
        <f t="shared" si="11"/>
        <v>1.4725662025151873</v>
      </c>
      <c r="AX20" s="2">
        <v>38562</v>
      </c>
      <c r="AY20" s="10">
        <f t="shared" si="18"/>
        <v>1.8269439762891526E-2</v>
      </c>
      <c r="AZ20" s="10">
        <f t="shared" si="19"/>
        <v>4.4927705920774663E-2</v>
      </c>
    </row>
    <row r="21" spans="1:52">
      <c r="A21" s="1">
        <v>38383</v>
      </c>
      <c r="B21">
        <v>624.03200000000004</v>
      </c>
      <c r="D21" s="1">
        <v>38383</v>
      </c>
      <c r="E21">
        <v>564.88</v>
      </c>
      <c r="G21" s="1">
        <v>38383</v>
      </c>
      <c r="H21">
        <v>176.36</v>
      </c>
      <c r="J21" s="1">
        <v>38383</v>
      </c>
      <c r="K21">
        <v>719.05</v>
      </c>
      <c r="M21" s="1">
        <v>38383</v>
      </c>
      <c r="N21">
        <v>31.11917</v>
      </c>
      <c r="P21" s="1">
        <v>38383</v>
      </c>
      <c r="Q21">
        <v>46.719810000000003</v>
      </c>
      <c r="T21" s="2">
        <v>38595</v>
      </c>
      <c r="U21" s="3">
        <f t="shared" si="0"/>
        <v>666.52599999999995</v>
      </c>
      <c r="V21" s="3">
        <f t="shared" si="1"/>
        <v>564.44000000000005</v>
      </c>
      <c r="W21" s="3">
        <f t="shared" si="2"/>
        <v>190.85</v>
      </c>
      <c r="X21" s="3">
        <f t="shared" si="3"/>
        <v>747.78</v>
      </c>
      <c r="Y21" s="4">
        <f t="shared" si="4"/>
        <v>46.27814</v>
      </c>
      <c r="Z21" s="4">
        <f t="shared" si="5"/>
        <v>54.976219999999998</v>
      </c>
      <c r="AA21" s="2">
        <f t="shared" si="6"/>
        <v>38595</v>
      </c>
      <c r="AB21" s="3">
        <f t="shared" si="12"/>
        <v>114.76492617623005</v>
      </c>
      <c r="AC21" s="3">
        <f t="shared" si="13"/>
        <v>100.73709196694691</v>
      </c>
      <c r="AD21" s="3">
        <f t="shared" si="14"/>
        <v>125.61706048838285</v>
      </c>
      <c r="AE21" s="3">
        <f t="shared" si="15"/>
        <v>110.81998310535442</v>
      </c>
      <c r="AF21" s="3">
        <f t="shared" si="16"/>
        <v>239.50116753748958</v>
      </c>
      <c r="AG21" s="3">
        <f t="shared" si="17"/>
        <v>145.55140186915892</v>
      </c>
      <c r="AH21" s="2">
        <f t="shared" si="8"/>
        <v>38595</v>
      </c>
      <c r="AI21" s="5">
        <f t="shared" si="9"/>
        <v>1.1392519273227169</v>
      </c>
      <c r="AJ21" s="5">
        <f t="shared" si="10"/>
        <v>1.1335235484466835</v>
      </c>
      <c r="AK21" s="5">
        <f t="shared" si="11"/>
        <v>1.6454748251259392</v>
      </c>
      <c r="AX21" s="2">
        <v>38595</v>
      </c>
      <c r="AY21" s="10">
        <f t="shared" si="18"/>
        <v>4.369439984813539E-3</v>
      </c>
      <c r="AZ21" s="10">
        <f t="shared" si="19"/>
        <v>0.11741993148791452</v>
      </c>
    </row>
    <row r="22" spans="1:52">
      <c r="A22" s="1">
        <v>38411</v>
      </c>
      <c r="B22">
        <v>634.07899999999995</v>
      </c>
      <c r="D22" s="1">
        <v>38411</v>
      </c>
      <c r="E22">
        <v>574.41</v>
      </c>
      <c r="G22" s="1">
        <v>38411</v>
      </c>
      <c r="H22">
        <v>181.98</v>
      </c>
      <c r="J22" s="1">
        <v>38411</v>
      </c>
      <c r="K22">
        <v>739.4</v>
      </c>
      <c r="M22" s="1">
        <v>38411</v>
      </c>
      <c r="N22">
        <v>32.799309999999998</v>
      </c>
      <c r="P22" s="1">
        <v>38411</v>
      </c>
      <c r="Q22">
        <v>47.96566</v>
      </c>
      <c r="T22" s="2">
        <v>38625</v>
      </c>
      <c r="U22" s="3">
        <f t="shared" si="0"/>
        <v>667.81399999999996</v>
      </c>
      <c r="V22" s="3">
        <f t="shared" si="1"/>
        <v>566.79999999999995</v>
      </c>
      <c r="W22" s="3">
        <f t="shared" si="2"/>
        <v>195.38</v>
      </c>
      <c r="X22" s="3">
        <f t="shared" si="3"/>
        <v>765.63</v>
      </c>
      <c r="Y22" s="4">
        <f t="shared" si="4"/>
        <v>47.134390000000003</v>
      </c>
      <c r="Z22" s="4">
        <f t="shared" si="5"/>
        <v>60.176079999999999</v>
      </c>
      <c r="AA22" s="2">
        <f t="shared" si="6"/>
        <v>38625</v>
      </c>
      <c r="AB22" s="3">
        <f t="shared" si="12"/>
        <v>114.98669880762776</v>
      </c>
      <c r="AC22" s="3">
        <f t="shared" si="13"/>
        <v>101.15828737663081</v>
      </c>
      <c r="AD22" s="3">
        <f t="shared" si="14"/>
        <v>128.59869676824857</v>
      </c>
      <c r="AE22" s="3">
        <f t="shared" si="15"/>
        <v>113.46532892689362</v>
      </c>
      <c r="AF22" s="3">
        <f t="shared" si="16"/>
        <v>243.93247948528992</v>
      </c>
      <c r="AG22" s="3">
        <f t="shared" si="17"/>
        <v>159.31820709009563</v>
      </c>
      <c r="AH22" s="2">
        <f t="shared" si="8"/>
        <v>38625</v>
      </c>
      <c r="AI22" s="5">
        <f t="shared" si="9"/>
        <v>1.1367007270448466</v>
      </c>
      <c r="AJ22" s="5">
        <f t="shared" si="10"/>
        <v>1.1333743795085234</v>
      </c>
      <c r="AK22" s="5">
        <f t="shared" si="11"/>
        <v>1.531102338776285</v>
      </c>
      <c r="AX22" s="2">
        <v>38625</v>
      </c>
      <c r="AY22" s="10">
        <f t="shared" si="18"/>
        <v>-1.3159756439506953E-4</v>
      </c>
      <c r="AZ22" s="10">
        <f t="shared" si="19"/>
        <v>-6.950728422168384E-2</v>
      </c>
    </row>
    <row r="23" spans="1:52">
      <c r="A23" s="1">
        <v>38442</v>
      </c>
      <c r="B23">
        <v>615.08799999999997</v>
      </c>
      <c r="D23" s="1">
        <v>38442</v>
      </c>
      <c r="E23">
        <v>561.86</v>
      </c>
      <c r="G23" s="1">
        <v>38442</v>
      </c>
      <c r="H23">
        <v>177.32</v>
      </c>
      <c r="J23" s="1">
        <v>38442</v>
      </c>
      <c r="K23">
        <v>722.85</v>
      </c>
      <c r="M23" s="1">
        <v>38442</v>
      </c>
      <c r="N23">
        <v>32.708199999999998</v>
      </c>
      <c r="P23" s="1">
        <v>38442</v>
      </c>
      <c r="Q23">
        <v>46.164819999999999</v>
      </c>
      <c r="T23" s="2">
        <v>38656</v>
      </c>
      <c r="U23" s="3">
        <f t="shared" si="0"/>
        <v>646.62099999999998</v>
      </c>
      <c r="V23" s="3">
        <f t="shared" si="1"/>
        <v>556.74</v>
      </c>
      <c r="W23" s="3">
        <f t="shared" si="2"/>
        <v>188.76</v>
      </c>
      <c r="X23" s="3">
        <f t="shared" si="3"/>
        <v>748.84</v>
      </c>
      <c r="Y23" s="4">
        <f t="shared" si="4"/>
        <v>41.092739999999999</v>
      </c>
      <c r="Z23" s="4">
        <f t="shared" si="5"/>
        <v>53.529179999999997</v>
      </c>
      <c r="AA23" s="2">
        <f t="shared" si="6"/>
        <v>38656</v>
      </c>
      <c r="AB23" s="3">
        <f t="shared" si="12"/>
        <v>111.33760922904743</v>
      </c>
      <c r="AC23" s="3">
        <f t="shared" si="13"/>
        <v>99.362852706537481</v>
      </c>
      <c r="AD23" s="3">
        <f t="shared" si="14"/>
        <v>124.2414269729481</v>
      </c>
      <c r="AE23" s="3">
        <f t="shared" si="15"/>
        <v>110.97707366954668</v>
      </c>
      <c r="AF23" s="3">
        <f t="shared" si="16"/>
        <v>212.66540114435239</v>
      </c>
      <c r="AG23" s="3">
        <f t="shared" si="17"/>
        <v>141.72031452701813</v>
      </c>
      <c r="AH23" s="2">
        <f t="shared" si="8"/>
        <v>38656</v>
      </c>
      <c r="AI23" s="5">
        <f t="shared" si="9"/>
        <v>1.1205154260000638</v>
      </c>
      <c r="AJ23" s="5">
        <f t="shared" si="10"/>
        <v>1.1195233651853023</v>
      </c>
      <c r="AK23" s="5">
        <f t="shared" si="11"/>
        <v>1.5005992743814367</v>
      </c>
      <c r="AX23" s="2">
        <v>38656</v>
      </c>
      <c r="AY23" s="10">
        <f t="shared" si="18"/>
        <v>-1.2221040614335599E-2</v>
      </c>
      <c r="AZ23" s="10">
        <f t="shared" si="19"/>
        <v>-1.9922289727039133E-2</v>
      </c>
    </row>
    <row r="24" spans="1:52">
      <c r="A24" s="1">
        <v>38471</v>
      </c>
      <c r="B24">
        <v>579.39200000000005</v>
      </c>
      <c r="D24" s="1">
        <v>38471</v>
      </c>
      <c r="E24">
        <v>552.74</v>
      </c>
      <c r="G24" s="1">
        <v>38471</v>
      </c>
      <c r="H24">
        <v>170.02</v>
      </c>
      <c r="J24" s="1">
        <v>38471</v>
      </c>
      <c r="K24">
        <v>707.68</v>
      </c>
      <c r="M24" s="1">
        <v>38472</v>
      </c>
      <c r="N24">
        <v>33.377969999999998</v>
      </c>
      <c r="P24" s="1">
        <v>38472</v>
      </c>
      <c r="Q24">
        <v>44.143790000000003</v>
      </c>
      <c r="T24" s="2">
        <v>38686</v>
      </c>
      <c r="U24" s="3">
        <f t="shared" si="0"/>
        <v>677.30200000000002</v>
      </c>
      <c r="V24" s="3">
        <f t="shared" si="1"/>
        <v>574.55999999999995</v>
      </c>
      <c r="W24" s="3">
        <f t="shared" si="2"/>
        <v>196.29</v>
      </c>
      <c r="X24" s="3">
        <f t="shared" si="3"/>
        <v>769.73</v>
      </c>
      <c r="Y24" s="4">
        <f t="shared" si="4"/>
        <v>44.953650000000003</v>
      </c>
      <c r="Z24" s="4">
        <f t="shared" si="5"/>
        <v>58.692489999999999</v>
      </c>
      <c r="AA24" s="2">
        <f t="shared" si="6"/>
        <v>38686</v>
      </c>
      <c r="AB24" s="3">
        <f t="shared" si="12"/>
        <v>116.62037794326551</v>
      </c>
      <c r="AC24" s="3">
        <f t="shared" si="13"/>
        <v>102.54323499491355</v>
      </c>
      <c r="AD24" s="3">
        <f t="shared" si="14"/>
        <v>129.19765681563882</v>
      </c>
      <c r="AE24" s="3">
        <f t="shared" si="15"/>
        <v>114.07294337329759</v>
      </c>
      <c r="AF24" s="3">
        <f t="shared" si="16"/>
        <v>232.64659426830184</v>
      </c>
      <c r="AG24" s="3">
        <f t="shared" si="17"/>
        <v>155.39035238675183</v>
      </c>
      <c r="AH24" s="2">
        <f t="shared" si="8"/>
        <v>38686</v>
      </c>
      <c r="AI24" s="5">
        <f t="shared" si="9"/>
        <v>1.1372800745856149</v>
      </c>
      <c r="AJ24" s="5">
        <f t="shared" si="10"/>
        <v>1.1325880878943082</v>
      </c>
      <c r="AK24" s="5">
        <f t="shared" si="11"/>
        <v>1.4971752795132773</v>
      </c>
      <c r="AX24" s="2">
        <v>38686</v>
      </c>
      <c r="AY24" s="10">
        <f t="shared" si="18"/>
        <v>1.166989731102519E-2</v>
      </c>
      <c r="AZ24" s="10">
        <f t="shared" si="19"/>
        <v>-2.2817516485676981E-3</v>
      </c>
    </row>
    <row r="25" spans="1:52">
      <c r="A25" s="1">
        <v>38503</v>
      </c>
      <c r="B25">
        <v>616.72400000000005</v>
      </c>
      <c r="D25" s="1">
        <v>38503</v>
      </c>
      <c r="E25">
        <v>564.64</v>
      </c>
      <c r="G25" s="1">
        <v>38503</v>
      </c>
      <c r="H25">
        <v>174.98</v>
      </c>
      <c r="J25" s="1">
        <v>38503</v>
      </c>
      <c r="K25">
        <v>717.69</v>
      </c>
      <c r="M25" s="1">
        <v>38503</v>
      </c>
      <c r="N25">
        <v>36.216929999999998</v>
      </c>
      <c r="P25" s="1">
        <v>38503</v>
      </c>
      <c r="Q25">
        <v>47.85248</v>
      </c>
      <c r="T25" s="2">
        <v>38716</v>
      </c>
      <c r="U25" s="3">
        <f t="shared" si="0"/>
        <v>673.23500000000001</v>
      </c>
      <c r="V25" s="3">
        <f t="shared" si="1"/>
        <v>570</v>
      </c>
      <c r="W25" s="3">
        <f t="shared" si="2"/>
        <v>204.15</v>
      </c>
      <c r="X25" s="3">
        <f t="shared" si="3"/>
        <v>783.79</v>
      </c>
      <c r="Y25" s="4">
        <f t="shared" si="4"/>
        <v>48.560270000000003</v>
      </c>
      <c r="Z25" s="4">
        <f t="shared" si="5"/>
        <v>63.771369999999997</v>
      </c>
      <c r="AA25" s="2">
        <f t="shared" si="6"/>
        <v>38716</v>
      </c>
      <c r="AB25" s="3">
        <f t="shared" si="12"/>
        <v>115.92010675390645</v>
      </c>
      <c r="AC25" s="3">
        <f t="shared" si="13"/>
        <v>101.72939979654123</v>
      </c>
      <c r="AD25" s="3">
        <f t="shared" si="14"/>
        <v>134.3710919502403</v>
      </c>
      <c r="AE25" s="3">
        <f t="shared" si="15"/>
        <v>116.15661632852677</v>
      </c>
      <c r="AF25" s="3">
        <f t="shared" si="16"/>
        <v>251.31177184164557</v>
      </c>
      <c r="AG25" s="3">
        <f t="shared" si="17"/>
        <v>168.83685896587338</v>
      </c>
      <c r="AH25" s="2">
        <f t="shared" si="8"/>
        <v>38716</v>
      </c>
      <c r="AI25" s="5">
        <f t="shared" si="9"/>
        <v>1.1394946493909002</v>
      </c>
      <c r="AJ25" s="5">
        <f t="shared" si="10"/>
        <v>1.1568096264977052</v>
      </c>
      <c r="AK25" s="5">
        <f t="shared" si="11"/>
        <v>1.4884887895980266</v>
      </c>
      <c r="AX25" s="2">
        <v>38716</v>
      </c>
      <c r="AY25" s="10">
        <f t="shared" si="18"/>
        <v>2.1386008613625274E-2</v>
      </c>
      <c r="AZ25" s="10">
        <f t="shared" si="19"/>
        <v>-5.8019191434116602E-3</v>
      </c>
    </row>
    <row r="26" spans="1:52">
      <c r="A26" s="1">
        <v>38533</v>
      </c>
      <c r="B26">
        <v>639.67499999999995</v>
      </c>
      <c r="D26" s="1">
        <v>38533</v>
      </c>
      <c r="E26">
        <v>558.07000000000005</v>
      </c>
      <c r="G26" s="1">
        <v>38533</v>
      </c>
      <c r="H26">
        <v>179.89</v>
      </c>
      <c r="J26" s="1">
        <v>38533</v>
      </c>
      <c r="K26">
        <v>720.85</v>
      </c>
      <c r="M26" s="1">
        <v>38533</v>
      </c>
      <c r="N26">
        <v>36.508899999999997</v>
      </c>
      <c r="P26" s="1">
        <v>38533</v>
      </c>
      <c r="Q26">
        <v>50.640779999999999</v>
      </c>
      <c r="T26" s="2">
        <v>38748</v>
      </c>
      <c r="U26" s="3">
        <f t="shared" si="0"/>
        <v>733.21500000000003</v>
      </c>
      <c r="V26" s="3">
        <f t="shared" si="1"/>
        <v>578.77</v>
      </c>
      <c r="W26" s="3">
        <f t="shared" si="2"/>
        <v>219.54</v>
      </c>
      <c r="X26" s="3">
        <f t="shared" si="3"/>
        <v>814.52</v>
      </c>
      <c r="Y26" s="4">
        <f t="shared" si="4"/>
        <v>52.457410000000003</v>
      </c>
      <c r="Z26" s="4">
        <f t="shared" si="5"/>
        <v>68.691109999999995</v>
      </c>
      <c r="AA26" s="2">
        <f t="shared" si="6"/>
        <v>38748</v>
      </c>
      <c r="AB26" s="3">
        <f t="shared" si="12"/>
        <v>126.24768628126215</v>
      </c>
      <c r="AC26" s="3">
        <f t="shared" si="13"/>
        <v>103.2946047723582</v>
      </c>
      <c r="AD26" s="3">
        <f t="shared" si="14"/>
        <v>144.50075692753248</v>
      </c>
      <c r="AE26" s="3">
        <f t="shared" si="15"/>
        <v>120.71076070364718</v>
      </c>
      <c r="AF26" s="3">
        <f t="shared" si="16"/>
        <v>271.48046444806954</v>
      </c>
      <c r="AG26" s="3">
        <f t="shared" si="17"/>
        <v>181.8620370125229</v>
      </c>
      <c r="AH26" s="2">
        <f t="shared" si="8"/>
        <v>38748</v>
      </c>
      <c r="AI26" s="5">
        <f t="shared" si="9"/>
        <v>1.2222098778487822</v>
      </c>
      <c r="AJ26" s="5">
        <f t="shared" si="10"/>
        <v>1.1970826468593905</v>
      </c>
      <c r="AK26" s="5">
        <f t="shared" si="11"/>
        <v>1.4927824900002389</v>
      </c>
      <c r="AX26" s="2">
        <v>38748</v>
      </c>
      <c r="AY26" s="10">
        <f t="shared" si="18"/>
        <v>3.4813870354462484E-2</v>
      </c>
      <c r="AZ26" s="10">
        <f t="shared" si="19"/>
        <v>2.8846037889018739E-3</v>
      </c>
    </row>
    <row r="27" spans="1:52">
      <c r="A27" s="1">
        <v>38562</v>
      </c>
      <c r="B27">
        <v>679.76199999999994</v>
      </c>
      <c r="D27" s="1">
        <v>38562</v>
      </c>
      <c r="E27">
        <v>572.61</v>
      </c>
      <c r="G27" s="1">
        <v>38562</v>
      </c>
      <c r="H27">
        <v>189.11</v>
      </c>
      <c r="J27" s="1">
        <v>38562</v>
      </c>
      <c r="K27">
        <v>744.2</v>
      </c>
      <c r="M27" s="1">
        <v>38564</v>
      </c>
      <c r="N27">
        <v>40.921109999999999</v>
      </c>
      <c r="P27" s="1">
        <v>38564</v>
      </c>
      <c r="Q27">
        <v>54.32038</v>
      </c>
      <c r="T27" s="2">
        <v>38776</v>
      </c>
      <c r="U27" s="3">
        <f t="shared" si="0"/>
        <v>730.65599999999995</v>
      </c>
      <c r="V27" s="3">
        <f t="shared" si="1"/>
        <v>580.82000000000005</v>
      </c>
      <c r="W27" s="3">
        <f t="shared" si="2"/>
        <v>217.67</v>
      </c>
      <c r="X27" s="3">
        <f t="shared" si="3"/>
        <v>812.73</v>
      </c>
      <c r="Y27" s="4">
        <f t="shared" si="4"/>
        <v>52.719760000000001</v>
      </c>
      <c r="Z27" s="4">
        <f t="shared" si="5"/>
        <v>70.852670000000003</v>
      </c>
      <c r="AA27" s="2">
        <f t="shared" si="6"/>
        <v>38776</v>
      </c>
      <c r="AB27" s="3">
        <f t="shared" si="12"/>
        <v>125.80706814170722</v>
      </c>
      <c r="AC27" s="3">
        <f t="shared" si="13"/>
        <v>103.66047366636332</v>
      </c>
      <c r="AD27" s="3">
        <f t="shared" si="14"/>
        <v>143.26992694003823</v>
      </c>
      <c r="AE27" s="3">
        <f t="shared" si="15"/>
        <v>120.44548512826594</v>
      </c>
      <c r="AF27" s="3">
        <f t="shared" si="16"/>
        <v>272.83819255260141</v>
      </c>
      <c r="AG27" s="3">
        <f t="shared" si="17"/>
        <v>187.58484022133393</v>
      </c>
      <c r="AH27" s="2">
        <f t="shared" si="8"/>
        <v>38776</v>
      </c>
      <c r="AI27" s="5">
        <f t="shared" si="9"/>
        <v>1.2136455072222021</v>
      </c>
      <c r="AJ27" s="5">
        <f t="shared" si="10"/>
        <v>1.1895001858099195</v>
      </c>
      <c r="AK27" s="5">
        <f t="shared" si="11"/>
        <v>1.4544789026164155</v>
      </c>
      <c r="AX27" s="2">
        <v>38776</v>
      </c>
      <c r="AY27" s="10">
        <f t="shared" si="18"/>
        <v>-6.3341165869909011E-3</v>
      </c>
      <c r="AZ27" s="10">
        <f t="shared" si="19"/>
        <v>-2.5659188555874124E-2</v>
      </c>
    </row>
    <row r="28" spans="1:52">
      <c r="A28" s="1">
        <v>38595</v>
      </c>
      <c r="B28">
        <v>666.52599999999995</v>
      </c>
      <c r="D28" s="1">
        <v>38595</v>
      </c>
      <c r="E28">
        <v>564.44000000000005</v>
      </c>
      <c r="G28" s="1">
        <v>38595</v>
      </c>
      <c r="H28">
        <v>190.85</v>
      </c>
      <c r="J28" s="1">
        <v>38595</v>
      </c>
      <c r="K28">
        <v>747.78</v>
      </c>
      <c r="M28" s="1">
        <v>38595</v>
      </c>
      <c r="N28">
        <v>46.27814</v>
      </c>
      <c r="P28" s="1">
        <v>38595</v>
      </c>
      <c r="Q28">
        <v>54.976219999999998</v>
      </c>
      <c r="T28" s="2">
        <v>38807</v>
      </c>
      <c r="U28" s="3">
        <f t="shared" si="0"/>
        <v>765.15499999999997</v>
      </c>
      <c r="V28" s="3">
        <f t="shared" si="1"/>
        <v>587.75</v>
      </c>
      <c r="W28" s="3">
        <f t="shared" si="2"/>
        <v>227.3</v>
      </c>
      <c r="X28" s="3">
        <f t="shared" si="3"/>
        <v>826.61</v>
      </c>
      <c r="Y28" s="4">
        <f t="shared" si="4"/>
        <v>58.548490000000001</v>
      </c>
      <c r="Z28" s="4">
        <f t="shared" si="5"/>
        <v>76.742000000000004</v>
      </c>
      <c r="AA28" s="2">
        <f t="shared" si="6"/>
        <v>38807</v>
      </c>
      <c r="AB28" s="3">
        <f t="shared" si="12"/>
        <v>131.74723429899706</v>
      </c>
      <c r="AC28" s="3">
        <f t="shared" si="13"/>
        <v>104.89728900073179</v>
      </c>
      <c r="AD28" s="3">
        <f t="shared" si="14"/>
        <v>149.60837227670646</v>
      </c>
      <c r="AE28" s="3">
        <f t="shared" si="15"/>
        <v>122.50248232731154</v>
      </c>
      <c r="AF28" s="3">
        <f t="shared" si="16"/>
        <v>303.00335563523163</v>
      </c>
      <c r="AG28" s="3">
        <f t="shared" si="17"/>
        <v>203.17704058669361</v>
      </c>
      <c r="AH28" s="2">
        <f t="shared" si="8"/>
        <v>38807</v>
      </c>
      <c r="AI28" s="5">
        <f t="shared" si="9"/>
        <v>1.2559641488740281</v>
      </c>
      <c r="AJ28" s="5">
        <f t="shared" si="10"/>
        <v>1.2212680872618673</v>
      </c>
      <c r="AK28" s="5">
        <f t="shared" si="11"/>
        <v>1.4913267501105427</v>
      </c>
      <c r="AX28" s="2">
        <v>38807</v>
      </c>
      <c r="AY28" s="10">
        <f t="shared" si="18"/>
        <v>2.6706932736052735E-2</v>
      </c>
      <c r="AZ28" s="10">
        <f t="shared" si="19"/>
        <v>2.5334054297963871E-2</v>
      </c>
    </row>
    <row r="29" spans="1:52">
      <c r="A29" s="1">
        <v>38625</v>
      </c>
      <c r="B29">
        <v>667.81399999999996</v>
      </c>
      <c r="D29" s="1">
        <v>38625</v>
      </c>
      <c r="E29">
        <v>566.79999999999995</v>
      </c>
      <c r="G29" s="1">
        <v>38625</v>
      </c>
      <c r="H29">
        <v>195.38</v>
      </c>
      <c r="J29" s="1">
        <v>38625</v>
      </c>
      <c r="K29">
        <v>765.63</v>
      </c>
      <c r="M29" s="1">
        <v>38625</v>
      </c>
      <c r="N29">
        <v>47.134390000000003</v>
      </c>
      <c r="P29" s="1">
        <v>38625</v>
      </c>
      <c r="Q29">
        <v>60.176079999999999</v>
      </c>
      <c r="T29" s="2">
        <v>38835</v>
      </c>
      <c r="U29" s="3">
        <f t="shared" si="0"/>
        <v>764.55899999999997</v>
      </c>
      <c r="V29" s="3">
        <f t="shared" si="1"/>
        <v>595.89</v>
      </c>
      <c r="W29" s="3">
        <f t="shared" si="2"/>
        <v>232.95</v>
      </c>
      <c r="X29" s="3">
        <f t="shared" si="3"/>
        <v>850.17</v>
      </c>
      <c r="Y29" s="4">
        <f t="shared" si="4"/>
        <v>64.533199999999994</v>
      </c>
      <c r="Z29" s="4">
        <f t="shared" si="5"/>
        <v>80.788989999999998</v>
      </c>
      <c r="AA29" s="2">
        <f t="shared" si="6"/>
        <v>38835</v>
      </c>
      <c r="AB29" s="3">
        <f t="shared" si="12"/>
        <v>131.64461280185961</v>
      </c>
      <c r="AC29" s="3">
        <f t="shared" si="13"/>
        <v>106.35005621887889</v>
      </c>
      <c r="AD29" s="3">
        <f t="shared" si="14"/>
        <v>153.32719015336019</v>
      </c>
      <c r="AE29" s="3">
        <f t="shared" si="15"/>
        <v>125.99404241445234</v>
      </c>
      <c r="AF29" s="3">
        <f t="shared" si="16"/>
        <v>333.97575496617463</v>
      </c>
      <c r="AG29" s="3">
        <f t="shared" si="17"/>
        <v>213.89158348997921</v>
      </c>
      <c r="AH29" s="2">
        <f t="shared" si="8"/>
        <v>38835</v>
      </c>
      <c r="AI29" s="5">
        <f t="shared" si="9"/>
        <v>1.2378424373459853</v>
      </c>
      <c r="AJ29" s="5">
        <f t="shared" si="10"/>
        <v>1.2169400014089282</v>
      </c>
      <c r="AK29" s="5">
        <f t="shared" si="11"/>
        <v>1.561425417105397</v>
      </c>
      <c r="AX29" s="2">
        <v>38835</v>
      </c>
      <c r="AY29" s="10">
        <f t="shared" si="18"/>
        <v>-3.5439277404216707E-3</v>
      </c>
      <c r="AZ29" s="10">
        <f t="shared" si="19"/>
        <v>4.7004230957205184E-2</v>
      </c>
    </row>
    <row r="30" spans="1:52">
      <c r="A30" s="1">
        <v>38656</v>
      </c>
      <c r="B30">
        <v>646.62099999999998</v>
      </c>
      <c r="D30" s="1">
        <v>38656</v>
      </c>
      <c r="E30">
        <v>556.74</v>
      </c>
      <c r="G30" s="1">
        <v>38656</v>
      </c>
      <c r="H30">
        <v>188.76</v>
      </c>
      <c r="J30" s="1">
        <v>38656</v>
      </c>
      <c r="K30">
        <v>748.84</v>
      </c>
      <c r="M30" s="1">
        <v>38656</v>
      </c>
      <c r="N30">
        <v>41.092739999999999</v>
      </c>
      <c r="P30" s="1">
        <v>38656</v>
      </c>
      <c r="Q30">
        <v>53.529179999999997</v>
      </c>
      <c r="T30" s="2">
        <v>38868</v>
      </c>
      <c r="U30" s="3">
        <f t="shared" si="0"/>
        <v>721.03200000000004</v>
      </c>
      <c r="V30" s="3">
        <f t="shared" si="1"/>
        <v>581.20000000000005</v>
      </c>
      <c r="W30" s="3">
        <f t="shared" si="2"/>
        <v>219.53</v>
      </c>
      <c r="X30" s="3">
        <f t="shared" si="3"/>
        <v>820.35</v>
      </c>
      <c r="Y30" s="4">
        <f t="shared" si="4"/>
        <v>58.662500000000001</v>
      </c>
      <c r="Z30" s="4">
        <f t="shared" si="5"/>
        <v>67.358639999999994</v>
      </c>
      <c r="AA30" s="2">
        <f t="shared" si="6"/>
        <v>38868</v>
      </c>
      <c r="AB30" s="3">
        <f t="shared" si="12"/>
        <v>124.14997202014554</v>
      </c>
      <c r="AC30" s="3">
        <f t="shared" si="13"/>
        <v>103.72829326622768</v>
      </c>
      <c r="AD30" s="3">
        <f t="shared" si="14"/>
        <v>144.49417494898975</v>
      </c>
      <c r="AE30" s="3">
        <f t="shared" si="15"/>
        <v>121.57475880670452</v>
      </c>
      <c r="AF30" s="3">
        <f t="shared" si="16"/>
        <v>303.59338643834832</v>
      </c>
      <c r="AG30" s="3">
        <f t="shared" si="17"/>
        <v>178.3342776203967</v>
      </c>
      <c r="AH30" s="2">
        <f t="shared" si="8"/>
        <v>38868</v>
      </c>
      <c r="AI30" s="5">
        <f t="shared" si="9"/>
        <v>1.1968766487028168</v>
      </c>
      <c r="AJ30" s="5">
        <f t="shared" si="10"/>
        <v>1.1885211730399197</v>
      </c>
      <c r="AK30" s="5">
        <f t="shared" si="11"/>
        <v>1.7023838069122013</v>
      </c>
      <c r="AX30" s="2">
        <v>38868</v>
      </c>
      <c r="AY30" s="10">
        <f t="shared" si="18"/>
        <v>-2.3352694739351421E-2</v>
      </c>
      <c r="AZ30" s="10">
        <f t="shared" si="19"/>
        <v>9.0275454890516693E-2</v>
      </c>
    </row>
    <row r="31" spans="1:52">
      <c r="A31" s="1">
        <v>38686</v>
      </c>
      <c r="B31">
        <v>677.30200000000002</v>
      </c>
      <c r="D31" s="1">
        <v>38686</v>
      </c>
      <c r="E31">
        <v>574.55999999999995</v>
      </c>
      <c r="G31" s="1">
        <v>38686</v>
      </c>
      <c r="H31">
        <v>196.29</v>
      </c>
      <c r="J31" s="1">
        <v>38686</v>
      </c>
      <c r="K31">
        <v>769.73</v>
      </c>
      <c r="M31" s="1">
        <v>38686</v>
      </c>
      <c r="N31">
        <v>44.953650000000003</v>
      </c>
      <c r="P31" s="1">
        <v>38686</v>
      </c>
      <c r="Q31">
        <v>58.692489999999999</v>
      </c>
      <c r="T31" s="2">
        <v>38898</v>
      </c>
      <c r="U31" s="3">
        <f t="shared" si="0"/>
        <v>724.68899999999996</v>
      </c>
      <c r="V31" s="3">
        <f t="shared" si="1"/>
        <v>579.55999999999995</v>
      </c>
      <c r="W31" s="3">
        <f t="shared" si="2"/>
        <v>215.82</v>
      </c>
      <c r="X31" s="3">
        <f t="shared" si="3"/>
        <v>819.92</v>
      </c>
      <c r="Y31" s="4">
        <f t="shared" si="4"/>
        <v>52.838180000000001</v>
      </c>
      <c r="Z31" s="4">
        <f t="shared" si="5"/>
        <v>67.802350000000004</v>
      </c>
      <c r="AA31" s="2">
        <f t="shared" si="6"/>
        <v>38898</v>
      </c>
      <c r="AB31" s="3">
        <f t="shared" si="12"/>
        <v>124.77964788429257</v>
      </c>
      <c r="AC31" s="3">
        <f t="shared" si="13"/>
        <v>103.43559815102358</v>
      </c>
      <c r="AD31" s="3">
        <f t="shared" si="14"/>
        <v>142.05226090962952</v>
      </c>
      <c r="AE31" s="3">
        <f t="shared" si="15"/>
        <v>121.51103338915482</v>
      </c>
      <c r="AF31" s="3">
        <f t="shared" si="16"/>
        <v>273.45104622951641</v>
      </c>
      <c r="AG31" s="3">
        <f t="shared" si="17"/>
        <v>179.50901485266488</v>
      </c>
      <c r="AH31" s="2">
        <f t="shared" si="8"/>
        <v>38898</v>
      </c>
      <c r="AI31" s="5">
        <f t="shared" si="9"/>
        <v>1.2063511026649172</v>
      </c>
      <c r="AJ31" s="5">
        <f t="shared" si="10"/>
        <v>1.1690482497559607</v>
      </c>
      <c r="AK31" s="5">
        <f t="shared" si="11"/>
        <v>1.5233276526750263</v>
      </c>
      <c r="AX31" s="2">
        <v>38898</v>
      </c>
      <c r="AY31" s="10">
        <f t="shared" si="18"/>
        <v>-1.6384161869117064E-2</v>
      </c>
      <c r="AZ31" s="10">
        <f t="shared" si="19"/>
        <v>-0.10517966248865385</v>
      </c>
    </row>
    <row r="32" spans="1:52">
      <c r="A32" s="1">
        <v>38716</v>
      </c>
      <c r="B32">
        <v>673.23500000000001</v>
      </c>
      <c r="D32" s="1">
        <v>38716</v>
      </c>
      <c r="E32">
        <v>570</v>
      </c>
      <c r="G32" s="1">
        <v>38716</v>
      </c>
      <c r="H32">
        <v>204.15</v>
      </c>
      <c r="J32" s="1">
        <v>38716</v>
      </c>
      <c r="K32">
        <v>783.79</v>
      </c>
      <c r="M32" s="1">
        <v>38717</v>
      </c>
      <c r="N32">
        <v>48.560270000000003</v>
      </c>
      <c r="P32" s="1">
        <v>38717</v>
      </c>
      <c r="Q32">
        <v>63.771369999999997</v>
      </c>
      <c r="T32" s="2">
        <v>38929</v>
      </c>
      <c r="U32" s="3">
        <f t="shared" si="0"/>
        <v>700.577</v>
      </c>
      <c r="V32" s="3">
        <f t="shared" si="1"/>
        <v>588.74</v>
      </c>
      <c r="W32" s="3">
        <f t="shared" si="2"/>
        <v>209.66</v>
      </c>
      <c r="X32" s="3">
        <f t="shared" si="3"/>
        <v>829.09</v>
      </c>
      <c r="Y32" s="4">
        <f t="shared" si="4"/>
        <v>51.322200000000002</v>
      </c>
      <c r="Z32" s="4">
        <f t="shared" si="5"/>
        <v>67.543409999999994</v>
      </c>
      <c r="AA32" s="2">
        <f t="shared" si="6"/>
        <v>38929</v>
      </c>
      <c r="AB32" s="3">
        <f t="shared" si="12"/>
        <v>120.62795402694678</v>
      </c>
      <c r="AC32" s="3">
        <f t="shared" si="13"/>
        <v>105.07397690564159</v>
      </c>
      <c r="AD32" s="3">
        <f t="shared" si="14"/>
        <v>137.99776212729554</v>
      </c>
      <c r="AE32" s="3">
        <f t="shared" si="15"/>
        <v>122.8700149680632</v>
      </c>
      <c r="AF32" s="3">
        <f t="shared" si="16"/>
        <v>265.60546341301853</v>
      </c>
      <c r="AG32" s="3">
        <f t="shared" si="17"/>
        <v>178.82346244473285</v>
      </c>
      <c r="AH32" s="2">
        <f t="shared" si="8"/>
        <v>38929</v>
      </c>
      <c r="AI32" s="5">
        <f t="shared" si="9"/>
        <v>1.1480288229241857</v>
      </c>
      <c r="AJ32" s="5">
        <f t="shared" si="10"/>
        <v>1.1231199260711768</v>
      </c>
      <c r="AK32" s="5">
        <f t="shared" si="11"/>
        <v>1.4852942660983679</v>
      </c>
      <c r="AX32" s="2">
        <v>38929</v>
      </c>
      <c r="AY32" s="10">
        <f t="shared" si="18"/>
        <v>-3.9286935927898115E-2</v>
      </c>
      <c r="AZ32" s="10">
        <f t="shared" si="19"/>
        <v>-2.4967305300255149E-2</v>
      </c>
    </row>
    <row r="33" spans="1:52">
      <c r="A33" s="1">
        <v>38748</v>
      </c>
      <c r="B33">
        <v>733.21500000000003</v>
      </c>
      <c r="D33" s="1">
        <v>38748</v>
      </c>
      <c r="E33">
        <v>578.77</v>
      </c>
      <c r="G33" s="1">
        <v>38748</v>
      </c>
      <c r="H33">
        <v>219.54</v>
      </c>
      <c r="J33" s="1">
        <v>38748</v>
      </c>
      <c r="K33">
        <v>814.52</v>
      </c>
      <c r="M33" s="1">
        <v>38748</v>
      </c>
      <c r="N33">
        <v>52.457410000000003</v>
      </c>
      <c r="P33" s="1">
        <v>38748</v>
      </c>
      <c r="Q33">
        <v>68.691109999999995</v>
      </c>
      <c r="T33" s="2">
        <v>38960</v>
      </c>
      <c r="U33" s="3">
        <f t="shared" si="0"/>
        <v>720.54399999999998</v>
      </c>
      <c r="V33" s="3">
        <f t="shared" si="1"/>
        <v>602.03</v>
      </c>
      <c r="W33" s="3">
        <f t="shared" si="2"/>
        <v>215.33</v>
      </c>
      <c r="X33" s="3">
        <f t="shared" si="3"/>
        <v>848.22</v>
      </c>
      <c r="Y33" s="4">
        <f t="shared" si="4"/>
        <v>57.388170000000002</v>
      </c>
      <c r="Z33" s="4">
        <f t="shared" si="5"/>
        <v>73.947010000000006</v>
      </c>
      <c r="AA33" s="2">
        <f t="shared" si="6"/>
        <v>38960</v>
      </c>
      <c r="AB33" s="3">
        <f t="shared" si="12"/>
        <v>124.06594636477124</v>
      </c>
      <c r="AC33" s="3">
        <f t="shared" si="13"/>
        <v>107.44587817458199</v>
      </c>
      <c r="AD33" s="3">
        <f t="shared" si="14"/>
        <v>141.72974396103479</v>
      </c>
      <c r="AE33" s="3">
        <f t="shared" si="15"/>
        <v>125.70505505579681</v>
      </c>
      <c r="AF33" s="3">
        <f t="shared" si="16"/>
        <v>296.99840395141064</v>
      </c>
      <c r="AG33" s="3">
        <f t="shared" si="17"/>
        <v>195.77721002885829</v>
      </c>
      <c r="AH33" s="2">
        <f t="shared" si="8"/>
        <v>38960</v>
      </c>
      <c r="AI33" s="5">
        <f t="shared" si="9"/>
        <v>1.1546831620956586</v>
      </c>
      <c r="AJ33" s="5">
        <f t="shared" si="10"/>
        <v>1.127478476487084</v>
      </c>
      <c r="AK33" s="5">
        <f t="shared" si="11"/>
        <v>1.5170223536622673</v>
      </c>
      <c r="AX33" s="2">
        <v>38960</v>
      </c>
      <c r="AY33" s="10">
        <f t="shared" si="18"/>
        <v>3.8807524599389076E-3</v>
      </c>
      <c r="AZ33" s="10">
        <f t="shared" si="19"/>
        <v>2.1361482561461864E-2</v>
      </c>
    </row>
    <row r="34" spans="1:52">
      <c r="A34" s="1">
        <v>38776</v>
      </c>
      <c r="B34">
        <v>730.65599999999995</v>
      </c>
      <c r="D34" s="1">
        <v>38776</v>
      </c>
      <c r="E34">
        <v>580.82000000000005</v>
      </c>
      <c r="G34" s="1">
        <v>38776</v>
      </c>
      <c r="H34">
        <v>217.67</v>
      </c>
      <c r="J34" s="1">
        <v>38776</v>
      </c>
      <c r="K34">
        <v>812.73</v>
      </c>
      <c r="M34" s="1">
        <v>38776</v>
      </c>
      <c r="N34">
        <v>52.719760000000001</v>
      </c>
      <c r="P34" s="1">
        <v>38776</v>
      </c>
      <c r="Q34">
        <v>70.852670000000003</v>
      </c>
      <c r="T34" s="2">
        <v>38989</v>
      </c>
      <c r="U34" s="3">
        <f t="shared" si="0"/>
        <v>725.61099999999999</v>
      </c>
      <c r="V34" s="3">
        <f t="shared" si="1"/>
        <v>620.03</v>
      </c>
      <c r="W34" s="3">
        <f t="shared" si="2"/>
        <v>215.65</v>
      </c>
      <c r="X34" s="3">
        <f t="shared" si="3"/>
        <v>857.06</v>
      </c>
      <c r="Y34" s="4">
        <f t="shared" si="4"/>
        <v>61.773980000000002</v>
      </c>
      <c r="Z34" s="4">
        <f t="shared" si="5"/>
        <v>79.922259999999994</v>
      </c>
      <c r="AA34" s="2">
        <f t="shared" si="6"/>
        <v>38989</v>
      </c>
      <c r="AB34" s="3">
        <f t="shared" si="12"/>
        <v>124.93840127415956</v>
      </c>
      <c r="AC34" s="3">
        <f t="shared" si="13"/>
        <v>110.65838553657804</v>
      </c>
      <c r="AD34" s="3">
        <f t="shared" si="14"/>
        <v>141.94036727440277</v>
      </c>
      <c r="AE34" s="3">
        <f t="shared" si="15"/>
        <v>127.01513108170191</v>
      </c>
      <c r="AF34" s="3">
        <f t="shared" si="16"/>
        <v>319.69608833538967</v>
      </c>
      <c r="AG34" s="3">
        <f t="shared" si="17"/>
        <v>211.5968865002252</v>
      </c>
      <c r="AH34" s="2">
        <f t="shared" si="8"/>
        <v>38989</v>
      </c>
      <c r="AI34" s="5">
        <f t="shared" si="9"/>
        <v>1.1290459432273325</v>
      </c>
      <c r="AJ34" s="5">
        <f t="shared" si="10"/>
        <v>1.1175075446963896</v>
      </c>
      <c r="AK34" s="5">
        <f t="shared" si="11"/>
        <v>1.5108733102036898</v>
      </c>
      <c r="AX34" s="2">
        <v>38989</v>
      </c>
      <c r="AY34" s="10">
        <f t="shared" si="18"/>
        <v>-8.8435673040616614E-3</v>
      </c>
      <c r="AZ34" s="10">
        <f t="shared" si="19"/>
        <v>-4.0533637778856768E-3</v>
      </c>
    </row>
    <row r="35" spans="1:52">
      <c r="A35" s="1">
        <v>38807</v>
      </c>
      <c r="B35">
        <v>765.15499999999997</v>
      </c>
      <c r="D35" s="1">
        <v>38807</v>
      </c>
      <c r="E35">
        <v>587.75</v>
      </c>
      <c r="G35" s="1">
        <v>38807</v>
      </c>
      <c r="H35">
        <v>227.3</v>
      </c>
      <c r="J35" s="1">
        <v>38807</v>
      </c>
      <c r="K35">
        <v>826.61</v>
      </c>
      <c r="M35" s="1">
        <v>38807</v>
      </c>
      <c r="N35">
        <v>58.548490000000001</v>
      </c>
      <c r="P35" s="1">
        <v>38807</v>
      </c>
      <c r="Q35">
        <v>76.742000000000004</v>
      </c>
      <c r="T35" s="2">
        <v>39021</v>
      </c>
      <c r="U35" s="3">
        <f t="shared" si="0"/>
        <v>766.86300000000006</v>
      </c>
      <c r="V35" s="3">
        <f t="shared" si="1"/>
        <v>640.57000000000005</v>
      </c>
      <c r="W35" s="3">
        <f t="shared" si="2"/>
        <v>224.99</v>
      </c>
      <c r="X35" s="3">
        <f t="shared" si="3"/>
        <v>886.95</v>
      </c>
      <c r="Y35" s="4">
        <f t="shared" si="4"/>
        <v>65.852199999999996</v>
      </c>
      <c r="Z35" s="4">
        <f t="shared" si="5"/>
        <v>85.061130000000006</v>
      </c>
      <c r="AA35" s="2">
        <f t="shared" si="6"/>
        <v>39021</v>
      </c>
      <c r="AB35" s="3">
        <f t="shared" si="12"/>
        <v>132.04132409280706</v>
      </c>
      <c r="AC35" s="3">
        <f t="shared" si="13"/>
        <v>114.32421338187798</v>
      </c>
      <c r="AD35" s="3">
        <f t="shared" si="14"/>
        <v>148.08793523333122</v>
      </c>
      <c r="AE35" s="3">
        <f t="shared" si="15"/>
        <v>131.44478859463226</v>
      </c>
      <c r="AF35" s="3">
        <f t="shared" si="16"/>
        <v>340.80191608634811</v>
      </c>
      <c r="AG35" s="3">
        <f t="shared" si="17"/>
        <v>225.20221863334325</v>
      </c>
      <c r="AH35" s="2">
        <f t="shared" si="8"/>
        <v>39021</v>
      </c>
      <c r="AI35" s="5">
        <f t="shared" si="9"/>
        <v>1.1549725135807276</v>
      </c>
      <c r="AJ35" s="5">
        <f t="shared" si="10"/>
        <v>1.1266170140074965</v>
      </c>
      <c r="AK35" s="5">
        <f t="shared" si="11"/>
        <v>1.5133150914521643</v>
      </c>
      <c r="AX35" s="2">
        <v>39021</v>
      </c>
      <c r="AY35" s="10">
        <f t="shared" si="18"/>
        <v>8.151595355521124E-3</v>
      </c>
      <c r="AZ35" s="10">
        <f t="shared" si="19"/>
        <v>1.6161389786846225E-3</v>
      </c>
    </row>
    <row r="36" spans="1:52">
      <c r="A36" s="1">
        <v>38835</v>
      </c>
      <c r="B36">
        <v>764.55899999999997</v>
      </c>
      <c r="D36" s="1">
        <v>38835</v>
      </c>
      <c r="E36">
        <v>595.89</v>
      </c>
      <c r="G36" s="1">
        <v>38835</v>
      </c>
      <c r="H36">
        <v>232.95</v>
      </c>
      <c r="J36" s="1">
        <v>38835</v>
      </c>
      <c r="K36">
        <v>850.17</v>
      </c>
      <c r="M36" s="1">
        <v>38837</v>
      </c>
      <c r="N36">
        <v>64.533199999999994</v>
      </c>
      <c r="P36" s="1">
        <v>38837</v>
      </c>
      <c r="Q36">
        <v>80.788989999999998</v>
      </c>
      <c r="T36" s="2">
        <v>39051</v>
      </c>
      <c r="U36" s="3">
        <f t="shared" si="0"/>
        <v>786.13599999999997</v>
      </c>
      <c r="V36" s="3">
        <f t="shared" si="1"/>
        <v>649.64</v>
      </c>
      <c r="W36" s="3">
        <f t="shared" si="2"/>
        <v>232.69</v>
      </c>
      <c r="X36" s="3">
        <f t="shared" si="3"/>
        <v>903.81</v>
      </c>
      <c r="Y36" s="4">
        <f t="shared" si="4"/>
        <v>68.64085</v>
      </c>
      <c r="Z36" s="4">
        <f t="shared" si="5"/>
        <v>89.857730000000004</v>
      </c>
      <c r="AA36" s="2">
        <f t="shared" si="6"/>
        <v>39051</v>
      </c>
      <c r="AB36" s="3">
        <f t="shared" si="12"/>
        <v>135.35982092893119</v>
      </c>
      <c r="AC36" s="3">
        <f t="shared" si="13"/>
        <v>115.94296014706154</v>
      </c>
      <c r="AD36" s="3">
        <f t="shared" ref="AD36:AD67" si="20">W36*AD35/W35</f>
        <v>153.15605871124868</v>
      </c>
      <c r="AE36" s="3">
        <f t="shared" ref="AE36:AE67" si="21">X36*AE35/X35</f>
        <v>133.94341775716171</v>
      </c>
      <c r="AF36" s="3">
        <f t="shared" si="16"/>
        <v>355.23389046676664</v>
      </c>
      <c r="AG36" s="3">
        <f t="shared" si="17"/>
        <v>237.90137936512161</v>
      </c>
      <c r="AH36" s="2">
        <f t="shared" si="8"/>
        <v>39051</v>
      </c>
      <c r="AI36" s="5">
        <f t="shared" si="9"/>
        <v>1.1674690792545006</v>
      </c>
      <c r="AJ36" s="5">
        <f t="shared" si="10"/>
        <v>1.1434384852633768</v>
      </c>
      <c r="AK36" s="5">
        <f t="shared" si="11"/>
        <v>1.4931981118174509</v>
      </c>
      <c r="AX36" s="2">
        <v>39051</v>
      </c>
      <c r="AY36" s="10">
        <f t="shared" si="18"/>
        <v>1.4930957944656376E-2</v>
      </c>
      <c r="AZ36" s="10">
        <f t="shared" si="19"/>
        <v>-1.329331858800753E-2</v>
      </c>
    </row>
    <row r="37" spans="1:52">
      <c r="A37" s="1">
        <v>38868</v>
      </c>
      <c r="B37">
        <v>721.03200000000004</v>
      </c>
      <c r="D37" s="1">
        <v>38868</v>
      </c>
      <c r="E37">
        <v>581.20000000000005</v>
      </c>
      <c r="G37" s="1">
        <v>38868</v>
      </c>
      <c r="H37">
        <v>219.53</v>
      </c>
      <c r="J37" s="1">
        <v>38868</v>
      </c>
      <c r="K37">
        <v>820.35</v>
      </c>
      <c r="M37" s="1">
        <v>38868</v>
      </c>
      <c r="N37">
        <v>58.662500000000001</v>
      </c>
      <c r="P37" s="1">
        <v>38868</v>
      </c>
      <c r="Q37">
        <v>67.358639999999994</v>
      </c>
      <c r="T37" s="2">
        <v>39080</v>
      </c>
      <c r="U37" s="3">
        <f t="shared" si="0"/>
        <v>787.68200000000002</v>
      </c>
      <c r="V37" s="3">
        <f t="shared" si="1"/>
        <v>660.41</v>
      </c>
      <c r="W37" s="3">
        <f t="shared" si="2"/>
        <v>236.37</v>
      </c>
      <c r="X37" s="3">
        <f t="shared" si="3"/>
        <v>922.67</v>
      </c>
      <c r="Y37" s="4">
        <f t="shared" si="4"/>
        <v>69.984639999999999</v>
      </c>
      <c r="Z37" s="4">
        <f t="shared" si="5"/>
        <v>91.502030000000005</v>
      </c>
      <c r="AA37" s="2">
        <f t="shared" si="6"/>
        <v>39080</v>
      </c>
      <c r="AB37" s="3">
        <f t="shared" si="12"/>
        <v>135.62601696009645</v>
      </c>
      <c r="AC37" s="3">
        <f t="shared" si="13"/>
        <v>117.8651103853225</v>
      </c>
      <c r="AD37" s="3">
        <f t="shared" si="20"/>
        <v>155.57822681498067</v>
      </c>
      <c r="AE37" s="3">
        <f t="shared" si="21"/>
        <v>136.73844421061992</v>
      </c>
      <c r="AF37" s="3">
        <f t="shared" si="16"/>
        <v>362.18834615416466</v>
      </c>
      <c r="AG37" s="3">
        <f t="shared" si="17"/>
        <v>242.25471922903839</v>
      </c>
      <c r="AH37" s="2">
        <f t="shared" si="8"/>
        <v>39080</v>
      </c>
      <c r="AI37" s="5">
        <f t="shared" si="9"/>
        <v>1.1506884142110445</v>
      </c>
      <c r="AJ37" s="5">
        <f t="shared" si="10"/>
        <v>1.137779705723005</v>
      </c>
      <c r="AK37" s="5">
        <f t="shared" si="11"/>
        <v>1.4950724068732617</v>
      </c>
      <c r="AX37" s="2">
        <v>39080</v>
      </c>
      <c r="AY37" s="10">
        <f t="shared" si="18"/>
        <v>-4.9489147105874487E-3</v>
      </c>
      <c r="AZ37" s="10">
        <f t="shared" si="19"/>
        <v>1.2552219568036094E-3</v>
      </c>
    </row>
    <row r="38" spans="1:52">
      <c r="A38" s="1">
        <v>38898</v>
      </c>
      <c r="B38">
        <v>724.68899999999996</v>
      </c>
      <c r="D38" s="1">
        <v>38898</v>
      </c>
      <c r="E38">
        <v>579.55999999999995</v>
      </c>
      <c r="G38" s="1">
        <v>38898</v>
      </c>
      <c r="H38">
        <v>215.82</v>
      </c>
      <c r="J38" s="1">
        <v>38898</v>
      </c>
      <c r="K38">
        <v>819.92</v>
      </c>
      <c r="M38" s="1">
        <v>38898</v>
      </c>
      <c r="N38">
        <v>52.838180000000001</v>
      </c>
      <c r="P38" s="1">
        <v>38898</v>
      </c>
      <c r="Q38">
        <v>67.802350000000004</v>
      </c>
      <c r="T38" s="2">
        <v>39113</v>
      </c>
      <c r="U38" s="3">
        <f t="shared" si="0"/>
        <v>800.36300000000006</v>
      </c>
      <c r="V38" s="3">
        <f t="shared" si="1"/>
        <v>666.78</v>
      </c>
      <c r="W38" s="3">
        <f t="shared" si="2"/>
        <v>240.54</v>
      </c>
      <c r="X38" s="3">
        <f t="shared" si="3"/>
        <v>930.75</v>
      </c>
      <c r="Y38" s="4">
        <f t="shared" si="4"/>
        <v>74.544160000000005</v>
      </c>
      <c r="Z38" s="4">
        <f t="shared" si="5"/>
        <v>93.854849999999999</v>
      </c>
      <c r="AA38" s="2">
        <f t="shared" si="6"/>
        <v>39113</v>
      </c>
      <c r="AB38" s="3">
        <f t="shared" si="12"/>
        <v>137.80947871378766</v>
      </c>
      <c r="AC38" s="3">
        <f t="shared" si="13"/>
        <v>119.00198104620664</v>
      </c>
      <c r="AD38" s="3">
        <f t="shared" si="20"/>
        <v>158.3229118673074</v>
      </c>
      <c r="AE38" s="3">
        <f t="shared" si="21"/>
        <v>137.93588926597212</v>
      </c>
      <c r="AF38" s="3">
        <f t="shared" si="16"/>
        <v>385.78502405458448</v>
      </c>
      <c r="AG38" s="3">
        <f t="shared" si="17"/>
        <v>248.48388975669187</v>
      </c>
      <c r="AH38" s="2">
        <f t="shared" si="8"/>
        <v>39113</v>
      </c>
      <c r="AI38" s="5">
        <f t="shared" si="9"/>
        <v>1.1580435678652976</v>
      </c>
      <c r="AJ38" s="5">
        <f t="shared" si="10"/>
        <v>1.1478007116916789</v>
      </c>
      <c r="AK38" s="5">
        <f t="shared" si="11"/>
        <v>1.552555477267898</v>
      </c>
      <c r="AX38" s="2">
        <v>39113</v>
      </c>
      <c r="AY38" s="10">
        <f t="shared" si="18"/>
        <v>8.8075098529780682E-3</v>
      </c>
      <c r="AZ38" s="10">
        <f t="shared" si="19"/>
        <v>3.8448352153628518E-2</v>
      </c>
    </row>
    <row r="39" spans="1:52">
      <c r="A39" s="1">
        <v>38929</v>
      </c>
      <c r="B39">
        <v>700.577</v>
      </c>
      <c r="D39" s="1">
        <v>38929</v>
      </c>
      <c r="E39">
        <v>588.74</v>
      </c>
      <c r="G39" s="1">
        <v>38929</v>
      </c>
      <c r="H39">
        <v>209.66</v>
      </c>
      <c r="J39" s="1">
        <v>38929</v>
      </c>
      <c r="K39">
        <v>829.09</v>
      </c>
      <c r="M39" s="1">
        <v>38929</v>
      </c>
      <c r="N39">
        <v>51.322200000000002</v>
      </c>
      <c r="P39" s="1">
        <v>38929</v>
      </c>
      <c r="Q39">
        <v>67.543409999999994</v>
      </c>
      <c r="T39" s="2">
        <v>39141</v>
      </c>
      <c r="U39" s="3">
        <f t="shared" si="0"/>
        <v>793.31700000000001</v>
      </c>
      <c r="V39" s="3">
        <f t="shared" si="1"/>
        <v>643.74</v>
      </c>
      <c r="W39" s="3">
        <f t="shared" si="2"/>
        <v>242.28</v>
      </c>
      <c r="X39" s="3">
        <f t="shared" si="3"/>
        <v>921.23</v>
      </c>
      <c r="Y39" s="4">
        <f t="shared" si="4"/>
        <v>69.685239999999993</v>
      </c>
      <c r="Z39" s="4">
        <f t="shared" si="5"/>
        <v>85.509739999999994</v>
      </c>
      <c r="AA39" s="2">
        <f t="shared" si="6"/>
        <v>39141</v>
      </c>
      <c r="AB39" s="3">
        <f t="shared" si="12"/>
        <v>136.59627222246141</v>
      </c>
      <c r="AC39" s="3">
        <f t="shared" si="13"/>
        <v>114.8899716228517</v>
      </c>
      <c r="AD39" s="3">
        <f t="shared" si="20"/>
        <v>159.46817613374589</v>
      </c>
      <c r="AE39" s="3">
        <f t="shared" si="21"/>
        <v>136.52503816115123</v>
      </c>
      <c r="AF39" s="3">
        <f t="shared" si="16"/>
        <v>360.63887485819799</v>
      </c>
      <c r="AG39" s="3">
        <f t="shared" si="17"/>
        <v>226.38992878134036</v>
      </c>
      <c r="AH39" s="2">
        <f t="shared" si="8"/>
        <v>39141</v>
      </c>
      <c r="AI39" s="5">
        <f t="shared" si="9"/>
        <v>1.1889312034201278</v>
      </c>
      <c r="AJ39" s="5">
        <f t="shared" si="10"/>
        <v>1.1680507713575079</v>
      </c>
      <c r="AK39" s="5">
        <f t="shared" si="11"/>
        <v>1.592998755728761</v>
      </c>
      <c r="AX39" s="2">
        <v>39141</v>
      </c>
      <c r="AY39" s="10">
        <f t="shared" si="18"/>
        <v>1.7642487462813605E-2</v>
      </c>
      <c r="AZ39" s="10">
        <f t="shared" si="19"/>
        <v>2.6049490052383106E-2</v>
      </c>
    </row>
    <row r="40" spans="1:52">
      <c r="A40" s="1">
        <v>38960</v>
      </c>
      <c r="B40">
        <v>720.54399999999998</v>
      </c>
      <c r="D40" s="1">
        <v>38960</v>
      </c>
      <c r="E40">
        <v>602.03</v>
      </c>
      <c r="G40" s="1">
        <v>38960</v>
      </c>
      <c r="H40">
        <v>215.33</v>
      </c>
      <c r="J40" s="1">
        <v>38960</v>
      </c>
      <c r="K40">
        <v>848.22</v>
      </c>
      <c r="M40" s="1">
        <v>38960</v>
      </c>
      <c r="N40">
        <v>57.388170000000002</v>
      </c>
      <c r="P40" s="1">
        <v>38960</v>
      </c>
      <c r="Q40">
        <v>73.947010000000006</v>
      </c>
      <c r="T40" s="2">
        <v>39171</v>
      </c>
      <c r="U40" s="3">
        <f t="shared" si="0"/>
        <v>800.72900000000004</v>
      </c>
      <c r="V40" s="3">
        <f t="shared" si="1"/>
        <v>649.89</v>
      </c>
      <c r="W40" s="3">
        <f t="shared" si="2"/>
        <v>247.7</v>
      </c>
      <c r="X40" s="3">
        <f t="shared" si="3"/>
        <v>935.18</v>
      </c>
      <c r="Y40" s="4">
        <f t="shared" si="4"/>
        <v>69.170860000000005</v>
      </c>
      <c r="Z40" s="4">
        <f t="shared" si="5"/>
        <v>87.884979999999999</v>
      </c>
      <c r="AA40" s="2">
        <f t="shared" si="6"/>
        <v>39171</v>
      </c>
      <c r="AB40" s="3">
        <f t="shared" si="12"/>
        <v>137.87249795531835</v>
      </c>
      <c r="AC40" s="3">
        <f t="shared" si="13"/>
        <v>115.987578304867</v>
      </c>
      <c r="AD40" s="3">
        <f t="shared" si="20"/>
        <v>163.03560850391636</v>
      </c>
      <c r="AE40" s="3">
        <f t="shared" si="21"/>
        <v>138.59240926537933</v>
      </c>
      <c r="AF40" s="3">
        <f t="shared" si="16"/>
        <v>357.97682727897529</v>
      </c>
      <c r="AG40" s="3">
        <f t="shared" si="17"/>
        <v>232.67845701728859</v>
      </c>
      <c r="AH40" s="2">
        <f t="shared" si="8"/>
        <v>39171</v>
      </c>
      <c r="AI40" s="5">
        <f t="shared" si="9"/>
        <v>1.188683305318506</v>
      </c>
      <c r="AJ40" s="5">
        <f t="shared" si="10"/>
        <v>1.176367518019928</v>
      </c>
      <c r="AK40" s="5">
        <f t="shared" si="11"/>
        <v>1.5385043887083054</v>
      </c>
      <c r="AX40" s="2">
        <v>39171</v>
      </c>
      <c r="AY40" s="10">
        <f t="shared" si="18"/>
        <v>7.1201927744581894E-3</v>
      </c>
      <c r="AZ40" s="10">
        <f t="shared" si="19"/>
        <v>-3.4208668917337426E-2</v>
      </c>
    </row>
    <row r="41" spans="1:52">
      <c r="A41" s="1">
        <v>38989</v>
      </c>
      <c r="B41">
        <v>725.61099999999999</v>
      </c>
      <c r="D41" s="1">
        <v>38989</v>
      </c>
      <c r="E41">
        <v>620.03</v>
      </c>
      <c r="G41" s="1">
        <v>38989</v>
      </c>
      <c r="H41">
        <v>215.65</v>
      </c>
      <c r="J41" s="1">
        <v>38989</v>
      </c>
      <c r="K41">
        <v>857.06</v>
      </c>
      <c r="M41" s="1">
        <v>38990</v>
      </c>
      <c r="N41">
        <v>61.773980000000002</v>
      </c>
      <c r="P41" s="1">
        <v>38990</v>
      </c>
      <c r="Q41">
        <v>79.922259999999994</v>
      </c>
      <c r="T41" s="2">
        <v>39202</v>
      </c>
      <c r="U41" s="3">
        <f t="shared" si="0"/>
        <v>814.58900000000006</v>
      </c>
      <c r="V41" s="3">
        <f t="shared" si="1"/>
        <v>680.65</v>
      </c>
      <c r="W41" s="3">
        <f t="shared" si="2"/>
        <v>255.35</v>
      </c>
      <c r="X41" s="3">
        <f t="shared" si="3"/>
        <v>975.68</v>
      </c>
      <c r="Y41" s="4">
        <f t="shared" si="4"/>
        <v>79.240110000000001</v>
      </c>
      <c r="Z41" s="4">
        <f t="shared" si="5"/>
        <v>99.031319999999994</v>
      </c>
      <c r="AA41" s="2">
        <f t="shared" si="6"/>
        <v>39202</v>
      </c>
      <c r="AB41" s="3">
        <f t="shared" si="12"/>
        <v>140.25896431492404</v>
      </c>
      <c r="AC41" s="3">
        <f t="shared" si="13"/>
        <v>121.47739644125578</v>
      </c>
      <c r="AD41" s="3">
        <f t="shared" si="20"/>
        <v>168.07082208912007</v>
      </c>
      <c r="AE41" s="3">
        <f t="shared" si="21"/>
        <v>144.59445440668674</v>
      </c>
      <c r="AF41" s="3">
        <f t="shared" si="16"/>
        <v>410.08776197139957</v>
      </c>
      <c r="AG41" s="3">
        <f t="shared" si="17"/>
        <v>262.1887691615263</v>
      </c>
      <c r="AH41" s="2">
        <f t="shared" si="8"/>
        <v>39202</v>
      </c>
      <c r="AI41" s="5">
        <f t="shared" si="9"/>
        <v>1.1546095687254105</v>
      </c>
      <c r="AJ41" s="5">
        <f t="shared" si="10"/>
        <v>1.1623600834400165</v>
      </c>
      <c r="AK41" s="5">
        <f t="shared" si="11"/>
        <v>1.5640935471143591</v>
      </c>
      <c r="AX41" s="2">
        <v>39202</v>
      </c>
      <c r="AY41" s="10">
        <f t="shared" si="18"/>
        <v>-1.1907362593187698E-2</v>
      </c>
      <c r="AZ41" s="10">
        <f t="shared" si="19"/>
        <v>1.6632489704847542E-2</v>
      </c>
    </row>
    <row r="42" spans="1:52">
      <c r="A42" s="1">
        <v>39021</v>
      </c>
      <c r="B42">
        <v>766.86300000000006</v>
      </c>
      <c r="D42" s="1">
        <v>39021</v>
      </c>
      <c r="E42">
        <v>640.57000000000005</v>
      </c>
      <c r="G42" s="1">
        <v>39021</v>
      </c>
      <c r="H42">
        <v>224.99</v>
      </c>
      <c r="J42" s="1">
        <v>39021</v>
      </c>
      <c r="K42">
        <v>886.95</v>
      </c>
      <c r="M42" s="1">
        <v>39021</v>
      </c>
      <c r="N42">
        <v>65.852199999999996</v>
      </c>
      <c r="P42" s="1">
        <v>39021</v>
      </c>
      <c r="Q42">
        <v>85.061130000000006</v>
      </c>
      <c r="T42" s="2">
        <v>39233</v>
      </c>
      <c r="U42" s="3">
        <f t="shared" si="0"/>
        <v>847.16399999999999</v>
      </c>
      <c r="V42" s="3">
        <f t="shared" si="1"/>
        <v>702.43</v>
      </c>
      <c r="W42" s="3">
        <f t="shared" si="2"/>
        <v>261.5</v>
      </c>
      <c r="X42" s="3">
        <f t="shared" si="3"/>
        <v>1000</v>
      </c>
      <c r="Y42" s="4">
        <f t="shared" si="4"/>
        <v>86.618189999999998</v>
      </c>
      <c r="Z42" s="4">
        <f t="shared" si="5"/>
        <v>106.77471</v>
      </c>
      <c r="AA42" s="2">
        <f t="shared" si="6"/>
        <v>39233</v>
      </c>
      <c r="AB42" s="3">
        <f t="shared" si="12"/>
        <v>145.86784899487753</v>
      </c>
      <c r="AC42" s="3">
        <f t="shared" si="13"/>
        <v>125.36453034927099</v>
      </c>
      <c r="AD42" s="3">
        <f t="shared" si="20"/>
        <v>172.1187388929113</v>
      </c>
      <c r="AE42" s="3">
        <f t="shared" si="21"/>
        <v>148.19864546438049</v>
      </c>
      <c r="AF42" s="3">
        <f t="shared" si="16"/>
        <v>448.27120612418963</v>
      </c>
      <c r="AG42" s="3">
        <f t="shared" si="17"/>
        <v>282.68965608535677</v>
      </c>
      <c r="AH42" s="2">
        <f t="shared" si="8"/>
        <v>39233</v>
      </c>
      <c r="AI42" s="5">
        <f t="shared" si="9"/>
        <v>1.1635495988257876</v>
      </c>
      <c r="AJ42" s="5">
        <f t="shared" si="10"/>
        <v>1.1614056144276972</v>
      </c>
      <c r="AK42" s="5">
        <f t="shared" si="11"/>
        <v>1.5857361473064877</v>
      </c>
      <c r="AX42" s="2">
        <v>39233</v>
      </c>
      <c r="AY42" s="10">
        <f t="shared" si="18"/>
        <v>-8.2114744468386736E-4</v>
      </c>
      <c r="AZ42" s="10">
        <f t="shared" si="19"/>
        <v>1.3837152024607224E-2</v>
      </c>
    </row>
    <row r="43" spans="1:52">
      <c r="A43" s="1">
        <v>39051</v>
      </c>
      <c r="B43">
        <v>786.13599999999997</v>
      </c>
      <c r="D43" s="1">
        <v>39051</v>
      </c>
      <c r="E43">
        <v>649.64</v>
      </c>
      <c r="G43" s="1">
        <v>39051</v>
      </c>
      <c r="H43">
        <v>232.69</v>
      </c>
      <c r="J43" s="1">
        <v>39051</v>
      </c>
      <c r="K43">
        <v>903.81</v>
      </c>
      <c r="M43" s="1">
        <v>39051</v>
      </c>
      <c r="N43">
        <v>68.64085</v>
      </c>
      <c r="P43" s="1">
        <v>39051</v>
      </c>
      <c r="Q43">
        <v>89.857730000000004</v>
      </c>
      <c r="T43" s="2">
        <v>39262</v>
      </c>
      <c r="U43" s="3">
        <f t="shared" si="0"/>
        <v>833.71900000000005</v>
      </c>
      <c r="V43" s="3">
        <f t="shared" si="1"/>
        <v>692.77</v>
      </c>
      <c r="W43" s="3">
        <f t="shared" si="2"/>
        <v>259.17</v>
      </c>
      <c r="X43" s="3">
        <f t="shared" si="3"/>
        <v>992.15</v>
      </c>
      <c r="Y43" s="4">
        <f t="shared" si="4"/>
        <v>91.665109999999999</v>
      </c>
      <c r="Z43" s="4">
        <f t="shared" si="5"/>
        <v>108.38108</v>
      </c>
      <c r="AA43" s="2">
        <f t="shared" si="6"/>
        <v>39262</v>
      </c>
      <c r="AB43" s="3">
        <f t="shared" si="12"/>
        <v>143.55283887908399</v>
      </c>
      <c r="AC43" s="3">
        <f t="shared" si="13"/>
        <v>123.64048473166646</v>
      </c>
      <c r="AD43" s="3">
        <f t="shared" si="20"/>
        <v>170.58513789245055</v>
      </c>
      <c r="AE43" s="3">
        <f t="shared" si="21"/>
        <v>147.03528609748511</v>
      </c>
      <c r="AF43" s="3">
        <f t="shared" si="16"/>
        <v>474.39030322853102</v>
      </c>
      <c r="AG43" s="3">
        <f t="shared" si="17"/>
        <v>286.94257499139582</v>
      </c>
      <c r="AH43" s="2">
        <f t="shared" si="8"/>
        <v>39262</v>
      </c>
      <c r="AI43" s="5">
        <f t="shared" si="9"/>
        <v>1.1610504374083681</v>
      </c>
      <c r="AJ43" s="5">
        <f t="shared" si="10"/>
        <v>1.1601646272810444</v>
      </c>
      <c r="AK43" s="5">
        <f t="shared" si="11"/>
        <v>1.6532586816116639</v>
      </c>
      <c r="AX43" s="2">
        <v>39262</v>
      </c>
      <c r="AY43" s="10">
        <f t="shared" si="18"/>
        <v>-1.0685217388622936E-3</v>
      </c>
      <c r="AZ43" s="10">
        <f t="shared" si="19"/>
        <v>4.2581191341238611E-2</v>
      </c>
    </row>
    <row r="44" spans="1:52">
      <c r="A44" s="1">
        <v>39080</v>
      </c>
      <c r="B44">
        <v>787.68200000000002</v>
      </c>
      <c r="D44" s="1">
        <v>39080</v>
      </c>
      <c r="E44">
        <v>660.41</v>
      </c>
      <c r="G44" s="1">
        <v>39080</v>
      </c>
      <c r="H44">
        <v>236.37</v>
      </c>
      <c r="J44" s="1">
        <v>39080</v>
      </c>
      <c r="K44">
        <v>922.67</v>
      </c>
      <c r="M44" s="1">
        <v>39082</v>
      </c>
      <c r="N44">
        <v>69.984639999999999</v>
      </c>
      <c r="P44" s="1">
        <v>39082</v>
      </c>
      <c r="Q44">
        <v>91.502030000000005</v>
      </c>
      <c r="T44" s="2">
        <v>39294</v>
      </c>
      <c r="U44" s="3">
        <f t="shared" si="0"/>
        <v>776.14499999999998</v>
      </c>
      <c r="V44" s="3">
        <f t="shared" si="1"/>
        <v>675.75</v>
      </c>
      <c r="W44" s="3">
        <f t="shared" si="2"/>
        <v>250.38</v>
      </c>
      <c r="X44" s="3">
        <f t="shared" si="3"/>
        <v>971.08</v>
      </c>
      <c r="Y44" s="4">
        <f t="shared" si="4"/>
        <v>95.607810000000001</v>
      </c>
      <c r="Z44" s="4">
        <f t="shared" si="5"/>
        <v>114.79599</v>
      </c>
      <c r="AA44" s="2">
        <f t="shared" si="6"/>
        <v>39294</v>
      </c>
      <c r="AB44" s="3">
        <f t="shared" si="12"/>
        <v>133.63953338211871</v>
      </c>
      <c r="AC44" s="3">
        <f t="shared" si="13"/>
        <v>120.60288054826799</v>
      </c>
      <c r="AD44" s="3">
        <f t="shared" si="20"/>
        <v>164.79957875337331</v>
      </c>
      <c r="AE44" s="3">
        <f t="shared" si="21"/>
        <v>143.9127406375506</v>
      </c>
      <c r="AF44" s="3">
        <f t="shared" si="16"/>
        <v>494.79478044498916</v>
      </c>
      <c r="AG44" s="3">
        <f t="shared" si="17"/>
        <v>303.92626618305087</v>
      </c>
      <c r="AH44" s="2">
        <f t="shared" si="8"/>
        <v>39294</v>
      </c>
      <c r="AI44" s="5">
        <f t="shared" si="9"/>
        <v>1.1080957003231209</v>
      </c>
      <c r="AJ44" s="5">
        <f t="shared" si="10"/>
        <v>1.1451354343145126</v>
      </c>
      <c r="AK44" s="5">
        <f t="shared" si="11"/>
        <v>1.6280092756016706</v>
      </c>
      <c r="AX44" s="2">
        <v>39294</v>
      </c>
      <c r="AY44" s="10">
        <f t="shared" si="18"/>
        <v>-1.2954362349207438E-2</v>
      </c>
      <c r="AZ44" s="10">
        <f t="shared" si="19"/>
        <v>-1.527250773930855E-2</v>
      </c>
    </row>
    <row r="45" spans="1:52">
      <c r="A45" s="1">
        <v>39113</v>
      </c>
      <c r="B45">
        <v>800.36300000000006</v>
      </c>
      <c r="D45" s="1">
        <v>39113</v>
      </c>
      <c r="E45">
        <v>666.78</v>
      </c>
      <c r="G45" s="1">
        <v>39113</v>
      </c>
      <c r="H45">
        <v>240.54</v>
      </c>
      <c r="J45" s="1">
        <v>39113</v>
      </c>
      <c r="K45">
        <v>930.75</v>
      </c>
      <c r="M45" s="1">
        <v>39113</v>
      </c>
      <c r="N45">
        <v>74.544160000000005</v>
      </c>
      <c r="P45" s="1">
        <v>39113</v>
      </c>
      <c r="Q45">
        <v>93.854849999999999</v>
      </c>
      <c r="T45" s="2">
        <v>39325</v>
      </c>
      <c r="U45" s="3">
        <f t="shared" si="0"/>
        <v>792.86099999999999</v>
      </c>
      <c r="V45" s="3">
        <f t="shared" si="1"/>
        <v>687.47</v>
      </c>
      <c r="W45" s="3">
        <f t="shared" si="2"/>
        <v>243</v>
      </c>
      <c r="X45" s="3">
        <f t="shared" si="3"/>
        <v>970.36</v>
      </c>
      <c r="Y45" s="4">
        <f t="shared" si="4"/>
        <v>93.208070000000006</v>
      </c>
      <c r="Z45" s="4">
        <f t="shared" si="5"/>
        <v>111.42812000000001</v>
      </c>
      <c r="AA45" s="2">
        <f t="shared" si="6"/>
        <v>39325</v>
      </c>
      <c r="AB45" s="3">
        <f t="shared" si="12"/>
        <v>136.517756446128</v>
      </c>
      <c r="AC45" s="3">
        <f t="shared" si="13"/>
        <v>122.69457978618988</v>
      </c>
      <c r="AD45" s="3">
        <f t="shared" si="20"/>
        <v>159.94207858882385</v>
      </c>
      <c r="AE45" s="3">
        <f t="shared" si="21"/>
        <v>143.80603761281625</v>
      </c>
      <c r="AF45" s="3">
        <f t="shared" si="16"/>
        <v>482.37551442033009</v>
      </c>
      <c r="AG45" s="3">
        <f t="shared" si="17"/>
        <v>295.00971644912801</v>
      </c>
      <c r="AH45" s="2">
        <f t="shared" si="8"/>
        <v>39325</v>
      </c>
      <c r="AI45" s="5">
        <f t="shared" si="9"/>
        <v>1.1126633033343989</v>
      </c>
      <c r="AJ45" s="5">
        <f t="shared" si="10"/>
        <v>1.1122069785376627</v>
      </c>
      <c r="AK45" s="5">
        <f t="shared" si="11"/>
        <v>1.6351173792728679</v>
      </c>
      <c r="AX45" s="2">
        <v>39325</v>
      </c>
      <c r="AY45" s="10">
        <f t="shared" si="18"/>
        <v>-2.8755075417399079E-2</v>
      </c>
      <c r="AZ45" s="10">
        <f t="shared" si="19"/>
        <v>4.3661321699597355E-3</v>
      </c>
    </row>
    <row r="46" spans="1:52">
      <c r="A46" s="1">
        <v>39141</v>
      </c>
      <c r="B46">
        <v>793.31700000000001</v>
      </c>
      <c r="D46" s="1">
        <v>39141</v>
      </c>
      <c r="E46">
        <v>643.74</v>
      </c>
      <c r="G46" s="1">
        <v>39141</v>
      </c>
      <c r="H46">
        <v>242.28</v>
      </c>
      <c r="J46" s="1">
        <v>39141</v>
      </c>
      <c r="K46">
        <v>921.23</v>
      </c>
      <c r="M46" s="1">
        <v>39141</v>
      </c>
      <c r="N46">
        <v>69.685239999999993</v>
      </c>
      <c r="P46" s="1">
        <v>39141</v>
      </c>
      <c r="Q46">
        <v>85.509739999999994</v>
      </c>
      <c r="T46" s="2">
        <v>39353</v>
      </c>
      <c r="U46" s="3">
        <f t="shared" si="0"/>
        <v>805.45</v>
      </c>
      <c r="V46" s="3">
        <f t="shared" si="1"/>
        <v>714.49</v>
      </c>
      <c r="W46" s="3">
        <f t="shared" si="2"/>
        <v>247.6</v>
      </c>
      <c r="X46" s="3">
        <f t="shared" si="3"/>
        <v>1018.04</v>
      </c>
      <c r="Y46" s="4">
        <f t="shared" si="4"/>
        <v>104.48126999999999</v>
      </c>
      <c r="Z46" s="4">
        <f t="shared" si="5"/>
        <v>130.77948000000001</v>
      </c>
      <c r="AA46" s="2">
        <f t="shared" si="6"/>
        <v>39353</v>
      </c>
      <c r="AB46" s="3">
        <f t="shared" si="12"/>
        <v>138.68537729757651</v>
      </c>
      <c r="AC46" s="3">
        <f t="shared" si="13"/>
        <v>127.51691028180838</v>
      </c>
      <c r="AD46" s="3">
        <f t="shared" si="20"/>
        <v>162.96978871848884</v>
      </c>
      <c r="AE46" s="3">
        <f t="shared" si="21"/>
        <v>150.87214902855791</v>
      </c>
      <c r="AF46" s="3">
        <f t="shared" si="16"/>
        <v>540.71719716478833</v>
      </c>
      <c r="AG46" s="3">
        <f t="shared" si="17"/>
        <v>346.24309655555891</v>
      </c>
      <c r="AH46" s="2">
        <f t="shared" si="8"/>
        <v>39353</v>
      </c>
      <c r="AI46" s="5">
        <f t="shared" si="9"/>
        <v>1.0875842034682786</v>
      </c>
      <c r="AJ46" s="5">
        <f t="shared" si="10"/>
        <v>1.0801847111466611</v>
      </c>
      <c r="AK46" s="5">
        <f t="shared" si="11"/>
        <v>1.5616692507196996</v>
      </c>
      <c r="AX46" s="2">
        <v>39353</v>
      </c>
      <c r="AY46" s="10">
        <f t="shared" si="18"/>
        <v>-2.8791644009557138E-2</v>
      </c>
      <c r="AZ46" s="10">
        <f t="shared" si="19"/>
        <v>-4.4919177964966917E-2</v>
      </c>
    </row>
    <row r="47" spans="1:52">
      <c r="A47" s="1">
        <v>39171</v>
      </c>
      <c r="B47">
        <v>800.72900000000004</v>
      </c>
      <c r="D47" s="1">
        <v>39171</v>
      </c>
      <c r="E47">
        <v>649.89</v>
      </c>
      <c r="G47" s="1">
        <v>39171</v>
      </c>
      <c r="H47">
        <v>247.7</v>
      </c>
      <c r="J47" s="1">
        <v>39171</v>
      </c>
      <c r="K47">
        <v>935.18</v>
      </c>
      <c r="M47" s="1">
        <v>39172</v>
      </c>
      <c r="N47">
        <v>69.170860000000005</v>
      </c>
      <c r="P47" s="1">
        <v>39172</v>
      </c>
      <c r="Q47">
        <v>87.884979999999999</v>
      </c>
      <c r="T47" s="2">
        <v>39386</v>
      </c>
      <c r="U47" s="3">
        <f t="shared" si="0"/>
        <v>828.01900000000001</v>
      </c>
      <c r="V47" s="3">
        <f t="shared" si="1"/>
        <v>724.4</v>
      </c>
      <c r="W47" s="3">
        <f t="shared" si="2"/>
        <v>259.54000000000002</v>
      </c>
      <c r="X47" s="3">
        <f t="shared" si="3"/>
        <v>1049.1600000000001</v>
      </c>
      <c r="Y47" s="4">
        <f t="shared" si="4"/>
        <v>117.11715</v>
      </c>
      <c r="Z47" s="4">
        <f t="shared" si="5"/>
        <v>153.16112000000001</v>
      </c>
      <c r="AA47" s="2">
        <f t="shared" si="6"/>
        <v>39386</v>
      </c>
      <c r="AB47" s="3">
        <f t="shared" si="12"/>
        <v>142.57139167491712</v>
      </c>
      <c r="AC47" s="3">
        <f t="shared" si="13"/>
        <v>129.28557405721841</v>
      </c>
      <c r="AD47" s="3">
        <f t="shared" si="20"/>
        <v>170.82867109853231</v>
      </c>
      <c r="AE47" s="3">
        <f t="shared" si="21"/>
        <v>155.48409087540946</v>
      </c>
      <c r="AF47" s="3">
        <f t="shared" si="16"/>
        <v>606.11109616037493</v>
      </c>
      <c r="AG47" s="3">
        <f t="shared" si="17"/>
        <v>405.49924545286115</v>
      </c>
      <c r="AH47" s="2">
        <f t="shared" si="8"/>
        <v>39386</v>
      </c>
      <c r="AI47" s="5">
        <f t="shared" si="9"/>
        <v>1.1027633416534064</v>
      </c>
      <c r="AJ47" s="5">
        <f t="shared" si="10"/>
        <v>1.0986890693236169</v>
      </c>
      <c r="AK47" s="5">
        <f t="shared" si="11"/>
        <v>1.494728049329588</v>
      </c>
      <c r="AX47" s="2">
        <v>39386</v>
      </c>
      <c r="AY47" s="10">
        <f t="shared" si="18"/>
        <v>1.7130735128913832E-2</v>
      </c>
      <c r="AZ47" s="10">
        <f t="shared" si="19"/>
        <v>-4.2865159417886711E-2</v>
      </c>
    </row>
    <row r="48" spans="1:52">
      <c r="A48" s="1">
        <v>39202</v>
      </c>
      <c r="B48">
        <v>814.58900000000006</v>
      </c>
      <c r="D48" s="1">
        <v>39202</v>
      </c>
      <c r="E48">
        <v>680.65</v>
      </c>
      <c r="G48" s="1">
        <v>39202</v>
      </c>
      <c r="H48">
        <v>255.35</v>
      </c>
      <c r="J48" s="1">
        <v>39202</v>
      </c>
      <c r="K48">
        <v>975.68</v>
      </c>
      <c r="M48" s="1">
        <v>39202</v>
      </c>
      <c r="N48">
        <v>79.240110000000001</v>
      </c>
      <c r="P48" s="1">
        <v>39202</v>
      </c>
      <c r="Q48">
        <v>99.031319999999994</v>
      </c>
      <c r="T48" s="2">
        <v>39416</v>
      </c>
      <c r="U48" s="3">
        <f t="shared" si="0"/>
        <v>767.76800000000003</v>
      </c>
      <c r="V48" s="3">
        <f t="shared" si="1"/>
        <v>692.03</v>
      </c>
      <c r="W48" s="3">
        <f t="shared" si="2"/>
        <v>239.73</v>
      </c>
      <c r="X48" s="3">
        <f t="shared" si="3"/>
        <v>1009.44</v>
      </c>
      <c r="Y48" s="4">
        <f t="shared" si="4"/>
        <v>124.50669000000001</v>
      </c>
      <c r="Z48" s="4">
        <f t="shared" si="5"/>
        <v>152.05629999999999</v>
      </c>
      <c r="AA48" s="2">
        <f t="shared" si="6"/>
        <v>39416</v>
      </c>
      <c r="AB48" s="3">
        <f t="shared" si="12"/>
        <v>132.19715035943352</v>
      </c>
      <c r="AC48" s="3">
        <f t="shared" si="13"/>
        <v>123.50841498456219</v>
      </c>
      <c r="AD48" s="3">
        <f t="shared" si="20"/>
        <v>157.78977160534464</v>
      </c>
      <c r="AE48" s="3">
        <f t="shared" si="21"/>
        <v>149.59764067756427</v>
      </c>
      <c r="AF48" s="3">
        <f t="shared" si="16"/>
        <v>644.35384873351165</v>
      </c>
      <c r="AG48" s="3">
        <f t="shared" si="17"/>
        <v>402.57419713536882</v>
      </c>
      <c r="AH48" s="2">
        <f t="shared" si="8"/>
        <v>39416</v>
      </c>
      <c r="AI48" s="5">
        <f t="shared" si="9"/>
        <v>1.0703493391600676</v>
      </c>
      <c r="AJ48" s="5">
        <f t="shared" si="10"/>
        <v>1.054761097104715</v>
      </c>
      <c r="AK48" s="5">
        <f t="shared" si="11"/>
        <v>1.6005840744851376</v>
      </c>
      <c r="AX48" s="2">
        <v>39416</v>
      </c>
      <c r="AY48" s="10">
        <f t="shared" si="18"/>
        <v>-3.9982169155414637E-2</v>
      </c>
      <c r="AZ48" s="10">
        <f t="shared" si="19"/>
        <v>7.0819588354569252E-2</v>
      </c>
    </row>
    <row r="49" spans="1:52">
      <c r="A49" s="1">
        <v>39233</v>
      </c>
      <c r="B49">
        <v>847.16399999999999</v>
      </c>
      <c r="D49" s="1">
        <v>39233</v>
      </c>
      <c r="E49">
        <v>702.43</v>
      </c>
      <c r="G49" s="1">
        <v>39233</v>
      </c>
      <c r="H49">
        <v>261.5</v>
      </c>
      <c r="J49" s="1">
        <v>39233</v>
      </c>
      <c r="K49">
        <v>1000</v>
      </c>
      <c r="M49" s="1">
        <v>39233</v>
      </c>
      <c r="N49">
        <v>86.618189999999998</v>
      </c>
      <c r="P49" s="1">
        <v>39233</v>
      </c>
      <c r="Q49">
        <v>106.77471</v>
      </c>
      <c r="T49" s="2">
        <v>39447</v>
      </c>
      <c r="U49" s="3">
        <f t="shared" si="0"/>
        <v>766.03700000000003</v>
      </c>
      <c r="V49" s="3">
        <f t="shared" si="1"/>
        <v>685.65</v>
      </c>
      <c r="W49" s="3">
        <f t="shared" si="2"/>
        <v>235.08</v>
      </c>
      <c r="X49" s="3">
        <f t="shared" si="3"/>
        <v>995.32</v>
      </c>
      <c r="Y49" s="4">
        <f t="shared" si="4"/>
        <v>147.17087000000001</v>
      </c>
      <c r="Z49" s="4">
        <f t="shared" si="5"/>
        <v>164.13750999999999</v>
      </c>
      <c r="AA49" s="2">
        <f t="shared" si="6"/>
        <v>39447</v>
      </c>
      <c r="AB49" s="3">
        <f t="shared" si="12"/>
        <v>131.89910034006286</v>
      </c>
      <c r="AC49" s="3">
        <f t="shared" si="13"/>
        <v>122.36975959736583</v>
      </c>
      <c r="AD49" s="3">
        <f t="shared" si="20"/>
        <v>154.72915158296593</v>
      </c>
      <c r="AE49" s="3">
        <f t="shared" si="21"/>
        <v>147.50507580360721</v>
      </c>
      <c r="AF49" s="3">
        <f t="shared" si="16"/>
        <v>761.64675573625254</v>
      </c>
      <c r="AG49" s="3">
        <f t="shared" si="17"/>
        <v>434.55960922400834</v>
      </c>
      <c r="AH49" s="2">
        <f t="shared" si="8"/>
        <v>39447</v>
      </c>
      <c r="AI49" s="5">
        <f t="shared" si="9"/>
        <v>1.077873330584709</v>
      </c>
      <c r="AJ49" s="5">
        <f t="shared" si="10"/>
        <v>1.0489750996025187</v>
      </c>
      <c r="AK49" s="5">
        <f t="shared" si="11"/>
        <v>1.7526864889636722</v>
      </c>
      <c r="AX49" s="2">
        <v>39447</v>
      </c>
      <c r="AY49" s="10">
        <f t="shared" si="18"/>
        <v>-5.4856000264692506E-3</v>
      </c>
      <c r="AZ49" s="10">
        <f t="shared" si="19"/>
        <v>9.5029318923756989E-2</v>
      </c>
    </row>
    <row r="50" spans="1:52">
      <c r="A50" s="1">
        <v>39262</v>
      </c>
      <c r="B50">
        <v>833.71900000000005</v>
      </c>
      <c r="D50" s="1">
        <v>39262</v>
      </c>
      <c r="E50">
        <v>692.77</v>
      </c>
      <c r="G50" s="1">
        <v>39262</v>
      </c>
      <c r="H50">
        <v>259.17</v>
      </c>
      <c r="J50" s="1">
        <v>39262</v>
      </c>
      <c r="K50">
        <v>992.15</v>
      </c>
      <c r="M50" s="1">
        <v>39263</v>
      </c>
      <c r="N50">
        <v>91.665109999999999</v>
      </c>
      <c r="P50" s="1">
        <v>39263</v>
      </c>
      <c r="Q50">
        <v>108.38108</v>
      </c>
      <c r="T50" s="2">
        <v>39478</v>
      </c>
      <c r="U50" s="3">
        <f t="shared" si="0"/>
        <v>713.298</v>
      </c>
      <c r="V50" s="3">
        <f t="shared" si="1"/>
        <v>643.05999999999995</v>
      </c>
      <c r="W50" s="3">
        <f t="shared" si="2"/>
        <v>216.31</v>
      </c>
      <c r="X50" s="3">
        <f t="shared" si="3"/>
        <v>918.62</v>
      </c>
      <c r="Y50" s="4">
        <f t="shared" si="4"/>
        <v>115.37401</v>
      </c>
      <c r="Z50" s="4">
        <f t="shared" si="5"/>
        <v>139.05324999999999</v>
      </c>
      <c r="AA50" s="2">
        <f t="shared" si="6"/>
        <v>39478</v>
      </c>
      <c r="AB50" s="3">
        <f t="shared" si="12"/>
        <v>122.81830312943912</v>
      </c>
      <c r="AC50" s="3">
        <f t="shared" si="13"/>
        <v>114.76861023362073</v>
      </c>
      <c r="AD50" s="3">
        <f t="shared" si="20"/>
        <v>142.37477785822426</v>
      </c>
      <c r="AE50" s="3">
        <f t="shared" si="21"/>
        <v>136.13823969648922</v>
      </c>
      <c r="AF50" s="3">
        <f t="shared" si="16"/>
        <v>597.08990245679706</v>
      </c>
      <c r="AG50" s="3">
        <f t="shared" si="17"/>
        <v>368.14818246803145</v>
      </c>
      <c r="AH50" s="2">
        <f t="shared" si="8"/>
        <v>39478</v>
      </c>
      <c r="AI50" s="5">
        <f t="shared" si="9"/>
        <v>1.0701384540549248</v>
      </c>
      <c r="AJ50" s="5">
        <f t="shared" si="10"/>
        <v>1.045810333493653</v>
      </c>
      <c r="AK50" s="5">
        <f t="shared" si="11"/>
        <v>1.6218738293204693</v>
      </c>
      <c r="AX50" s="2">
        <v>39478</v>
      </c>
      <c r="AY50" s="10">
        <f t="shared" si="18"/>
        <v>-3.0170078489611951E-3</v>
      </c>
      <c r="AZ50" s="10">
        <f t="shared" si="19"/>
        <v>-7.4635515516839335E-2</v>
      </c>
    </row>
    <row r="51" spans="1:52">
      <c r="A51" s="1">
        <v>39294</v>
      </c>
      <c r="B51">
        <v>776.14499999999998</v>
      </c>
      <c r="D51" s="1">
        <v>39294</v>
      </c>
      <c r="E51">
        <v>675.75</v>
      </c>
      <c r="G51" s="1">
        <v>39294</v>
      </c>
      <c r="H51">
        <v>250.38</v>
      </c>
      <c r="J51" s="1">
        <v>39294</v>
      </c>
      <c r="K51">
        <v>971.08</v>
      </c>
      <c r="M51" s="1">
        <v>39294</v>
      </c>
      <c r="N51">
        <v>95.607810000000001</v>
      </c>
      <c r="P51" s="1">
        <v>39294</v>
      </c>
      <c r="Q51">
        <v>114.79599</v>
      </c>
      <c r="T51" s="2">
        <v>39507</v>
      </c>
      <c r="U51" s="3">
        <f t="shared" si="0"/>
        <v>686.18</v>
      </c>
      <c r="V51" s="3">
        <f t="shared" si="1"/>
        <v>613.62</v>
      </c>
      <c r="W51" s="3">
        <f t="shared" si="2"/>
        <v>217.88</v>
      </c>
      <c r="X51" s="3">
        <f t="shared" si="3"/>
        <v>910.28</v>
      </c>
      <c r="Y51" s="4">
        <f t="shared" si="4"/>
        <v>113.39147</v>
      </c>
      <c r="Z51" s="4">
        <f t="shared" si="5"/>
        <v>136.29558</v>
      </c>
      <c r="AA51" s="2">
        <f t="shared" si="6"/>
        <v>39507</v>
      </c>
      <c r="AB51" s="3">
        <f t="shared" si="12"/>
        <v>118.14902500968532</v>
      </c>
      <c r="AC51" s="3">
        <f t="shared" si="13"/>
        <v>109.51437597044499</v>
      </c>
      <c r="AD51" s="3">
        <f t="shared" si="20"/>
        <v>143.408148489436</v>
      </c>
      <c r="AE51" s="3">
        <f t="shared" si="21"/>
        <v>134.9022629933163</v>
      </c>
      <c r="AF51" s="3">
        <f t="shared" si="16"/>
        <v>586.8297527470254</v>
      </c>
      <c r="AG51" s="3">
        <f t="shared" si="17"/>
        <v>360.84715787244227</v>
      </c>
      <c r="AH51" s="2">
        <f t="shared" si="8"/>
        <v>39507</v>
      </c>
      <c r="AI51" s="5">
        <f t="shared" si="9"/>
        <v>1.0788448910266411</v>
      </c>
      <c r="AJ51" s="5">
        <f t="shared" si="10"/>
        <v>1.0630522076308024</v>
      </c>
      <c r="AK51" s="5">
        <f t="shared" si="11"/>
        <v>1.6262557150428407</v>
      </c>
      <c r="AX51" s="2">
        <v>39507</v>
      </c>
      <c r="AY51" s="10">
        <f t="shared" si="18"/>
        <v>1.6486616726716363E-2</v>
      </c>
      <c r="AZ51" s="10">
        <f t="shared" si="19"/>
        <v>2.7017426652771181E-3</v>
      </c>
    </row>
    <row r="52" spans="1:52">
      <c r="A52" s="1">
        <v>39325</v>
      </c>
      <c r="B52">
        <v>792.86099999999999</v>
      </c>
      <c r="D52" s="1">
        <v>39325</v>
      </c>
      <c r="E52">
        <v>687.47</v>
      </c>
      <c r="G52" s="1">
        <v>39325</v>
      </c>
      <c r="H52">
        <v>243</v>
      </c>
      <c r="J52" s="1">
        <v>39325</v>
      </c>
      <c r="K52">
        <v>970.36</v>
      </c>
      <c r="M52" s="1">
        <v>39325</v>
      </c>
      <c r="N52">
        <v>93.208070000000006</v>
      </c>
      <c r="P52" s="1">
        <v>39325</v>
      </c>
      <c r="Q52">
        <v>111.42812000000001</v>
      </c>
      <c r="T52" s="2">
        <v>39538</v>
      </c>
      <c r="U52" s="3">
        <f t="shared" si="0"/>
        <v>687.96699999999998</v>
      </c>
      <c r="V52" s="3">
        <f t="shared" si="1"/>
        <v>613.71</v>
      </c>
      <c r="W52" s="3">
        <f t="shared" si="2"/>
        <v>215.16</v>
      </c>
      <c r="X52" s="3">
        <f t="shared" si="3"/>
        <v>898.53</v>
      </c>
      <c r="Y52" s="4">
        <f t="shared" si="4"/>
        <v>93.98903</v>
      </c>
      <c r="Z52" s="4">
        <f t="shared" si="5"/>
        <v>119.04862</v>
      </c>
      <c r="AA52" s="2">
        <f t="shared" si="6"/>
        <v>39538</v>
      </c>
      <c r="AB52" s="3">
        <f t="shared" si="12"/>
        <v>118.45671731737762</v>
      </c>
      <c r="AC52" s="3">
        <f t="shared" si="13"/>
        <v>109.53043850725497</v>
      </c>
      <c r="AD52" s="3">
        <f t="shared" si="20"/>
        <v>141.61785032580801</v>
      </c>
      <c r="AE52" s="3">
        <f t="shared" si="21"/>
        <v>133.16092890910983</v>
      </c>
      <c r="AF52" s="3">
        <f t="shared" si="16"/>
        <v>486.41718143201382</v>
      </c>
      <c r="AG52" s="3">
        <f t="shared" si="17"/>
        <v>315.1852479415428</v>
      </c>
      <c r="AH52" s="2">
        <f t="shared" si="8"/>
        <v>39538</v>
      </c>
      <c r="AI52" s="5">
        <f t="shared" si="9"/>
        <v>1.0814958739486047</v>
      </c>
      <c r="AJ52" s="5">
        <f t="shared" si="10"/>
        <v>1.0635090299082437</v>
      </c>
      <c r="AK52" s="5">
        <f t="shared" si="11"/>
        <v>1.543273946381619</v>
      </c>
      <c r="AX52" s="2">
        <v>39538</v>
      </c>
      <c r="AY52" s="10">
        <f t="shared" si="18"/>
        <v>4.2972703895638453E-4</v>
      </c>
      <c r="AZ52" s="10">
        <f t="shared" si="19"/>
        <v>-5.1026273355193608E-2</v>
      </c>
    </row>
    <row r="53" spans="1:52">
      <c r="A53" s="1">
        <v>39353</v>
      </c>
      <c r="B53">
        <v>805.45</v>
      </c>
      <c r="D53" s="1">
        <v>39353</v>
      </c>
      <c r="E53">
        <v>714.49</v>
      </c>
      <c r="G53" s="1">
        <v>39353</v>
      </c>
      <c r="H53">
        <v>247.6</v>
      </c>
      <c r="J53" s="1">
        <v>39353</v>
      </c>
      <c r="K53">
        <v>1018.04</v>
      </c>
      <c r="M53" s="1">
        <v>39355</v>
      </c>
      <c r="N53">
        <v>104.48126999999999</v>
      </c>
      <c r="P53" s="1">
        <v>39355</v>
      </c>
      <c r="Q53">
        <v>130.77948000000001</v>
      </c>
      <c r="T53" s="2">
        <v>39568</v>
      </c>
      <c r="U53" s="3">
        <f t="shared" si="0"/>
        <v>716.17600000000004</v>
      </c>
      <c r="V53" s="3">
        <f t="shared" si="1"/>
        <v>641</v>
      </c>
      <c r="W53" s="3">
        <f t="shared" si="2"/>
        <v>223.37</v>
      </c>
      <c r="X53" s="3">
        <f t="shared" si="3"/>
        <v>943.7</v>
      </c>
      <c r="Y53" s="4">
        <f t="shared" si="4"/>
        <v>103.54767</v>
      </c>
      <c r="Z53" s="4">
        <f t="shared" si="5"/>
        <v>131.45330999999999</v>
      </c>
      <c r="AA53" s="2">
        <f t="shared" si="6"/>
        <v>39568</v>
      </c>
      <c r="AB53" s="3">
        <f t="shared" si="12"/>
        <v>123.31384787568335</v>
      </c>
      <c r="AC53" s="3">
        <f t="shared" si="13"/>
        <v>114.40095661330342</v>
      </c>
      <c r="AD53" s="3">
        <f t="shared" si="20"/>
        <v>147.02165470940571</v>
      </c>
      <c r="AE53" s="3">
        <f t="shared" si="21"/>
        <v>139.85506172473589</v>
      </c>
      <c r="AF53" s="3">
        <f t="shared" si="16"/>
        <v>535.88557925592272</v>
      </c>
      <c r="AG53" s="3">
        <f t="shared" si="17"/>
        <v>348.02708427100191</v>
      </c>
      <c r="AH53" s="2">
        <f t="shared" si="8"/>
        <v>39568</v>
      </c>
      <c r="AI53" s="5">
        <f t="shared" si="9"/>
        <v>1.0779092371797832</v>
      </c>
      <c r="AJ53" s="5">
        <f t="shared" si="10"/>
        <v>1.0512430004054854</v>
      </c>
      <c r="AK53" s="5">
        <f t="shared" si="11"/>
        <v>1.5397812511587146</v>
      </c>
      <c r="AX53" s="2">
        <v>39568</v>
      </c>
      <c r="AY53" s="10">
        <f t="shared" si="18"/>
        <v>-1.1533545233571418E-2</v>
      </c>
      <c r="AZ53" s="10">
        <f t="shared" si="19"/>
        <v>-2.2631725437297634E-3</v>
      </c>
    </row>
    <row r="54" spans="1:52">
      <c r="A54" s="1">
        <v>39386</v>
      </c>
      <c r="B54">
        <v>828.01900000000001</v>
      </c>
      <c r="D54" s="1">
        <v>39386</v>
      </c>
      <c r="E54">
        <v>724.4</v>
      </c>
      <c r="G54" s="1">
        <v>39386</v>
      </c>
      <c r="H54">
        <v>259.54000000000002</v>
      </c>
      <c r="J54" s="1">
        <v>39386</v>
      </c>
      <c r="K54">
        <v>1049.1600000000001</v>
      </c>
      <c r="M54" s="1">
        <v>39386</v>
      </c>
      <c r="N54">
        <v>117.11715</v>
      </c>
      <c r="P54" s="1">
        <v>39386</v>
      </c>
      <c r="Q54">
        <v>153.16112000000001</v>
      </c>
      <c r="T54" s="2">
        <v>39598</v>
      </c>
      <c r="U54" s="3">
        <f t="shared" si="0"/>
        <v>748.28200000000004</v>
      </c>
      <c r="V54" s="3">
        <f t="shared" si="1"/>
        <v>639.15</v>
      </c>
      <c r="W54" s="3">
        <f t="shared" si="2"/>
        <v>230.89</v>
      </c>
      <c r="X54" s="3">
        <f t="shared" si="3"/>
        <v>951.66</v>
      </c>
      <c r="Y54" s="4">
        <f t="shared" si="4"/>
        <v>94.0244</v>
      </c>
      <c r="Z54" s="4">
        <f t="shared" si="5"/>
        <v>119.31533</v>
      </c>
      <c r="AA54" s="2">
        <f t="shared" si="6"/>
        <v>39598</v>
      </c>
      <c r="AB54" s="3">
        <f t="shared" si="12"/>
        <v>128.84197839094313</v>
      </c>
      <c r="AC54" s="3">
        <f t="shared" si="13"/>
        <v>114.0707822455427</v>
      </c>
      <c r="AD54" s="3">
        <f t="shared" si="20"/>
        <v>151.97130257355366</v>
      </c>
      <c r="AE54" s="3">
        <f t="shared" si="21"/>
        <v>141.03472294263236</v>
      </c>
      <c r="AF54" s="3">
        <f t="shared" si="16"/>
        <v>486.60023019533492</v>
      </c>
      <c r="AG54" s="3">
        <f t="shared" si="17"/>
        <v>315.89137168727365</v>
      </c>
      <c r="AH54" s="2">
        <f t="shared" si="8"/>
        <v>39598</v>
      </c>
      <c r="AI54" s="5">
        <f t="shared" si="9"/>
        <v>1.1294914951455732</v>
      </c>
      <c r="AJ54" s="5">
        <f t="shared" si="10"/>
        <v>1.0775452980849964</v>
      </c>
      <c r="AK54" s="5">
        <f t="shared" si="11"/>
        <v>1.5404036760999593</v>
      </c>
      <c r="AX54" s="2">
        <v>39598</v>
      </c>
      <c r="AY54" s="10">
        <f t="shared" si="18"/>
        <v>2.5020188167118151E-2</v>
      </c>
      <c r="AZ54" s="10">
        <f t="shared" si="19"/>
        <v>4.0422945842233382E-4</v>
      </c>
    </row>
    <row r="55" spans="1:52">
      <c r="A55" s="1">
        <v>39416</v>
      </c>
      <c r="B55">
        <v>767.76800000000003</v>
      </c>
      <c r="D55" s="1">
        <v>39416</v>
      </c>
      <c r="E55">
        <v>692.03</v>
      </c>
      <c r="G55" s="1">
        <v>39416</v>
      </c>
      <c r="H55">
        <v>239.73</v>
      </c>
      <c r="J55" s="1">
        <v>39416</v>
      </c>
      <c r="K55">
        <v>1009.44</v>
      </c>
      <c r="M55" s="1">
        <v>39416</v>
      </c>
      <c r="N55">
        <v>124.50669000000001</v>
      </c>
      <c r="P55" s="1">
        <v>39416</v>
      </c>
      <c r="Q55">
        <v>152.05629999999999</v>
      </c>
      <c r="T55" s="2">
        <v>39629</v>
      </c>
      <c r="U55" s="3">
        <f t="shared" si="0"/>
        <v>689.65899999999999</v>
      </c>
      <c r="V55" s="3">
        <f t="shared" si="1"/>
        <v>581.09</v>
      </c>
      <c r="W55" s="3">
        <f t="shared" si="2"/>
        <v>211.88</v>
      </c>
      <c r="X55" s="3">
        <f t="shared" si="3"/>
        <v>875.42</v>
      </c>
      <c r="Y55" s="4">
        <f t="shared" si="4"/>
        <v>76.400880000000001</v>
      </c>
      <c r="Z55" s="4">
        <f t="shared" si="5"/>
        <v>94.698639999999997</v>
      </c>
      <c r="AA55" s="2">
        <f t="shared" si="6"/>
        <v>39629</v>
      </c>
      <c r="AB55" s="3">
        <f t="shared" si="12"/>
        <v>118.74805217166714</v>
      </c>
      <c r="AC55" s="3">
        <f t="shared" si="13"/>
        <v>103.70866127679328</v>
      </c>
      <c r="AD55" s="3">
        <f t="shared" si="20"/>
        <v>139.45896136378599</v>
      </c>
      <c r="AE55" s="3">
        <f t="shared" si="21"/>
        <v>129.73605821242799</v>
      </c>
      <c r="AF55" s="3">
        <f t="shared" si="16"/>
        <v>395.39402320170257</v>
      </c>
      <c r="AG55" s="3">
        <f t="shared" si="17"/>
        <v>250.71785232056368</v>
      </c>
      <c r="AH55" s="2">
        <f t="shared" si="8"/>
        <v>39629</v>
      </c>
      <c r="AI55" s="5">
        <f t="shared" si="9"/>
        <v>1.1450157654116706</v>
      </c>
      <c r="AJ55" s="5">
        <f t="shared" si="10"/>
        <v>1.0749437225496543</v>
      </c>
      <c r="AK55" s="5">
        <f t="shared" si="11"/>
        <v>1.5770477432782024</v>
      </c>
      <c r="AX55" s="2">
        <v>39629</v>
      </c>
      <c r="AY55" s="10">
        <f t="shared" si="18"/>
        <v>-2.414353753819598E-3</v>
      </c>
      <c r="AZ55" s="10">
        <f t="shared" si="19"/>
        <v>2.3788613171204398E-2</v>
      </c>
    </row>
    <row r="56" spans="1:52">
      <c r="A56" s="1">
        <v>39447</v>
      </c>
      <c r="B56">
        <v>766.03700000000003</v>
      </c>
      <c r="D56" s="1">
        <v>39447</v>
      </c>
      <c r="E56">
        <v>685.65</v>
      </c>
      <c r="G56" s="1">
        <v>39447</v>
      </c>
      <c r="H56">
        <v>235.08</v>
      </c>
      <c r="J56" s="1">
        <v>39447</v>
      </c>
      <c r="K56">
        <v>995.32</v>
      </c>
      <c r="M56" s="1">
        <v>39447</v>
      </c>
      <c r="N56">
        <v>147.17087000000001</v>
      </c>
      <c r="P56" s="1">
        <v>39447</v>
      </c>
      <c r="Q56">
        <v>164.13750999999999</v>
      </c>
      <c r="T56" s="2">
        <v>39660</v>
      </c>
      <c r="U56" s="3">
        <f t="shared" si="0"/>
        <v>714.524</v>
      </c>
      <c r="V56" s="3">
        <f t="shared" si="1"/>
        <v>583.91</v>
      </c>
      <c r="W56" s="3">
        <f t="shared" si="2"/>
        <v>207.89</v>
      </c>
      <c r="X56" s="3">
        <f t="shared" si="3"/>
        <v>857.35</v>
      </c>
      <c r="Y56" s="4">
        <f t="shared" si="4"/>
        <v>79.234639999999999</v>
      </c>
      <c r="Z56" s="4">
        <f t="shared" si="5"/>
        <v>102.21982</v>
      </c>
      <c r="AA56" s="2">
        <f t="shared" si="6"/>
        <v>39660</v>
      </c>
      <c r="AB56" s="3">
        <f t="shared" si="12"/>
        <v>123.02940037019498</v>
      </c>
      <c r="AC56" s="3">
        <f t="shared" si="13"/>
        <v>104.21195409683932</v>
      </c>
      <c r="AD56" s="3">
        <f t="shared" si="20"/>
        <v>136.83275192522873</v>
      </c>
      <c r="AE56" s="3">
        <f t="shared" si="21"/>
        <v>127.05810868888665</v>
      </c>
      <c r="AF56" s="3">
        <f t="shared" si="16"/>
        <v>410.05945332748195</v>
      </c>
      <c r="AG56" s="3">
        <f t="shared" si="17"/>
        <v>270.63043075375322</v>
      </c>
      <c r="AH56" s="2">
        <f t="shared" si="8"/>
        <v>39660</v>
      </c>
      <c r="AI56" s="5">
        <f t="shared" si="9"/>
        <v>1.1805689801754362</v>
      </c>
      <c r="AJ56" s="5">
        <f t="shared" si="10"/>
        <v>1.0769304953238064</v>
      </c>
      <c r="AK56" s="5">
        <f t="shared" si="11"/>
        <v>1.5152008300965802</v>
      </c>
      <c r="AX56" s="2">
        <v>39660</v>
      </c>
      <c r="AY56" s="10">
        <f t="shared" si="18"/>
        <v>1.848257478484161E-3</v>
      </c>
      <c r="AZ56" s="10">
        <f t="shared" si="19"/>
        <v>-3.921689336624723E-2</v>
      </c>
    </row>
    <row r="57" spans="1:52">
      <c r="A57" s="1">
        <v>39478</v>
      </c>
      <c r="B57">
        <v>713.298</v>
      </c>
      <c r="D57" s="1">
        <v>39478</v>
      </c>
      <c r="E57">
        <v>643.05999999999995</v>
      </c>
      <c r="G57" s="1">
        <v>39478</v>
      </c>
      <c r="H57">
        <v>216.31</v>
      </c>
      <c r="J57" s="1">
        <v>39478</v>
      </c>
      <c r="K57">
        <v>918.62</v>
      </c>
      <c r="M57" s="1">
        <v>39478</v>
      </c>
      <c r="N57">
        <v>115.37401</v>
      </c>
      <c r="P57" s="1">
        <v>39478</v>
      </c>
      <c r="Q57">
        <v>139.05324999999999</v>
      </c>
      <c r="T57" s="2">
        <v>39689</v>
      </c>
      <c r="U57" s="3">
        <f t="shared" si="0"/>
        <v>739.49699999999996</v>
      </c>
      <c r="V57" s="3">
        <f t="shared" si="1"/>
        <v>590.83000000000004</v>
      </c>
      <c r="W57" s="3">
        <f t="shared" si="2"/>
        <v>207.52</v>
      </c>
      <c r="X57" s="3">
        <f t="shared" si="3"/>
        <v>842.21</v>
      </c>
      <c r="Y57" s="4">
        <f t="shared" si="4"/>
        <v>78.060990000000004</v>
      </c>
      <c r="Z57" s="4">
        <f t="shared" si="5"/>
        <v>100.5896</v>
      </c>
      <c r="AA57" s="2">
        <f t="shared" si="6"/>
        <v>39689</v>
      </c>
      <c r="AB57" s="3">
        <f t="shared" si="12"/>
        <v>127.32934441048596</v>
      </c>
      <c r="AC57" s="3">
        <f t="shared" si="13"/>
        <v>105.4469847048956</v>
      </c>
      <c r="AD57" s="3">
        <f t="shared" si="20"/>
        <v>136.589218719147</v>
      </c>
      <c r="AE57" s="3">
        <f t="shared" si="21"/>
        <v>124.81438119655593</v>
      </c>
      <c r="AF57" s="3">
        <f t="shared" si="16"/>
        <v>403.98551549678319</v>
      </c>
      <c r="AG57" s="3">
        <f t="shared" si="17"/>
        <v>266.31436816605367</v>
      </c>
      <c r="AH57" s="2">
        <f t="shared" si="8"/>
        <v>39689</v>
      </c>
      <c r="AI57" s="5">
        <f t="shared" si="9"/>
        <v>1.2075200136526467</v>
      </c>
      <c r="AJ57" s="5">
        <f t="shared" si="10"/>
        <v>1.0943387886052027</v>
      </c>
      <c r="AK57" s="5">
        <f t="shared" si="11"/>
        <v>1.5169497548284294</v>
      </c>
      <c r="AX57" s="2">
        <v>39689</v>
      </c>
      <c r="AY57" s="10">
        <f t="shared" si="18"/>
        <v>1.616473241029559E-2</v>
      </c>
      <c r="AZ57" s="10">
        <f t="shared" si="19"/>
        <v>1.1542527545591597E-3</v>
      </c>
    </row>
    <row r="58" spans="1:52">
      <c r="A58" s="1">
        <v>39507</v>
      </c>
      <c r="B58">
        <v>686.18</v>
      </c>
      <c r="D58" s="1">
        <v>39507</v>
      </c>
      <c r="E58">
        <v>613.62</v>
      </c>
      <c r="G58" s="1">
        <v>39507</v>
      </c>
      <c r="H58">
        <v>217.88</v>
      </c>
      <c r="J58" s="1">
        <v>39507</v>
      </c>
      <c r="K58">
        <v>910.28</v>
      </c>
      <c r="M58" s="1">
        <v>39507</v>
      </c>
      <c r="N58">
        <v>113.39147</v>
      </c>
      <c r="P58" s="1">
        <v>39507</v>
      </c>
      <c r="Q58">
        <v>136.29558</v>
      </c>
      <c r="T58" s="2">
        <v>39721</v>
      </c>
      <c r="U58" s="3">
        <f t="shared" si="0"/>
        <v>679.58299999999997</v>
      </c>
      <c r="V58" s="3">
        <f t="shared" si="1"/>
        <v>544.73</v>
      </c>
      <c r="W58" s="3">
        <f t="shared" si="2"/>
        <v>179.57</v>
      </c>
      <c r="X58" s="3">
        <f t="shared" si="3"/>
        <v>744.27</v>
      </c>
      <c r="Y58" s="4">
        <f t="shared" si="4"/>
        <v>58.908320000000003</v>
      </c>
      <c r="Z58" s="4">
        <f t="shared" si="5"/>
        <v>82.270480000000006</v>
      </c>
      <c r="AA58" s="2">
        <f t="shared" si="6"/>
        <v>39721</v>
      </c>
      <c r="AB58" s="3">
        <f t="shared" si="12"/>
        <v>117.0131290086522</v>
      </c>
      <c r="AC58" s="3">
        <f t="shared" si="13"/>
        <v>97.219396405561298</v>
      </c>
      <c r="AD58" s="3">
        <f t="shared" si="20"/>
        <v>118.19258869216088</v>
      </c>
      <c r="AE58" s="3">
        <f t="shared" si="21"/>
        <v>110.29980585977449</v>
      </c>
      <c r="AF58" s="3">
        <f t="shared" si="16"/>
        <v>304.86556758054775</v>
      </c>
      <c r="AG58" s="3">
        <f t="shared" si="17"/>
        <v>217.8138783722965</v>
      </c>
      <c r="AH58" s="2">
        <f t="shared" si="8"/>
        <v>39721</v>
      </c>
      <c r="AI58" s="5">
        <f t="shared" si="9"/>
        <v>1.2035985959069238</v>
      </c>
      <c r="AJ58" s="5">
        <f t="shared" si="10"/>
        <v>1.0715575405673929</v>
      </c>
      <c r="AK58" s="5">
        <f t="shared" si="11"/>
        <v>1.3996608933222285</v>
      </c>
      <c r="AX58" s="2">
        <v>39721</v>
      </c>
      <c r="AY58" s="10">
        <f t="shared" si="18"/>
        <v>-2.0817363210570039E-2</v>
      </c>
      <c r="AZ58" s="10">
        <f t="shared" si="19"/>
        <v>-7.731888359048944E-2</v>
      </c>
    </row>
    <row r="59" spans="1:52">
      <c r="A59" s="1">
        <v>39538</v>
      </c>
      <c r="B59">
        <v>687.96699999999998</v>
      </c>
      <c r="D59" s="1">
        <v>39538</v>
      </c>
      <c r="E59">
        <v>613.71</v>
      </c>
      <c r="G59" s="1">
        <v>39538</v>
      </c>
      <c r="H59">
        <v>215.16</v>
      </c>
      <c r="J59" s="1">
        <v>39538</v>
      </c>
      <c r="K59">
        <v>898.53</v>
      </c>
      <c r="M59" s="1">
        <v>39538</v>
      </c>
      <c r="N59">
        <v>93.98903</v>
      </c>
      <c r="P59" s="1">
        <v>39538</v>
      </c>
      <c r="Q59">
        <v>119.04862</v>
      </c>
      <c r="T59" s="2">
        <v>39752</v>
      </c>
      <c r="U59" s="3">
        <f t="shared" si="0"/>
        <v>537.52099999999996</v>
      </c>
      <c r="V59" s="3">
        <f t="shared" si="1"/>
        <v>464.19</v>
      </c>
      <c r="W59" s="3">
        <f t="shared" si="2"/>
        <v>138.79</v>
      </c>
      <c r="X59" s="3">
        <f t="shared" si="3"/>
        <v>608.36</v>
      </c>
      <c r="Y59" s="4">
        <f t="shared" si="4"/>
        <v>35.168860000000002</v>
      </c>
      <c r="Z59" s="4">
        <f t="shared" si="5"/>
        <v>58.105359999999997</v>
      </c>
      <c r="AA59" s="2">
        <f t="shared" si="6"/>
        <v>39752</v>
      </c>
      <c r="AB59" s="3">
        <f t="shared" si="12"/>
        <v>92.552365373853874</v>
      </c>
      <c r="AC59" s="3">
        <f t="shared" si="13"/>
        <v>82.845210686941229</v>
      </c>
      <c r="AD59" s="3">
        <f t="shared" si="20"/>
        <v>91.351280194826586</v>
      </c>
      <c r="AE59" s="3">
        <f t="shared" si="21"/>
        <v>90.158127954710551</v>
      </c>
      <c r="AF59" s="3">
        <f t="shared" si="16"/>
        <v>182.00781256469074</v>
      </c>
      <c r="AG59" s="3">
        <f t="shared" si="17"/>
        <v>153.83590585369745</v>
      </c>
      <c r="AH59" s="2">
        <f t="shared" si="8"/>
        <v>39752</v>
      </c>
      <c r="AI59" s="5">
        <f t="shared" si="9"/>
        <v>1.1171721890308715</v>
      </c>
      <c r="AJ59" s="5">
        <f t="shared" si="10"/>
        <v>1.0132339952834357</v>
      </c>
      <c r="AK59" s="5">
        <f t="shared" si="11"/>
        <v>1.1831295922408753</v>
      </c>
      <c r="AX59" s="2">
        <v>39752</v>
      </c>
      <c r="AY59" s="10">
        <f t="shared" si="18"/>
        <v>-5.4428757277070416E-2</v>
      </c>
      <c r="AZ59" s="10">
        <f t="shared" si="19"/>
        <v>-0.15470268699684497</v>
      </c>
    </row>
    <row r="60" spans="1:52">
      <c r="A60" s="1">
        <v>39568</v>
      </c>
      <c r="B60">
        <v>716.17600000000004</v>
      </c>
      <c r="D60" s="1">
        <v>39568</v>
      </c>
      <c r="E60">
        <v>641</v>
      </c>
      <c r="G60" s="1">
        <v>39568</v>
      </c>
      <c r="H60">
        <v>223.37</v>
      </c>
      <c r="J60" s="1">
        <v>39568</v>
      </c>
      <c r="K60">
        <v>943.7</v>
      </c>
      <c r="M60" s="1">
        <v>39568</v>
      </c>
      <c r="N60">
        <v>103.54767</v>
      </c>
      <c r="P60" s="1">
        <v>39568</v>
      </c>
      <c r="Q60">
        <v>131.45330999999999</v>
      </c>
      <c r="T60" s="2">
        <v>39780</v>
      </c>
      <c r="U60" s="3">
        <f t="shared" si="0"/>
        <v>473.13799999999998</v>
      </c>
      <c r="V60" s="3">
        <f t="shared" si="1"/>
        <v>432.89</v>
      </c>
      <c r="W60" s="3">
        <f t="shared" si="2"/>
        <v>126.81</v>
      </c>
      <c r="X60" s="3">
        <f t="shared" si="3"/>
        <v>566.85</v>
      </c>
      <c r="Y60" s="4">
        <f t="shared" si="4"/>
        <v>29.954090000000001</v>
      </c>
      <c r="Z60" s="4">
        <f t="shared" si="5"/>
        <v>53.258679999999998</v>
      </c>
      <c r="AA60" s="2">
        <f t="shared" si="6"/>
        <v>39780</v>
      </c>
      <c r="AB60" s="3">
        <f t="shared" si="12"/>
        <v>81.466660927209318</v>
      </c>
      <c r="AC60" s="3">
        <f t="shared" si="13"/>
        <v>77.259017329692554</v>
      </c>
      <c r="AD60" s="3">
        <f t="shared" si="20"/>
        <v>83.466069900612155</v>
      </c>
      <c r="AE60" s="3">
        <f t="shared" si="21"/>
        <v>84.006402181484106</v>
      </c>
      <c r="AF60" s="3">
        <f t="shared" si="16"/>
        <v>155.02004893720971</v>
      </c>
      <c r="AG60" s="3">
        <f t="shared" si="17"/>
        <v>141.00415662810107</v>
      </c>
      <c r="AH60" s="2">
        <f t="shared" si="8"/>
        <v>39780</v>
      </c>
      <c r="AI60" s="5">
        <f t="shared" si="9"/>
        <v>1.0544615210359356</v>
      </c>
      <c r="AJ60" s="5">
        <f t="shared" si="10"/>
        <v>0.99356796307375905</v>
      </c>
      <c r="AK60" s="5">
        <f t="shared" si="11"/>
        <v>1.099400561262003</v>
      </c>
      <c r="AX60" s="2">
        <v>39780</v>
      </c>
      <c r="AY60" s="10">
        <f t="shared" si="18"/>
        <v>-1.9409171327868235E-2</v>
      </c>
      <c r="AZ60" s="10">
        <f t="shared" si="19"/>
        <v>-7.0769112300105297E-2</v>
      </c>
    </row>
    <row r="61" spans="1:52">
      <c r="A61" s="1">
        <v>39598</v>
      </c>
      <c r="B61">
        <v>748.28200000000004</v>
      </c>
      <c r="D61" s="1">
        <v>39598</v>
      </c>
      <c r="E61">
        <v>639.15</v>
      </c>
      <c r="G61" s="1">
        <v>39598</v>
      </c>
      <c r="H61">
        <v>230.89</v>
      </c>
      <c r="J61" s="1">
        <v>39598</v>
      </c>
      <c r="K61">
        <v>951.66</v>
      </c>
      <c r="M61" s="1">
        <v>39599</v>
      </c>
      <c r="N61">
        <v>94.0244</v>
      </c>
      <c r="P61" s="1">
        <v>39599</v>
      </c>
      <c r="Q61">
        <v>119.31533</v>
      </c>
      <c r="T61" s="2">
        <v>39813</v>
      </c>
      <c r="U61" s="3">
        <f t="shared" si="0"/>
        <v>499.45299999999997</v>
      </c>
      <c r="V61" s="3">
        <f t="shared" si="1"/>
        <v>431.54</v>
      </c>
      <c r="W61" s="3">
        <f t="shared" si="2"/>
        <v>134.22</v>
      </c>
      <c r="X61" s="3">
        <f t="shared" si="3"/>
        <v>582.30999999999995</v>
      </c>
      <c r="Y61" s="4">
        <f t="shared" si="4"/>
        <v>34.59825</v>
      </c>
      <c r="Z61" s="4">
        <f t="shared" si="5"/>
        <v>59.436259999999997</v>
      </c>
      <c r="AA61" s="2">
        <f t="shared" si="6"/>
        <v>39813</v>
      </c>
      <c r="AB61" s="3">
        <f t="shared" si="12"/>
        <v>85.997675519779591</v>
      </c>
      <c r="AC61" s="3">
        <f t="shared" si="13"/>
        <v>77.018079277542853</v>
      </c>
      <c r="AD61" s="3">
        <f t="shared" si="20"/>
        <v>88.343316000789869</v>
      </c>
      <c r="AE61" s="3">
        <f t="shared" si="21"/>
        <v>86.297553240363413</v>
      </c>
      <c r="AF61" s="3">
        <f t="shared" si="16"/>
        <v>179.05476040640247</v>
      </c>
      <c r="AG61" s="3">
        <f t="shared" si="17"/>
        <v>157.35950861772272</v>
      </c>
      <c r="AH61" s="2">
        <f t="shared" si="8"/>
        <v>39813</v>
      </c>
      <c r="AI61" s="5">
        <f t="shared" si="9"/>
        <v>1.1165907579943379</v>
      </c>
      <c r="AJ61" s="5">
        <f t="shared" si="10"/>
        <v>1.0237059184601494</v>
      </c>
      <c r="AK61" s="5">
        <f t="shared" si="11"/>
        <v>1.1378706122004012</v>
      </c>
      <c r="AX61" s="2">
        <v>39813</v>
      </c>
      <c r="AY61" s="10">
        <f t="shared" si="18"/>
        <v>3.0333058740293684E-2</v>
      </c>
      <c r="AZ61" s="10">
        <f t="shared" si="19"/>
        <v>3.499184218556195E-2</v>
      </c>
    </row>
    <row r="62" spans="1:52">
      <c r="A62" s="1">
        <v>39629</v>
      </c>
      <c r="B62">
        <v>689.65899999999999</v>
      </c>
      <c r="D62" s="1">
        <v>39629</v>
      </c>
      <c r="E62">
        <v>581.09</v>
      </c>
      <c r="G62" s="1">
        <v>39629</v>
      </c>
      <c r="H62">
        <v>211.88</v>
      </c>
      <c r="J62" s="1">
        <v>39629</v>
      </c>
      <c r="K62">
        <v>875.42</v>
      </c>
      <c r="M62" s="1">
        <v>39629</v>
      </c>
      <c r="N62">
        <v>76.400880000000001</v>
      </c>
      <c r="P62" s="1">
        <v>39629</v>
      </c>
      <c r="Q62">
        <v>94.698639999999997</v>
      </c>
      <c r="T62" s="2">
        <v>39843</v>
      </c>
      <c r="U62" s="3">
        <f t="shared" si="0"/>
        <v>443.52600000000001</v>
      </c>
      <c r="V62" s="3">
        <f t="shared" si="1"/>
        <v>391.28</v>
      </c>
      <c r="W62" s="3">
        <f t="shared" si="2"/>
        <v>123.87</v>
      </c>
      <c r="X62" s="3">
        <f t="shared" si="3"/>
        <v>529.48</v>
      </c>
      <c r="Y62" s="4">
        <f t="shared" si="4"/>
        <v>31.380849999999999</v>
      </c>
      <c r="Z62" s="4">
        <f t="shared" si="5"/>
        <v>56.73657</v>
      </c>
      <c r="AA62" s="2">
        <f t="shared" si="6"/>
        <v>39843</v>
      </c>
      <c r="AB62" s="3">
        <f t="shared" si="12"/>
        <v>76.367956609702546</v>
      </c>
      <c r="AC62" s="3">
        <f t="shared" si="13"/>
        <v>69.832771144545035</v>
      </c>
      <c r="AD62" s="3">
        <f t="shared" si="20"/>
        <v>81.530968209043678</v>
      </c>
      <c r="AE62" s="3">
        <f t="shared" si="21"/>
        <v>78.468218800480201</v>
      </c>
      <c r="AF62" s="3">
        <f t="shared" si="16"/>
        <v>162.40389551781533</v>
      </c>
      <c r="AG62" s="3">
        <f t="shared" si="17"/>
        <v>150.21198803314724</v>
      </c>
      <c r="AH62" s="2">
        <f t="shared" si="8"/>
        <v>39843</v>
      </c>
      <c r="AI62" s="5">
        <f t="shared" si="9"/>
        <v>1.09358336147982</v>
      </c>
      <c r="AJ62" s="5">
        <f t="shared" si="10"/>
        <v>1.0390317182597337</v>
      </c>
      <c r="AK62" s="5">
        <f t="shared" si="11"/>
        <v>1.081164676962918</v>
      </c>
      <c r="AX62" s="2">
        <v>39843</v>
      </c>
      <c r="AY62" s="10">
        <f t="shared" si="18"/>
        <v>1.4970900844880619E-2</v>
      </c>
      <c r="AZ62" s="10">
        <f t="shared" si="19"/>
        <v>-4.9835134706419648E-2</v>
      </c>
    </row>
    <row r="63" spans="1:52">
      <c r="A63" s="1">
        <v>39660</v>
      </c>
      <c r="B63">
        <v>714.524</v>
      </c>
      <c r="D63" s="1">
        <v>39660</v>
      </c>
      <c r="E63">
        <v>583.91</v>
      </c>
      <c r="G63" s="1">
        <v>39660</v>
      </c>
      <c r="H63">
        <v>207.89</v>
      </c>
      <c r="J63" s="1">
        <v>39660</v>
      </c>
      <c r="K63">
        <v>857.35</v>
      </c>
      <c r="M63" s="1">
        <v>39660</v>
      </c>
      <c r="N63">
        <v>79.234639999999999</v>
      </c>
      <c r="P63" s="1">
        <v>39660</v>
      </c>
      <c r="Q63">
        <v>102.21982</v>
      </c>
      <c r="T63" s="2">
        <v>39871</v>
      </c>
      <c r="U63" s="3">
        <f t="shared" si="0"/>
        <v>389.01600000000002</v>
      </c>
      <c r="V63" s="3">
        <f t="shared" si="1"/>
        <v>348.21</v>
      </c>
      <c r="W63" s="3">
        <f t="shared" si="2"/>
        <v>110.83</v>
      </c>
      <c r="X63" s="3">
        <f t="shared" si="3"/>
        <v>473.85</v>
      </c>
      <c r="Y63" s="4">
        <f t="shared" si="4"/>
        <v>28.318149999999999</v>
      </c>
      <c r="Z63" s="4">
        <f t="shared" si="5"/>
        <v>51.222140000000003</v>
      </c>
      <c r="AA63" s="2">
        <f t="shared" si="6"/>
        <v>39871</v>
      </c>
      <c r="AB63" s="3">
        <f t="shared" si="12"/>
        <v>66.982222030906982</v>
      </c>
      <c r="AC63" s="3">
        <f t="shared" si="13"/>
        <v>62.145954917813398</v>
      </c>
      <c r="AD63" s="3">
        <f t="shared" si="20"/>
        <v>72.948068189297729</v>
      </c>
      <c r="AE63" s="3">
        <f t="shared" si="21"/>
        <v>70.223928153296711</v>
      </c>
      <c r="AF63" s="3">
        <f t="shared" si="16"/>
        <v>146.55364255135925</v>
      </c>
      <c r="AG63" s="3">
        <f t="shared" si="17"/>
        <v>135.61234809774706</v>
      </c>
      <c r="AH63" s="2">
        <f t="shared" si="8"/>
        <v>39871</v>
      </c>
      <c r="AI63" s="5">
        <f t="shared" si="9"/>
        <v>1.0778211087027214</v>
      </c>
      <c r="AJ63" s="5">
        <f t="shared" si="10"/>
        <v>1.038792191032867</v>
      </c>
      <c r="AK63" s="5">
        <f t="shared" si="11"/>
        <v>1.0806806651981713</v>
      </c>
      <c r="AX63" s="2">
        <v>39871</v>
      </c>
      <c r="AY63" s="10">
        <f t="shared" si="18"/>
        <v>-2.3052927322364525E-4</v>
      </c>
      <c r="AZ63" s="10">
        <f t="shared" si="19"/>
        <v>-4.4767626529040871E-4</v>
      </c>
    </row>
    <row r="64" spans="1:52">
      <c r="A64" s="1">
        <v>39689</v>
      </c>
      <c r="B64">
        <v>739.49699999999996</v>
      </c>
      <c r="D64" s="1">
        <v>39689</v>
      </c>
      <c r="E64">
        <v>590.83000000000004</v>
      </c>
      <c r="G64" s="1">
        <v>39689</v>
      </c>
      <c r="H64">
        <v>207.52</v>
      </c>
      <c r="J64" s="1">
        <v>39689</v>
      </c>
      <c r="K64">
        <v>842.21</v>
      </c>
      <c r="M64" s="1">
        <v>39691</v>
      </c>
      <c r="N64">
        <v>78.060990000000004</v>
      </c>
      <c r="P64" s="1">
        <v>39691</v>
      </c>
      <c r="Q64">
        <v>100.5896</v>
      </c>
      <c r="T64" s="2">
        <v>39903</v>
      </c>
      <c r="U64" s="3">
        <f t="shared" si="0"/>
        <v>422.74799999999999</v>
      </c>
      <c r="V64" s="3">
        <f t="shared" si="1"/>
        <v>377.35</v>
      </c>
      <c r="W64" s="3">
        <f t="shared" si="2"/>
        <v>119.54</v>
      </c>
      <c r="X64" s="3">
        <f t="shared" si="3"/>
        <v>508.13</v>
      </c>
      <c r="Y64" s="4">
        <f t="shared" si="4"/>
        <v>31.095300000000002</v>
      </c>
      <c r="Z64" s="4">
        <f t="shared" si="5"/>
        <v>56.502609999999997</v>
      </c>
      <c r="AA64" s="2">
        <f t="shared" si="6"/>
        <v>39903</v>
      </c>
      <c r="AB64" s="3">
        <f t="shared" si="12"/>
        <v>72.790323274934352</v>
      </c>
      <c r="AC64" s="3">
        <f t="shared" si="13"/>
        <v>67.346647391622554</v>
      </c>
      <c r="AD64" s="3">
        <f t="shared" si="20"/>
        <v>78.680971500032939</v>
      </c>
      <c r="AE64" s="3">
        <f t="shared" si="21"/>
        <v>75.304177719815684</v>
      </c>
      <c r="AF64" s="3">
        <f t="shared" si="16"/>
        <v>160.92610150123795</v>
      </c>
      <c r="AG64" s="3">
        <f t="shared" si="17"/>
        <v>149.59257102009488</v>
      </c>
      <c r="AH64" s="2">
        <f t="shared" si="8"/>
        <v>39903</v>
      </c>
      <c r="AI64" s="5">
        <f t="shared" si="9"/>
        <v>1.0808306885962218</v>
      </c>
      <c r="AJ64" s="5">
        <f t="shared" si="10"/>
        <v>1.0448420510317673</v>
      </c>
      <c r="AK64" s="5">
        <f t="shared" si="11"/>
        <v>1.075762655884968</v>
      </c>
      <c r="AX64" s="2">
        <v>39903</v>
      </c>
      <c r="AY64" s="10">
        <f t="shared" si="18"/>
        <v>5.8239367326056168E-3</v>
      </c>
      <c r="AZ64" s="10">
        <f t="shared" si="19"/>
        <v>-4.5508441777307729E-3</v>
      </c>
    </row>
    <row r="65" spans="1:52">
      <c r="A65" s="1">
        <v>39721</v>
      </c>
      <c r="B65">
        <v>679.58299999999997</v>
      </c>
      <c r="D65" s="1">
        <v>39721</v>
      </c>
      <c r="E65">
        <v>544.73</v>
      </c>
      <c r="G65" s="1">
        <v>39721</v>
      </c>
      <c r="H65">
        <v>179.57</v>
      </c>
      <c r="J65" s="1">
        <v>39721</v>
      </c>
      <c r="K65">
        <v>744.27</v>
      </c>
      <c r="M65" s="1">
        <v>39721</v>
      </c>
      <c r="N65">
        <v>58.908320000000003</v>
      </c>
      <c r="P65" s="1">
        <v>39721</v>
      </c>
      <c r="Q65">
        <v>82.270480000000006</v>
      </c>
      <c r="T65" s="2">
        <v>39933</v>
      </c>
      <c r="U65" s="3">
        <f t="shared" si="0"/>
        <v>487.56099999999998</v>
      </c>
      <c r="V65" s="3">
        <f t="shared" si="1"/>
        <v>406</v>
      </c>
      <c r="W65" s="3">
        <f t="shared" si="2"/>
        <v>139.03</v>
      </c>
      <c r="X65" s="3">
        <f t="shared" si="3"/>
        <v>560.73</v>
      </c>
      <c r="Y65" s="4">
        <f t="shared" si="4"/>
        <v>36.700229999999998</v>
      </c>
      <c r="Z65" s="4">
        <f t="shared" si="5"/>
        <v>67.117930000000001</v>
      </c>
      <c r="AA65" s="2">
        <f t="shared" si="6"/>
        <v>39933</v>
      </c>
      <c r="AB65" s="3">
        <f t="shared" si="12"/>
        <v>83.950066721191519</v>
      </c>
      <c r="AC65" s="3">
        <f t="shared" si="13"/>
        <v>72.459888276132915</v>
      </c>
      <c r="AD65" s="3">
        <f t="shared" si="20"/>
        <v>91.509247679852606</v>
      </c>
      <c r="AE65" s="3">
        <f t="shared" si="21"/>
        <v>83.099426471242111</v>
      </c>
      <c r="AF65" s="3">
        <f t="shared" si="16"/>
        <v>189.93304255301533</v>
      </c>
      <c r="AG65" s="3">
        <f t="shared" si="17"/>
        <v>177.69698975404421</v>
      </c>
      <c r="AH65" s="2">
        <f t="shared" si="8"/>
        <v>39933</v>
      </c>
      <c r="AI65" s="5">
        <f t="shared" si="9"/>
        <v>1.1585729528214479</v>
      </c>
      <c r="AJ65" s="5">
        <f t="shared" si="10"/>
        <v>1.1012019163756905</v>
      </c>
      <c r="AK65" s="5">
        <f t="shared" si="11"/>
        <v>1.0688590888112814</v>
      </c>
      <c r="AX65" s="2">
        <v>39933</v>
      </c>
      <c r="AY65" s="10">
        <f t="shared" si="18"/>
        <v>5.3941038540962882E-2</v>
      </c>
      <c r="AZ65" s="10">
        <f t="shared" si="19"/>
        <v>-6.417370073148132E-3</v>
      </c>
    </row>
    <row r="66" spans="1:52">
      <c r="A66" s="1">
        <v>39752</v>
      </c>
      <c r="B66">
        <v>537.52099999999996</v>
      </c>
      <c r="D66" s="1">
        <v>39752</v>
      </c>
      <c r="E66">
        <v>464.19</v>
      </c>
      <c r="G66" s="1">
        <v>39752</v>
      </c>
      <c r="H66">
        <v>138.79</v>
      </c>
      <c r="J66" s="1">
        <v>39752</v>
      </c>
      <c r="K66">
        <v>608.36</v>
      </c>
      <c r="M66" s="1">
        <v>39752</v>
      </c>
      <c r="N66">
        <v>35.168860000000002</v>
      </c>
      <c r="P66" s="1">
        <v>39752</v>
      </c>
      <c r="Q66">
        <v>58.105359999999997</v>
      </c>
      <c r="T66" s="2">
        <v>39962</v>
      </c>
      <c r="U66" s="3">
        <f t="shared" si="0"/>
        <v>501.62900000000002</v>
      </c>
      <c r="V66" s="3">
        <f t="shared" si="1"/>
        <v>427.56</v>
      </c>
      <c r="W66" s="3">
        <f t="shared" si="2"/>
        <v>150.81</v>
      </c>
      <c r="X66" s="3">
        <f t="shared" si="3"/>
        <v>609.58000000000004</v>
      </c>
      <c r="Y66" s="4">
        <f t="shared" si="4"/>
        <v>57.561709999999998</v>
      </c>
      <c r="Z66" s="4">
        <f t="shared" si="5"/>
        <v>93.806219999999996</v>
      </c>
      <c r="AA66" s="2">
        <f t="shared" si="6"/>
        <v>39962</v>
      </c>
      <c r="AB66" s="3">
        <f t="shared" si="12"/>
        <v>86.372347294563312</v>
      </c>
      <c r="AC66" s="3">
        <f t="shared" si="13"/>
        <v>76.307758205279285</v>
      </c>
      <c r="AD66" s="3">
        <f t="shared" si="20"/>
        <v>99.262818403212052</v>
      </c>
      <c r="AE66" s="3">
        <f t="shared" si="21"/>
        <v>90.338930302177104</v>
      </c>
      <c r="AF66" s="3">
        <f t="shared" si="16"/>
        <v>297.89651767453034</v>
      </c>
      <c r="AG66" s="3">
        <f t="shared" si="17"/>
        <v>248.35514018691603</v>
      </c>
      <c r="AH66" s="2">
        <f t="shared" si="8"/>
        <v>39962</v>
      </c>
      <c r="AI66" s="5">
        <f t="shared" si="9"/>
        <v>1.1318947027929818</v>
      </c>
      <c r="AJ66" s="5">
        <f t="shared" si="10"/>
        <v>1.0987823087032933</v>
      </c>
      <c r="AK66" s="5">
        <f t="shared" si="11"/>
        <v>1.1994779630907928</v>
      </c>
      <c r="AX66" s="2">
        <v>39962</v>
      </c>
      <c r="AY66" s="10">
        <f t="shared" si="18"/>
        <v>-2.1972425187568589E-3</v>
      </c>
      <c r="AZ66" s="10">
        <f t="shared" si="19"/>
        <v>0.12220401701853656</v>
      </c>
    </row>
    <row r="67" spans="1:52">
      <c r="A67" s="1">
        <v>39780</v>
      </c>
      <c r="B67">
        <v>473.13799999999998</v>
      </c>
      <c r="D67" s="1">
        <v>39780</v>
      </c>
      <c r="E67">
        <v>432.89</v>
      </c>
      <c r="G67" s="1">
        <v>39780</v>
      </c>
      <c r="H67">
        <v>126.81</v>
      </c>
      <c r="J67" s="1">
        <v>39780</v>
      </c>
      <c r="K67">
        <v>566.85</v>
      </c>
      <c r="M67" s="1">
        <v>39782</v>
      </c>
      <c r="N67">
        <v>29.954090000000001</v>
      </c>
      <c r="P67" s="1">
        <v>39782</v>
      </c>
      <c r="Q67">
        <v>53.258679999999998</v>
      </c>
      <c r="T67" s="2">
        <v>39994</v>
      </c>
      <c r="U67" s="3">
        <f t="shared" ref="U67:U130" si="22">B74</f>
        <v>508.28199999999998</v>
      </c>
      <c r="V67" s="3">
        <f t="shared" ref="V67:V130" si="23">E74</f>
        <v>429.66</v>
      </c>
      <c r="W67" s="3">
        <f t="shared" ref="W67:W130" si="24">H74</f>
        <v>152.27000000000001</v>
      </c>
      <c r="X67" s="3">
        <f t="shared" ref="X67:X130" si="25">K74</f>
        <v>605.82000000000005</v>
      </c>
      <c r="Y67" s="4">
        <f t="shared" ref="Y67:Y130" si="26">N74</f>
        <v>55.652439999999999</v>
      </c>
      <c r="Z67" s="4">
        <f t="shared" ref="Z67:Z130" si="27">Q74</f>
        <v>91.670180000000002</v>
      </c>
      <c r="AA67" s="2">
        <f t="shared" ref="AA67:AA130" si="28">T67</f>
        <v>39994</v>
      </c>
      <c r="AB67" s="3">
        <f t="shared" si="12"/>
        <v>87.517885583918044</v>
      </c>
      <c r="AC67" s="3">
        <f t="shared" si="13"/>
        <v>76.682550730845492</v>
      </c>
      <c r="AD67" s="3">
        <f t="shared" si="20"/>
        <v>100.22378727045356</v>
      </c>
      <c r="AE67" s="3">
        <f t="shared" si="21"/>
        <v>89.781703395231034</v>
      </c>
      <c r="AF67" s="3">
        <f t="shared" si="16"/>
        <v>288.01555888611961</v>
      </c>
      <c r="AG67" s="3">
        <f t="shared" si="17"/>
        <v>242.69990204124872</v>
      </c>
      <c r="AH67" s="2">
        <f t="shared" ref="AH67:AH130" si="29">AA67</f>
        <v>39994</v>
      </c>
      <c r="AI67" s="5">
        <f t="shared" ref="AI67:AI130" si="30">AB67/AC67</f>
        <v>1.1413011793400614</v>
      </c>
      <c r="AJ67" s="5">
        <f t="shared" ref="AJ67:AJ130" si="31">AD67/AE67</f>
        <v>1.1163052546380756</v>
      </c>
      <c r="AK67" s="5">
        <f t="shared" ref="AK67:AK130" si="32">AF67/AG67</f>
        <v>1.1867147718797559</v>
      </c>
      <c r="AX67" s="2">
        <v>39994</v>
      </c>
      <c r="AY67" s="10">
        <f t="shared" si="18"/>
        <v>1.594760472205059E-2</v>
      </c>
      <c r="AZ67" s="10">
        <f t="shared" si="19"/>
        <v>-1.0640621673572825E-2</v>
      </c>
    </row>
    <row r="68" spans="1:52">
      <c r="A68" s="1">
        <v>39813</v>
      </c>
      <c r="B68">
        <v>499.45299999999997</v>
      </c>
      <c r="D68" s="1">
        <v>39813</v>
      </c>
      <c r="E68">
        <v>431.54</v>
      </c>
      <c r="G68" s="1">
        <v>39813</v>
      </c>
      <c r="H68">
        <v>134.22</v>
      </c>
      <c r="J68" s="1">
        <v>39813</v>
      </c>
      <c r="K68">
        <v>582.30999999999995</v>
      </c>
      <c r="M68" s="1">
        <v>39813</v>
      </c>
      <c r="N68">
        <v>34.59825</v>
      </c>
      <c r="P68" s="1">
        <v>39813</v>
      </c>
      <c r="Q68">
        <v>59.436259999999997</v>
      </c>
      <c r="T68" s="2">
        <v>40025</v>
      </c>
      <c r="U68" s="3">
        <f t="shared" si="22"/>
        <v>556.71199999999999</v>
      </c>
      <c r="V68" s="3">
        <f t="shared" si="23"/>
        <v>460.26</v>
      </c>
      <c r="W68" s="3">
        <f t="shared" si="24"/>
        <v>165.5</v>
      </c>
      <c r="X68" s="3">
        <f t="shared" si="25"/>
        <v>656.2</v>
      </c>
      <c r="Y68" s="4">
        <f t="shared" si="26"/>
        <v>59.014200000000002</v>
      </c>
      <c r="Z68" s="4">
        <f t="shared" si="27"/>
        <v>98.671310000000005</v>
      </c>
      <c r="AA68" s="2">
        <f t="shared" si="28"/>
        <v>40025</v>
      </c>
      <c r="AB68" s="3">
        <f t="shared" ref="AB68:AB131" si="33">U68*AB67/U67</f>
        <v>95.856743144935649</v>
      </c>
      <c r="AC68" s="3">
        <f t="shared" ref="AC68:AC131" si="34">V68*AC67/V67</f>
        <v>82.14381324623875</v>
      </c>
      <c r="AD68" s="3">
        <f t="shared" ref="AD68:AD99" si="35">W68*AD67/W67</f>
        <v>108.93174488251174</v>
      </c>
      <c r="AE68" s="3">
        <f t="shared" ref="AE68:AE99" si="36">X68*AE67/X67</f>
        <v>97.247951153726518</v>
      </c>
      <c r="AF68" s="3">
        <f t="shared" ref="AF68:AF131" si="37">Y68*AF67/Y67</f>
        <v>305.41352356190026</v>
      </c>
      <c r="AG68" s="3">
        <f t="shared" ref="AG68:AG131" si="38">Z68*AG67/Z67</f>
        <v>261.23563051017993</v>
      </c>
      <c r="AH68" s="2">
        <f t="shared" si="29"/>
        <v>40025</v>
      </c>
      <c r="AI68" s="5">
        <f t="shared" si="30"/>
        <v>1.1669380730791044</v>
      </c>
      <c r="AJ68" s="5">
        <f t="shared" si="31"/>
        <v>1.1201443690090276</v>
      </c>
      <c r="AK68" s="5">
        <f t="shared" si="32"/>
        <v>1.169111284572641</v>
      </c>
      <c r="AX68" s="2">
        <v>40025</v>
      </c>
      <c r="AY68" s="10">
        <f t="shared" ref="AY68:AY131" si="39">AJ68/AJ67-1</f>
        <v>3.4391259514376937E-3</v>
      </c>
      <c r="AZ68" s="10">
        <f t="shared" ref="AZ68:AZ131" si="40">AK68/AK67-1</f>
        <v>-1.4833798082104388E-2</v>
      </c>
    </row>
    <row r="69" spans="1:52">
      <c r="A69" s="1">
        <v>39843</v>
      </c>
      <c r="B69">
        <v>443.52600000000001</v>
      </c>
      <c r="D69" s="1">
        <v>39843</v>
      </c>
      <c r="E69">
        <v>391.28</v>
      </c>
      <c r="G69" s="1">
        <v>39843</v>
      </c>
      <c r="H69">
        <v>123.87</v>
      </c>
      <c r="J69" s="1">
        <v>39843</v>
      </c>
      <c r="K69">
        <v>529.48</v>
      </c>
      <c r="M69" s="1">
        <v>39844</v>
      </c>
      <c r="N69">
        <v>31.380849999999999</v>
      </c>
      <c r="P69" s="1">
        <v>39844</v>
      </c>
      <c r="Q69">
        <v>56.73657</v>
      </c>
      <c r="T69" s="2">
        <v>40056</v>
      </c>
      <c r="U69" s="3">
        <f t="shared" si="22"/>
        <v>572.07100000000003</v>
      </c>
      <c r="V69" s="3">
        <f t="shared" si="23"/>
        <v>474.73</v>
      </c>
      <c r="W69" s="3">
        <f t="shared" si="24"/>
        <v>175.41</v>
      </c>
      <c r="X69" s="3">
        <f t="shared" si="25"/>
        <v>680.13</v>
      </c>
      <c r="Y69" s="4">
        <f t="shared" si="26"/>
        <v>62.612560000000002</v>
      </c>
      <c r="Z69" s="4">
        <f t="shared" si="27"/>
        <v>97.657030000000006</v>
      </c>
      <c r="AA69" s="2">
        <f t="shared" si="28"/>
        <v>40056</v>
      </c>
      <c r="AB69" s="3">
        <f t="shared" si="33"/>
        <v>98.501312900865244</v>
      </c>
      <c r="AC69" s="3">
        <f t="shared" si="34"/>
        <v>84.726312220021128</v>
      </c>
      <c r="AD69" s="3">
        <f t="shared" si="35"/>
        <v>115.45448561837694</v>
      </c>
      <c r="AE69" s="3">
        <f t="shared" si="36"/>
        <v>100.79434473968912</v>
      </c>
      <c r="AF69" s="3">
        <f t="shared" si="37"/>
        <v>324.03595353035189</v>
      </c>
      <c r="AG69" s="3">
        <f t="shared" si="38"/>
        <v>258.55028990495367</v>
      </c>
      <c r="AH69" s="2">
        <f t="shared" si="29"/>
        <v>40056</v>
      </c>
      <c r="AI69" s="5">
        <f t="shared" si="30"/>
        <v>1.1625823232465562</v>
      </c>
      <c r="AJ69" s="5">
        <f t="shared" si="31"/>
        <v>1.145446065615576</v>
      </c>
      <c r="AK69" s="5">
        <f t="shared" si="32"/>
        <v>1.2532801786819561</v>
      </c>
      <c r="AX69" s="2">
        <v>40056</v>
      </c>
      <c r="AY69" s="10">
        <f t="shared" si="39"/>
        <v>2.2587888942326551E-2</v>
      </c>
      <c r="AZ69" s="10">
        <f t="shared" si="40"/>
        <v>7.1993911289704338E-2</v>
      </c>
    </row>
    <row r="70" spans="1:52">
      <c r="A70" s="1">
        <v>39871</v>
      </c>
      <c r="B70">
        <v>389.01600000000002</v>
      </c>
      <c r="D70" s="1">
        <v>39871</v>
      </c>
      <c r="E70">
        <v>348.21</v>
      </c>
      <c r="G70" s="1">
        <v>39871</v>
      </c>
      <c r="H70">
        <v>110.83</v>
      </c>
      <c r="J70" s="1">
        <v>39871</v>
      </c>
      <c r="K70">
        <v>473.85</v>
      </c>
      <c r="M70" s="1">
        <v>39872</v>
      </c>
      <c r="N70">
        <v>28.318149999999999</v>
      </c>
      <c r="P70" s="1">
        <v>39872</v>
      </c>
      <c r="Q70">
        <v>51.222140000000003</v>
      </c>
      <c r="T70" s="2">
        <v>40086</v>
      </c>
      <c r="U70" s="3">
        <f t="shared" si="22"/>
        <v>604.27800000000002</v>
      </c>
      <c r="V70" s="3">
        <f t="shared" si="23"/>
        <v>488.35</v>
      </c>
      <c r="W70" s="3">
        <f t="shared" si="24"/>
        <v>185.39</v>
      </c>
      <c r="X70" s="3">
        <f t="shared" si="25"/>
        <v>704.28</v>
      </c>
      <c r="Y70" s="4">
        <f t="shared" si="26"/>
        <v>66.933170000000004</v>
      </c>
      <c r="Z70" s="4">
        <f t="shared" si="27"/>
        <v>107.67238</v>
      </c>
      <c r="AA70" s="2">
        <f t="shared" si="28"/>
        <v>40086</v>
      </c>
      <c r="AB70" s="3">
        <f t="shared" si="33"/>
        <v>104.04683397184797</v>
      </c>
      <c r="AC70" s="3">
        <f t="shared" si="34"/>
        <v>87.157109457264809</v>
      </c>
      <c r="AD70" s="3">
        <f t="shared" si="35"/>
        <v>122.02330020404138</v>
      </c>
      <c r="AE70" s="3">
        <f t="shared" si="36"/>
        <v>104.37334202765392</v>
      </c>
      <c r="AF70" s="3">
        <f t="shared" si="37"/>
        <v>346.39621129944442</v>
      </c>
      <c r="AG70" s="3">
        <f t="shared" si="38"/>
        <v>285.06626777157095</v>
      </c>
      <c r="AH70" s="2">
        <f t="shared" si="29"/>
        <v>40086</v>
      </c>
      <c r="AI70" s="5">
        <f t="shared" si="30"/>
        <v>1.1937848170936027</v>
      </c>
      <c r="AJ70" s="5">
        <f t="shared" si="31"/>
        <v>1.1691040818805156</v>
      </c>
      <c r="AK70" s="5">
        <f t="shared" si="32"/>
        <v>1.2151427596372726</v>
      </c>
      <c r="AX70" s="2">
        <v>40086</v>
      </c>
      <c r="AY70" s="10">
        <f t="shared" si="39"/>
        <v>2.0653976625451653E-2</v>
      </c>
      <c r="AZ70" s="10">
        <f t="shared" si="40"/>
        <v>-3.043008234981559E-2</v>
      </c>
    </row>
    <row r="71" spans="1:52">
      <c r="A71" s="1">
        <v>39903</v>
      </c>
      <c r="B71">
        <v>422.74799999999999</v>
      </c>
      <c r="D71" s="1">
        <v>39903</v>
      </c>
      <c r="E71">
        <v>377.35</v>
      </c>
      <c r="G71" s="1">
        <v>39903</v>
      </c>
      <c r="H71">
        <v>119.54</v>
      </c>
      <c r="J71" s="1">
        <v>39903</v>
      </c>
      <c r="K71">
        <v>508.13</v>
      </c>
      <c r="M71" s="1">
        <v>39903</v>
      </c>
      <c r="N71">
        <v>31.095300000000002</v>
      </c>
      <c r="P71" s="1">
        <v>39903</v>
      </c>
      <c r="Q71">
        <v>56.502609999999997</v>
      </c>
      <c r="T71" s="2">
        <v>40116</v>
      </c>
      <c r="U71" s="3">
        <f t="shared" si="22"/>
        <v>562.77099999999996</v>
      </c>
      <c r="V71" s="3">
        <f t="shared" si="23"/>
        <v>482.31</v>
      </c>
      <c r="W71" s="3">
        <f t="shared" si="24"/>
        <v>178</v>
      </c>
      <c r="X71" s="3">
        <f t="shared" si="25"/>
        <v>693.48</v>
      </c>
      <c r="Y71" s="4">
        <f t="shared" si="26"/>
        <v>65.313320000000004</v>
      </c>
      <c r="Z71" s="4">
        <f t="shared" si="27"/>
        <v>102.91153</v>
      </c>
      <c r="AA71" s="2">
        <f t="shared" si="28"/>
        <v>40116</v>
      </c>
      <c r="AB71" s="3">
        <f t="shared" si="33"/>
        <v>96.900004304592997</v>
      </c>
      <c r="AC71" s="3">
        <f t="shared" si="34"/>
        <v>86.079134764683914</v>
      </c>
      <c r="AD71" s="3">
        <f t="shared" si="35"/>
        <v>117.15921806094917</v>
      </c>
      <c r="AE71" s="3">
        <f t="shared" si="36"/>
        <v>102.77279665663862</v>
      </c>
      <c r="AF71" s="3">
        <f t="shared" si="37"/>
        <v>338.0130747638014</v>
      </c>
      <c r="AG71" s="3">
        <f t="shared" si="38"/>
        <v>272.46175637393782</v>
      </c>
      <c r="AH71" s="2">
        <f t="shared" si="29"/>
        <v>40116</v>
      </c>
      <c r="AI71" s="5">
        <f t="shared" si="30"/>
        <v>1.1257083911158063</v>
      </c>
      <c r="AJ71" s="5">
        <f t="shared" si="31"/>
        <v>1.1399827763019355</v>
      </c>
      <c r="AK71" s="5">
        <f t="shared" si="32"/>
        <v>1.2405890619742546</v>
      </c>
      <c r="AX71" s="2">
        <v>40116</v>
      </c>
      <c r="AY71" s="10">
        <f t="shared" si="39"/>
        <v>-2.4909078695318776E-2</v>
      </c>
      <c r="AZ71" s="10">
        <f t="shared" si="40"/>
        <v>2.0940998195617677E-2</v>
      </c>
    </row>
    <row r="72" spans="1:52">
      <c r="A72" s="1">
        <v>39933</v>
      </c>
      <c r="B72">
        <v>487.56099999999998</v>
      </c>
      <c r="D72" s="1">
        <v>39933</v>
      </c>
      <c r="E72">
        <v>406</v>
      </c>
      <c r="G72" s="1">
        <v>39933</v>
      </c>
      <c r="H72">
        <v>139.03</v>
      </c>
      <c r="J72" s="1">
        <v>39933</v>
      </c>
      <c r="K72">
        <v>560.73</v>
      </c>
      <c r="M72" s="1">
        <v>39933</v>
      </c>
      <c r="N72">
        <v>36.700229999999998</v>
      </c>
      <c r="P72" s="1">
        <v>39933</v>
      </c>
      <c r="Q72">
        <v>67.117930000000001</v>
      </c>
      <c r="T72" s="2">
        <v>40147</v>
      </c>
      <c r="U72" s="3">
        <f t="shared" si="22"/>
        <v>579.73099999999999</v>
      </c>
      <c r="V72" s="3">
        <f t="shared" si="23"/>
        <v>510.74</v>
      </c>
      <c r="W72" s="3">
        <f t="shared" si="24"/>
        <v>182.06</v>
      </c>
      <c r="X72" s="3">
        <f t="shared" si="25"/>
        <v>721.33</v>
      </c>
      <c r="Y72" s="4">
        <f t="shared" si="26"/>
        <v>70.129339999999999</v>
      </c>
      <c r="Z72" s="4">
        <f t="shared" si="27"/>
        <v>111.08754999999999</v>
      </c>
      <c r="AA72" s="2">
        <f t="shared" si="28"/>
        <v>40147</v>
      </c>
      <c r="AB72" s="3">
        <f t="shared" si="33"/>
        <v>99.820240196289447</v>
      </c>
      <c r="AC72" s="3">
        <f t="shared" si="34"/>
        <v>91.153111670325444</v>
      </c>
      <c r="AD72" s="3">
        <f t="shared" si="35"/>
        <v>119.83150134930567</v>
      </c>
      <c r="AE72" s="3">
        <f t="shared" si="36"/>
        <v>106.90012893282162</v>
      </c>
      <c r="AF72" s="3">
        <f t="shared" si="37"/>
        <v>362.93720552800016</v>
      </c>
      <c r="AG72" s="3">
        <f t="shared" si="38"/>
        <v>294.10804585528592</v>
      </c>
      <c r="AH72" s="2">
        <f t="shared" si="29"/>
        <v>40147</v>
      </c>
      <c r="AI72" s="5">
        <f t="shared" si="30"/>
        <v>1.0950831887923971</v>
      </c>
      <c r="AJ72" s="5">
        <f t="shared" si="31"/>
        <v>1.1209668551907024</v>
      </c>
      <c r="AK72" s="5">
        <f t="shared" si="32"/>
        <v>1.2340267824790527</v>
      </c>
      <c r="AX72" s="2">
        <v>40147</v>
      </c>
      <c r="AY72" s="10">
        <f t="shared" si="39"/>
        <v>-1.6680884576975807E-2</v>
      </c>
      <c r="AZ72" s="10">
        <f t="shared" si="40"/>
        <v>-5.2896480360375975E-3</v>
      </c>
    </row>
    <row r="73" spans="1:52">
      <c r="A73" s="1">
        <v>39962</v>
      </c>
      <c r="B73">
        <v>501.62900000000002</v>
      </c>
      <c r="D73" s="1">
        <v>39962</v>
      </c>
      <c r="E73">
        <v>427.56</v>
      </c>
      <c r="G73" s="1">
        <v>39962</v>
      </c>
      <c r="H73">
        <v>150.81</v>
      </c>
      <c r="J73" s="1">
        <v>39962</v>
      </c>
      <c r="K73">
        <v>609.58000000000004</v>
      </c>
      <c r="M73" s="1">
        <v>39964</v>
      </c>
      <c r="N73">
        <v>57.561709999999998</v>
      </c>
      <c r="P73" s="1">
        <v>39964</v>
      </c>
      <c r="Q73">
        <v>93.806219999999996</v>
      </c>
      <c r="T73" s="2">
        <v>40178</v>
      </c>
      <c r="U73" s="3">
        <f t="shared" si="22"/>
        <v>625.38900000000001</v>
      </c>
      <c r="V73" s="3">
        <f t="shared" si="23"/>
        <v>514.09</v>
      </c>
      <c r="W73" s="3">
        <f t="shared" si="24"/>
        <v>190.16</v>
      </c>
      <c r="X73" s="3">
        <f t="shared" si="25"/>
        <v>731.03</v>
      </c>
      <c r="Y73" s="4">
        <f t="shared" si="26"/>
        <v>74.92859</v>
      </c>
      <c r="Z73" s="4">
        <f t="shared" si="27"/>
        <v>115.05517999999999</v>
      </c>
      <c r="AA73" s="2">
        <f t="shared" si="28"/>
        <v>40178</v>
      </c>
      <c r="AB73" s="3">
        <f t="shared" si="33"/>
        <v>107.68180448538592</v>
      </c>
      <c r="AC73" s="3">
        <f t="shared" si="34"/>
        <v>91.75099498491916</v>
      </c>
      <c r="AD73" s="3">
        <f t="shared" si="35"/>
        <v>125.16290396893314</v>
      </c>
      <c r="AE73" s="3">
        <f t="shared" si="36"/>
        <v>108.33765579382609</v>
      </c>
      <c r="AF73" s="3">
        <f t="shared" si="37"/>
        <v>387.77454726870752</v>
      </c>
      <c r="AG73" s="3">
        <f t="shared" si="38"/>
        <v>304.61248047443814</v>
      </c>
      <c r="AH73" s="2">
        <f t="shared" si="29"/>
        <v>40178</v>
      </c>
      <c r="AI73" s="5">
        <f t="shared" si="30"/>
        <v>1.1736309181506452</v>
      </c>
      <c r="AJ73" s="5">
        <f t="shared" si="31"/>
        <v>1.1553037865903859</v>
      </c>
      <c r="AK73" s="5">
        <f t="shared" si="32"/>
        <v>1.2730093877465012</v>
      </c>
      <c r="AX73" s="2">
        <v>40178</v>
      </c>
      <c r="AY73" s="10">
        <f t="shared" si="39"/>
        <v>3.0631531379080812E-2</v>
      </c>
      <c r="AZ73" s="10">
        <f t="shared" si="40"/>
        <v>3.1589756252401457E-2</v>
      </c>
    </row>
    <row r="74" spans="1:52">
      <c r="A74" s="1">
        <v>39994</v>
      </c>
      <c r="B74">
        <v>508.28199999999998</v>
      </c>
      <c r="D74" s="1">
        <v>39994</v>
      </c>
      <c r="E74">
        <v>429.66</v>
      </c>
      <c r="G74" s="1">
        <v>39994</v>
      </c>
      <c r="H74">
        <v>152.27000000000001</v>
      </c>
      <c r="J74" s="1">
        <v>39994</v>
      </c>
      <c r="K74">
        <v>605.82000000000005</v>
      </c>
      <c r="M74" s="1">
        <v>39994</v>
      </c>
      <c r="N74">
        <v>55.652439999999999</v>
      </c>
      <c r="P74" s="1">
        <v>39994</v>
      </c>
      <c r="Q74">
        <v>91.670180000000002</v>
      </c>
      <c r="T74" s="2">
        <v>40207</v>
      </c>
      <c r="U74" s="3">
        <f t="shared" si="22"/>
        <v>602.03499999999997</v>
      </c>
      <c r="V74" s="3">
        <f t="shared" si="23"/>
        <v>495.09</v>
      </c>
      <c r="W74" s="3">
        <f t="shared" si="24"/>
        <v>185.5</v>
      </c>
      <c r="X74" s="3">
        <f t="shared" si="25"/>
        <v>699.61</v>
      </c>
      <c r="Y74" s="4">
        <f t="shared" si="26"/>
        <v>75.651129999999995</v>
      </c>
      <c r="Z74" s="4">
        <f t="shared" si="27"/>
        <v>109.37231</v>
      </c>
      <c r="AA74" s="2">
        <f t="shared" si="28"/>
        <v>40207</v>
      </c>
      <c r="AB74" s="3">
        <f t="shared" si="33"/>
        <v>103.66062588782231</v>
      </c>
      <c r="AC74" s="3">
        <f t="shared" si="34"/>
        <v>88.360014991701107</v>
      </c>
      <c r="AD74" s="3">
        <f t="shared" si="35"/>
        <v>122.09570196801167</v>
      </c>
      <c r="AE74" s="3">
        <f t="shared" si="36"/>
        <v>103.68125435333525</v>
      </c>
      <c r="AF74" s="3">
        <f t="shared" si="37"/>
        <v>391.51387589324901</v>
      </c>
      <c r="AG74" s="3">
        <f t="shared" si="38"/>
        <v>289.56688994201909</v>
      </c>
      <c r="AH74" s="2">
        <f t="shared" si="29"/>
        <v>40207</v>
      </c>
      <c r="AI74" s="5">
        <f t="shared" si="30"/>
        <v>1.1731621582178122</v>
      </c>
      <c r="AJ74" s="5">
        <f t="shared" si="31"/>
        <v>1.1776063352004003</v>
      </c>
      <c r="AK74" s="5">
        <f t="shared" si="32"/>
        <v>1.3520671371358897</v>
      </c>
      <c r="AX74" s="2">
        <v>40207</v>
      </c>
      <c r="AY74" s="10">
        <f t="shared" si="39"/>
        <v>1.9304488454794377E-2</v>
      </c>
      <c r="AZ74" s="10">
        <f t="shared" si="40"/>
        <v>6.2103037220595514E-2</v>
      </c>
    </row>
    <row r="75" spans="1:52">
      <c r="A75" s="1">
        <v>40025</v>
      </c>
      <c r="B75">
        <v>556.71199999999999</v>
      </c>
      <c r="D75" s="1">
        <v>40025</v>
      </c>
      <c r="E75">
        <v>460.26</v>
      </c>
      <c r="G75" s="1">
        <v>40025</v>
      </c>
      <c r="H75">
        <v>165.5</v>
      </c>
      <c r="J75" s="1">
        <v>40025</v>
      </c>
      <c r="K75">
        <v>656.2</v>
      </c>
      <c r="M75" s="1">
        <v>40025</v>
      </c>
      <c r="N75">
        <v>59.014200000000002</v>
      </c>
      <c r="P75" s="1">
        <v>40025</v>
      </c>
      <c r="Q75">
        <v>98.671310000000005</v>
      </c>
      <c r="T75" s="2">
        <v>40235</v>
      </c>
      <c r="U75" s="3">
        <f t="shared" si="22"/>
        <v>628.55899999999997</v>
      </c>
      <c r="V75" s="3">
        <f t="shared" si="23"/>
        <v>506.06</v>
      </c>
      <c r="W75" s="3">
        <f t="shared" si="24"/>
        <v>189.65</v>
      </c>
      <c r="X75" s="3">
        <f t="shared" si="25"/>
        <v>706.87</v>
      </c>
      <c r="Y75" s="4">
        <f t="shared" si="26"/>
        <v>73.874629999999996</v>
      </c>
      <c r="Z75" s="4">
        <f t="shared" si="27"/>
        <v>110.18198</v>
      </c>
      <c r="AA75" s="2">
        <f t="shared" si="28"/>
        <v>40235</v>
      </c>
      <c r="AB75" s="3">
        <f t="shared" si="33"/>
        <v>108.22762687787869</v>
      </c>
      <c r="AC75" s="3">
        <f t="shared" si="34"/>
        <v>90.317859756206474</v>
      </c>
      <c r="AD75" s="3">
        <f t="shared" si="35"/>
        <v>124.8272230632529</v>
      </c>
      <c r="AE75" s="3">
        <f t="shared" si="36"/>
        <v>104.75717651940664</v>
      </c>
      <c r="AF75" s="3">
        <f t="shared" si="37"/>
        <v>382.32003568855731</v>
      </c>
      <c r="AG75" s="3">
        <f t="shared" si="38"/>
        <v>291.71051865187587</v>
      </c>
      <c r="AH75" s="2">
        <f t="shared" si="29"/>
        <v>40235</v>
      </c>
      <c r="AI75" s="5">
        <f t="shared" si="30"/>
        <v>1.1982970718085633</v>
      </c>
      <c r="AJ75" s="5">
        <f t="shared" si="31"/>
        <v>1.1915863639196902</v>
      </c>
      <c r="AK75" s="5">
        <f t="shared" si="32"/>
        <v>1.3106145004829732</v>
      </c>
      <c r="AX75" s="2">
        <v>40235</v>
      </c>
      <c r="AY75" s="10">
        <f t="shared" si="39"/>
        <v>1.1871563782739791E-2</v>
      </c>
      <c r="AZ75" s="10">
        <f t="shared" si="40"/>
        <v>-3.0658711771315073E-2</v>
      </c>
    </row>
    <row r="76" spans="1:52">
      <c r="A76" s="1">
        <v>40056</v>
      </c>
      <c r="B76">
        <v>572.07100000000003</v>
      </c>
      <c r="D76" s="1">
        <v>40056</v>
      </c>
      <c r="E76">
        <v>474.73</v>
      </c>
      <c r="G76" s="1">
        <v>40056</v>
      </c>
      <c r="H76">
        <v>175.41</v>
      </c>
      <c r="J76" s="1">
        <v>40056</v>
      </c>
      <c r="K76">
        <v>680.13</v>
      </c>
      <c r="M76" s="1">
        <v>40056</v>
      </c>
      <c r="N76">
        <v>62.612560000000002</v>
      </c>
      <c r="P76" s="1">
        <v>40056</v>
      </c>
      <c r="Q76">
        <v>97.657030000000006</v>
      </c>
      <c r="T76" s="2">
        <v>40268</v>
      </c>
      <c r="U76" s="3">
        <f t="shared" si="22"/>
        <v>678.64300000000003</v>
      </c>
      <c r="V76" s="3">
        <f t="shared" si="23"/>
        <v>534.91</v>
      </c>
      <c r="W76" s="3">
        <f t="shared" si="24"/>
        <v>203.81</v>
      </c>
      <c r="X76" s="3">
        <f t="shared" si="25"/>
        <v>747.77</v>
      </c>
      <c r="Y76" s="4">
        <f t="shared" si="26"/>
        <v>80.524810000000002</v>
      </c>
      <c r="Z76" s="4">
        <f t="shared" si="27"/>
        <v>120.00266999999999</v>
      </c>
      <c r="AA76" s="2">
        <f t="shared" si="28"/>
        <v>40268</v>
      </c>
      <c r="AB76" s="3">
        <f t="shared" si="33"/>
        <v>116.85127631182473</v>
      </c>
      <c r="AC76" s="3">
        <f t="shared" si="34"/>
        <v>95.466795166961234</v>
      </c>
      <c r="AD76" s="3">
        <f t="shared" si="35"/>
        <v>134.14730467978683</v>
      </c>
      <c r="AE76" s="3">
        <f t="shared" si="36"/>
        <v>110.8185011188998</v>
      </c>
      <c r="AF76" s="3">
        <f t="shared" si="37"/>
        <v>416.73641185091958</v>
      </c>
      <c r="AG76" s="3">
        <f t="shared" si="38"/>
        <v>317.711127584655</v>
      </c>
      <c r="AH76" s="2">
        <f t="shared" si="29"/>
        <v>40268</v>
      </c>
      <c r="AI76" s="5">
        <f t="shared" si="30"/>
        <v>1.2239991518251381</v>
      </c>
      <c r="AJ76" s="5">
        <f t="shared" si="31"/>
        <v>1.2105136175398816</v>
      </c>
      <c r="AK76" s="5">
        <f t="shared" si="32"/>
        <v>1.3116833993794537</v>
      </c>
      <c r="AX76" s="2">
        <v>40268</v>
      </c>
      <c r="AY76" s="10">
        <f t="shared" si="39"/>
        <v>1.588408041019429E-2</v>
      </c>
      <c r="AZ76" s="10">
        <f t="shared" si="40"/>
        <v>8.1557078461025334E-4</v>
      </c>
    </row>
    <row r="77" spans="1:52">
      <c r="A77" s="1">
        <v>40086</v>
      </c>
      <c r="B77">
        <v>604.27800000000002</v>
      </c>
      <c r="D77" s="1">
        <v>40086</v>
      </c>
      <c r="E77">
        <v>488.35</v>
      </c>
      <c r="G77" s="1">
        <v>40086</v>
      </c>
      <c r="H77">
        <v>185.39</v>
      </c>
      <c r="J77" s="1">
        <v>40086</v>
      </c>
      <c r="K77">
        <v>704.28</v>
      </c>
      <c r="M77" s="1">
        <v>40086</v>
      </c>
      <c r="N77">
        <v>66.933170000000004</v>
      </c>
      <c r="P77" s="1">
        <v>40086</v>
      </c>
      <c r="Q77">
        <v>107.67238</v>
      </c>
      <c r="T77" s="2">
        <v>40298</v>
      </c>
      <c r="U77" s="3">
        <f t="shared" si="22"/>
        <v>716.59900000000005</v>
      </c>
      <c r="V77" s="3">
        <f t="shared" si="23"/>
        <v>540.28</v>
      </c>
      <c r="W77" s="3">
        <f t="shared" si="24"/>
        <v>211.4</v>
      </c>
      <c r="X77" s="3">
        <f t="shared" si="25"/>
        <v>743.79</v>
      </c>
      <c r="Y77" s="4">
        <f t="shared" si="26"/>
        <v>84.86412</v>
      </c>
      <c r="Z77" s="4">
        <f t="shared" si="27"/>
        <v>122.63630999999999</v>
      </c>
      <c r="AA77" s="2">
        <f t="shared" si="28"/>
        <v>40298</v>
      </c>
      <c r="AB77" s="3">
        <f t="shared" si="33"/>
        <v>123.38668158925576</v>
      </c>
      <c r="AC77" s="3">
        <f t="shared" si="34"/>
        <v>96.425193196623383</v>
      </c>
      <c r="AD77" s="3">
        <f t="shared" si="35"/>
        <v>139.14302639373403</v>
      </c>
      <c r="AE77" s="3">
        <f t="shared" si="36"/>
        <v>110.22867050995156</v>
      </c>
      <c r="AF77" s="3">
        <f t="shared" si="37"/>
        <v>439.1934468853247</v>
      </c>
      <c r="AG77" s="3">
        <f t="shared" si="38"/>
        <v>324.68377856027121</v>
      </c>
      <c r="AH77" s="2">
        <f t="shared" si="29"/>
        <v>40298</v>
      </c>
      <c r="AI77" s="5">
        <f t="shared" si="30"/>
        <v>1.279610416104165</v>
      </c>
      <c r="AJ77" s="5">
        <f t="shared" si="31"/>
        <v>1.2623124795937011</v>
      </c>
      <c r="AK77" s="5">
        <f t="shared" si="32"/>
        <v>1.3526805953559426</v>
      </c>
      <c r="AX77" s="2">
        <v>40298</v>
      </c>
      <c r="AY77" s="10">
        <f t="shared" si="39"/>
        <v>4.2790813174898412E-2</v>
      </c>
      <c r="AZ77" s="10">
        <f t="shared" si="40"/>
        <v>3.1255405074032572E-2</v>
      </c>
    </row>
    <row r="78" spans="1:52">
      <c r="A78" s="1">
        <v>40116</v>
      </c>
      <c r="B78">
        <v>562.77099999999996</v>
      </c>
      <c r="D78" s="1">
        <v>40116</v>
      </c>
      <c r="E78">
        <v>482.31</v>
      </c>
      <c r="G78" s="1">
        <v>40116</v>
      </c>
      <c r="H78">
        <v>178</v>
      </c>
      <c r="J78" s="1">
        <v>40116</v>
      </c>
      <c r="K78">
        <v>693.48</v>
      </c>
      <c r="M78" s="1">
        <v>40117</v>
      </c>
      <c r="N78">
        <v>65.313320000000004</v>
      </c>
      <c r="P78" s="1">
        <v>40117</v>
      </c>
      <c r="Q78">
        <v>102.91153</v>
      </c>
      <c r="T78" s="2">
        <v>40329</v>
      </c>
      <c r="U78" s="3">
        <f t="shared" si="22"/>
        <v>661.61400000000003</v>
      </c>
      <c r="V78" s="3">
        <f t="shared" si="23"/>
        <v>493.06</v>
      </c>
      <c r="W78" s="3">
        <f t="shared" si="24"/>
        <v>190.79</v>
      </c>
      <c r="X78" s="3">
        <f t="shared" si="25"/>
        <v>669.54</v>
      </c>
      <c r="Y78" s="4">
        <f t="shared" si="26"/>
        <v>75.688140000000004</v>
      </c>
      <c r="Z78" s="4">
        <f t="shared" si="27"/>
        <v>113.09452</v>
      </c>
      <c r="AA78" s="2">
        <f t="shared" si="28"/>
        <v>40329</v>
      </c>
      <c r="AB78" s="3">
        <f t="shared" si="33"/>
        <v>113.91915974344627</v>
      </c>
      <c r="AC78" s="3">
        <f t="shared" si="34"/>
        <v>87.997715550320436</v>
      </c>
      <c r="AD78" s="3">
        <f t="shared" si="35"/>
        <v>125.57756861712637</v>
      </c>
      <c r="AE78" s="3">
        <f t="shared" si="36"/>
        <v>99.224921084221307</v>
      </c>
      <c r="AF78" s="3">
        <f t="shared" si="37"/>
        <v>391.70541207449065</v>
      </c>
      <c r="AG78" s="3">
        <f t="shared" si="38"/>
        <v>299.42156681051614</v>
      </c>
      <c r="AH78" s="2">
        <f t="shared" si="29"/>
        <v>40329</v>
      </c>
      <c r="AI78" s="5">
        <f t="shared" si="30"/>
        <v>1.2945695127540324</v>
      </c>
      <c r="AJ78" s="5">
        <f t="shared" si="31"/>
        <v>1.2655849684227731</v>
      </c>
      <c r="AK78" s="5">
        <f t="shared" si="32"/>
        <v>1.3082070748844046</v>
      </c>
      <c r="AX78" s="2">
        <v>40329</v>
      </c>
      <c r="AY78" s="10">
        <f t="shared" si="39"/>
        <v>2.5924554196956606E-3</v>
      </c>
      <c r="AZ78" s="10">
        <f t="shared" si="40"/>
        <v>-3.2878064950606745E-2</v>
      </c>
    </row>
    <row r="79" spans="1:52">
      <c r="A79" s="1">
        <v>40147</v>
      </c>
      <c r="B79">
        <v>579.73099999999999</v>
      </c>
      <c r="D79" s="1">
        <v>40147</v>
      </c>
      <c r="E79">
        <v>510.74</v>
      </c>
      <c r="G79" s="1">
        <v>40147</v>
      </c>
      <c r="H79">
        <v>182.06</v>
      </c>
      <c r="J79" s="1">
        <v>40147</v>
      </c>
      <c r="K79">
        <v>721.33</v>
      </c>
      <c r="M79" s="1">
        <v>40147</v>
      </c>
      <c r="N79">
        <v>70.129339999999999</v>
      </c>
      <c r="P79" s="1">
        <v>40147</v>
      </c>
      <c r="Q79">
        <v>111.08754999999999</v>
      </c>
      <c r="T79" s="2">
        <v>40359</v>
      </c>
      <c r="U79" s="3">
        <f t="shared" si="22"/>
        <v>609.48599999999999</v>
      </c>
      <c r="V79" s="3">
        <f t="shared" si="23"/>
        <v>467.65</v>
      </c>
      <c r="W79" s="3">
        <f t="shared" si="24"/>
        <v>181.63</v>
      </c>
      <c r="X79" s="3">
        <f t="shared" si="25"/>
        <v>645.64</v>
      </c>
      <c r="Y79" s="4">
        <f t="shared" si="26"/>
        <v>79.564719999999994</v>
      </c>
      <c r="Z79" s="4">
        <f t="shared" si="27"/>
        <v>117.89892999999999</v>
      </c>
      <c r="AA79" s="2">
        <f t="shared" si="28"/>
        <v>40359</v>
      </c>
      <c r="AB79" s="3">
        <f t="shared" si="33"/>
        <v>104.94356678576041</v>
      </c>
      <c r="AC79" s="3">
        <f t="shared" si="34"/>
        <v>83.462725990969346</v>
      </c>
      <c r="AD79" s="3">
        <f t="shared" si="35"/>
        <v>119.54847627196742</v>
      </c>
      <c r="AE79" s="3">
        <f t="shared" si="36"/>
        <v>95.682973457622609</v>
      </c>
      <c r="AF79" s="3">
        <f t="shared" si="37"/>
        <v>411.76770144161901</v>
      </c>
      <c r="AG79" s="3">
        <f t="shared" si="38"/>
        <v>312.14140478144617</v>
      </c>
      <c r="AH79" s="2">
        <f t="shared" si="29"/>
        <v>40359</v>
      </c>
      <c r="AI79" s="5">
        <f t="shared" si="30"/>
        <v>1.2573704673522799</v>
      </c>
      <c r="AJ79" s="5">
        <f t="shared" si="31"/>
        <v>1.2494226710556262</v>
      </c>
      <c r="AK79" s="5">
        <f t="shared" si="32"/>
        <v>1.3191703988451284</v>
      </c>
      <c r="AX79" s="2">
        <v>40359</v>
      </c>
      <c r="AY79" s="10">
        <f t="shared" si="39"/>
        <v>-1.2770614198499119E-2</v>
      </c>
      <c r="AZ79" s="10">
        <f t="shared" si="40"/>
        <v>8.3804194085195238E-3</v>
      </c>
    </row>
    <row r="80" spans="1:52">
      <c r="A80" s="1">
        <v>40178</v>
      </c>
      <c r="B80">
        <v>625.38900000000001</v>
      </c>
      <c r="D80" s="1">
        <v>40178</v>
      </c>
      <c r="E80">
        <v>514.09</v>
      </c>
      <c r="G80" s="1">
        <v>40178</v>
      </c>
      <c r="H80">
        <v>190.16</v>
      </c>
      <c r="J80" s="1">
        <v>40178</v>
      </c>
      <c r="K80">
        <v>731.03</v>
      </c>
      <c r="M80" s="1">
        <v>40178</v>
      </c>
      <c r="N80">
        <v>74.92859</v>
      </c>
      <c r="P80" s="1">
        <v>40178</v>
      </c>
      <c r="Q80">
        <v>115.05517999999999</v>
      </c>
      <c r="T80" s="2">
        <v>40389</v>
      </c>
      <c r="U80" s="3">
        <f t="shared" si="22"/>
        <v>650.89</v>
      </c>
      <c r="V80" s="3">
        <f t="shared" si="23"/>
        <v>500.56</v>
      </c>
      <c r="W80" s="3">
        <f t="shared" si="24"/>
        <v>195.6</v>
      </c>
      <c r="X80" s="3">
        <f t="shared" si="25"/>
        <v>697.37</v>
      </c>
      <c r="Y80" s="4">
        <f t="shared" si="26"/>
        <v>82.72569</v>
      </c>
      <c r="Z80" s="4">
        <f t="shared" si="27"/>
        <v>119.25279999999999</v>
      </c>
      <c r="AA80" s="2">
        <f t="shared" si="28"/>
        <v>40389</v>
      </c>
      <c r="AB80" s="3">
        <f t="shared" si="33"/>
        <v>112.07266152985235</v>
      </c>
      <c r="AC80" s="3">
        <f t="shared" si="34"/>
        <v>89.336260284485434</v>
      </c>
      <c r="AD80" s="3">
        <f t="shared" si="35"/>
        <v>128.7435002961891</v>
      </c>
      <c r="AE80" s="3">
        <f t="shared" si="36"/>
        <v>103.34928938749502</v>
      </c>
      <c r="AF80" s="3">
        <f t="shared" si="37"/>
        <v>428.12652670017479</v>
      </c>
      <c r="AG80" s="3">
        <f t="shared" si="38"/>
        <v>315.72582139736846</v>
      </c>
      <c r="AH80" s="2">
        <f t="shared" si="29"/>
        <v>40389</v>
      </c>
      <c r="AI80" s="5">
        <f t="shared" si="30"/>
        <v>1.2545036155863738</v>
      </c>
      <c r="AJ80" s="5">
        <f t="shared" si="31"/>
        <v>1.2457124868414113</v>
      </c>
      <c r="AK80" s="5">
        <f t="shared" si="32"/>
        <v>1.3560073256135114</v>
      </c>
      <c r="AX80" s="2">
        <v>40389</v>
      </c>
      <c r="AY80" s="10">
        <f t="shared" si="39"/>
        <v>-2.9695188827334462E-3</v>
      </c>
      <c r="AZ80" s="10">
        <f t="shared" si="40"/>
        <v>2.7924312735210011E-2</v>
      </c>
    </row>
    <row r="81" spans="1:52">
      <c r="A81" s="1">
        <v>40207</v>
      </c>
      <c r="B81">
        <v>602.03499999999997</v>
      </c>
      <c r="D81" s="1">
        <v>40207</v>
      </c>
      <c r="E81">
        <v>495.09</v>
      </c>
      <c r="G81" s="1">
        <v>40207</v>
      </c>
      <c r="H81">
        <v>185.5</v>
      </c>
      <c r="J81" s="1">
        <v>40207</v>
      </c>
      <c r="K81">
        <v>699.61</v>
      </c>
      <c r="M81" s="1">
        <v>40209</v>
      </c>
      <c r="N81">
        <v>75.651129999999995</v>
      </c>
      <c r="P81" s="1">
        <v>40209</v>
      </c>
      <c r="Q81">
        <v>109.37231</v>
      </c>
      <c r="T81" s="2">
        <v>40421</v>
      </c>
      <c r="U81" s="3">
        <f t="shared" si="22"/>
        <v>602.05700000000002</v>
      </c>
      <c r="V81" s="3">
        <f t="shared" si="23"/>
        <v>475.73</v>
      </c>
      <c r="W81" s="3">
        <f t="shared" si="24"/>
        <v>186.39</v>
      </c>
      <c r="X81" s="3">
        <f t="shared" si="25"/>
        <v>669.87</v>
      </c>
      <c r="Y81" s="4">
        <f t="shared" si="26"/>
        <v>85.636290000000002</v>
      </c>
      <c r="Z81" s="4">
        <f t="shared" si="27"/>
        <v>118.63352</v>
      </c>
      <c r="AA81" s="2">
        <f t="shared" si="28"/>
        <v>40421</v>
      </c>
      <c r="AB81" s="3">
        <f t="shared" si="33"/>
        <v>103.66441392966297</v>
      </c>
      <c r="AC81" s="3">
        <f t="shared" si="34"/>
        <v>84.904784851243122</v>
      </c>
      <c r="AD81" s="3">
        <f t="shared" si="35"/>
        <v>122.68149805831638</v>
      </c>
      <c r="AE81" s="3">
        <f t="shared" si="36"/>
        <v>99.273826637224559</v>
      </c>
      <c r="AF81" s="3">
        <f t="shared" si="37"/>
        <v>443.18962340705662</v>
      </c>
      <c r="AG81" s="3">
        <f t="shared" si="38"/>
        <v>314.08625665192886</v>
      </c>
      <c r="AH81" s="2">
        <f t="shared" si="29"/>
        <v>40421</v>
      </c>
      <c r="AI81" s="5">
        <f t="shared" si="30"/>
        <v>1.2209490208506804</v>
      </c>
      <c r="AJ81" s="5">
        <f t="shared" si="31"/>
        <v>1.2357889507637321</v>
      </c>
      <c r="AK81" s="5">
        <f t="shared" si="32"/>
        <v>1.4110443039798473</v>
      </c>
      <c r="AX81" s="2">
        <v>40421</v>
      </c>
      <c r="AY81" s="10">
        <f t="shared" si="39"/>
        <v>-7.9661528502785739E-3</v>
      </c>
      <c r="AZ81" s="10">
        <f t="shared" si="40"/>
        <v>4.0587522889254934E-2</v>
      </c>
    </row>
    <row r="82" spans="1:52">
      <c r="A82" s="1">
        <v>40235</v>
      </c>
      <c r="B82">
        <v>628.55899999999997</v>
      </c>
      <c r="D82" s="1">
        <v>40235</v>
      </c>
      <c r="E82">
        <v>506.06</v>
      </c>
      <c r="G82" s="1">
        <v>40235</v>
      </c>
      <c r="H82">
        <v>189.65</v>
      </c>
      <c r="J82" s="1">
        <v>40235</v>
      </c>
      <c r="K82">
        <v>706.87</v>
      </c>
      <c r="M82" s="1">
        <v>40237</v>
      </c>
      <c r="N82">
        <v>73.874629999999996</v>
      </c>
      <c r="P82" s="1">
        <v>40237</v>
      </c>
      <c r="Q82">
        <v>110.18198</v>
      </c>
      <c r="T82" s="2">
        <v>40451</v>
      </c>
      <c r="U82" s="3">
        <f t="shared" si="22"/>
        <v>676.13900000000001</v>
      </c>
      <c r="V82" s="3">
        <f t="shared" si="23"/>
        <v>514.66</v>
      </c>
      <c r="W82" s="3">
        <f t="shared" si="24"/>
        <v>207.43</v>
      </c>
      <c r="X82" s="3">
        <f t="shared" si="25"/>
        <v>728.77</v>
      </c>
      <c r="Y82" s="4">
        <f t="shared" si="26"/>
        <v>95.695539999999994</v>
      </c>
      <c r="Z82" s="4">
        <f t="shared" si="27"/>
        <v>137.08129</v>
      </c>
      <c r="AA82" s="2">
        <f t="shared" si="28"/>
        <v>40451</v>
      </c>
      <c r="AB82" s="3">
        <f t="shared" si="33"/>
        <v>116.42012827687144</v>
      </c>
      <c r="AC82" s="3">
        <f t="shared" si="34"/>
        <v>91.852724384715657</v>
      </c>
      <c r="AD82" s="3">
        <f t="shared" si="35"/>
        <v>136.52998091226229</v>
      </c>
      <c r="AE82" s="3">
        <f t="shared" si="36"/>
        <v>108.00272685507656</v>
      </c>
      <c r="AF82" s="3">
        <f t="shared" si="37"/>
        <v>495.24880555118534</v>
      </c>
      <c r="AG82" s="3">
        <f t="shared" si="38"/>
        <v>362.92735167191773</v>
      </c>
      <c r="AH82" s="2">
        <f t="shared" si="29"/>
        <v>40451</v>
      </c>
      <c r="AI82" s="5">
        <f t="shared" si="30"/>
        <v>1.2674651629194769</v>
      </c>
      <c r="AJ82" s="5">
        <f t="shared" si="31"/>
        <v>1.2641345722267274</v>
      </c>
      <c r="AK82" s="5">
        <f t="shared" si="32"/>
        <v>1.3645948790293565</v>
      </c>
      <c r="AX82" s="2">
        <v>40451</v>
      </c>
      <c r="AY82" s="10">
        <f t="shared" si="39"/>
        <v>2.2937267278103857E-2</v>
      </c>
      <c r="AZ82" s="10">
        <f t="shared" si="40"/>
        <v>-3.2918473799497527E-2</v>
      </c>
    </row>
    <row r="83" spans="1:52">
      <c r="A83" s="1">
        <v>40268</v>
      </c>
      <c r="B83">
        <v>678.64300000000003</v>
      </c>
      <c r="D83" s="1">
        <v>40268</v>
      </c>
      <c r="E83">
        <v>534.91</v>
      </c>
      <c r="G83" s="1">
        <v>40268</v>
      </c>
      <c r="H83">
        <v>203.81</v>
      </c>
      <c r="J83" s="1">
        <v>40268</v>
      </c>
      <c r="K83">
        <v>747.77</v>
      </c>
      <c r="M83" s="1">
        <v>40268</v>
      </c>
      <c r="N83">
        <v>80.524810000000002</v>
      </c>
      <c r="P83" s="1">
        <v>40268</v>
      </c>
      <c r="Q83">
        <v>120.00266999999999</v>
      </c>
      <c r="T83" s="2">
        <v>40480</v>
      </c>
      <c r="U83" s="3">
        <f t="shared" si="22"/>
        <v>703.35400000000004</v>
      </c>
      <c r="V83" s="3">
        <f t="shared" si="23"/>
        <v>533.08000000000004</v>
      </c>
      <c r="W83" s="3">
        <f t="shared" si="24"/>
        <v>215.5</v>
      </c>
      <c r="X83" s="3">
        <f t="shared" si="25"/>
        <v>755.41</v>
      </c>
      <c r="Y83" s="4">
        <f t="shared" si="26"/>
        <v>100.42196</v>
      </c>
      <c r="Z83" s="4">
        <f t="shared" si="27"/>
        <v>138.88105999999999</v>
      </c>
      <c r="AA83" s="2">
        <f t="shared" si="28"/>
        <v>40480</v>
      </c>
      <c r="AB83" s="3">
        <f t="shared" si="33"/>
        <v>121.10610821746805</v>
      </c>
      <c r="AC83" s="3">
        <f t="shared" si="34"/>
        <v>95.140190251824947</v>
      </c>
      <c r="AD83" s="3">
        <f t="shared" si="35"/>
        <v>141.84163759626148</v>
      </c>
      <c r="AE83" s="3">
        <f t="shared" si="36"/>
        <v>111.95073877024765</v>
      </c>
      <c r="AF83" s="3">
        <f t="shared" si="37"/>
        <v>519.70923348265671</v>
      </c>
      <c r="AG83" s="3">
        <f t="shared" si="38"/>
        <v>367.69230361917886</v>
      </c>
      <c r="AH83" s="2">
        <f t="shared" si="29"/>
        <v>40480</v>
      </c>
      <c r="AI83" s="5">
        <f t="shared" si="30"/>
        <v>1.272922703821743</v>
      </c>
      <c r="AJ83" s="5">
        <f t="shared" si="31"/>
        <v>1.2670004606879621</v>
      </c>
      <c r="AK83" s="5">
        <f t="shared" si="32"/>
        <v>1.4134351694805196</v>
      </c>
      <c r="AX83" s="2">
        <v>40480</v>
      </c>
      <c r="AY83" s="10">
        <f t="shared" si="39"/>
        <v>2.2670754555715877E-3</v>
      </c>
      <c r="AZ83" s="10">
        <f t="shared" si="40"/>
        <v>3.5791055060900856E-2</v>
      </c>
    </row>
    <row r="84" spans="1:52">
      <c r="A84" s="1">
        <v>40298</v>
      </c>
      <c r="B84">
        <v>716.59900000000005</v>
      </c>
      <c r="D84" s="1">
        <v>40298</v>
      </c>
      <c r="E84">
        <v>540.28</v>
      </c>
      <c r="G84" s="1">
        <v>40298</v>
      </c>
      <c r="H84">
        <v>211.4</v>
      </c>
      <c r="J84" s="1">
        <v>40298</v>
      </c>
      <c r="K84">
        <v>743.79</v>
      </c>
      <c r="M84" s="1">
        <v>40298</v>
      </c>
      <c r="N84">
        <v>84.86412</v>
      </c>
      <c r="P84" s="1">
        <v>40298</v>
      </c>
      <c r="Q84">
        <v>122.63630999999999</v>
      </c>
      <c r="T84" s="2">
        <v>40512</v>
      </c>
      <c r="U84" s="3">
        <f t="shared" si="22"/>
        <v>727.00699999999995</v>
      </c>
      <c r="V84" s="3">
        <f t="shared" si="23"/>
        <v>529.73</v>
      </c>
      <c r="W84" s="3">
        <f t="shared" si="24"/>
        <v>216.42</v>
      </c>
      <c r="X84" s="3">
        <f t="shared" si="25"/>
        <v>735.54</v>
      </c>
      <c r="Y84" s="4">
        <f t="shared" si="26"/>
        <v>87.943989999999999</v>
      </c>
      <c r="Z84" s="4">
        <f t="shared" si="27"/>
        <v>129.94541000000001</v>
      </c>
      <c r="AA84" s="2">
        <f t="shared" si="28"/>
        <v>40512</v>
      </c>
      <c r="AB84" s="3">
        <f t="shared" si="33"/>
        <v>125.17876974732037</v>
      </c>
      <c r="AC84" s="3">
        <f t="shared" si="34"/>
        <v>94.542306937231231</v>
      </c>
      <c r="AD84" s="3">
        <f t="shared" si="35"/>
        <v>142.44717962219445</v>
      </c>
      <c r="AE84" s="3">
        <f t="shared" si="36"/>
        <v>109.00603168487041</v>
      </c>
      <c r="AF84" s="3">
        <f t="shared" si="37"/>
        <v>455.1325589772041</v>
      </c>
      <c r="AG84" s="3">
        <f t="shared" si="38"/>
        <v>344.03486802043915</v>
      </c>
      <c r="AH84" s="2">
        <f t="shared" si="29"/>
        <v>40512</v>
      </c>
      <c r="AI84" s="5">
        <f t="shared" si="30"/>
        <v>1.3240502987771325</v>
      </c>
      <c r="AJ84" s="5">
        <f t="shared" si="31"/>
        <v>1.3067825460704807</v>
      </c>
      <c r="AK84" s="5">
        <f t="shared" si="32"/>
        <v>1.3229256720285825</v>
      </c>
      <c r="AX84" s="2">
        <v>40512</v>
      </c>
      <c r="AY84" s="10">
        <f t="shared" si="39"/>
        <v>3.1398635294037414E-2</v>
      </c>
      <c r="AZ84" s="10">
        <f t="shared" si="40"/>
        <v>-6.4035124784111663E-2</v>
      </c>
    </row>
    <row r="85" spans="1:52">
      <c r="A85" s="1">
        <v>40329</v>
      </c>
      <c r="B85">
        <v>661.61400000000003</v>
      </c>
      <c r="D85" s="1">
        <v>40329</v>
      </c>
      <c r="E85">
        <v>493.06</v>
      </c>
      <c r="G85" s="1">
        <v>40329</v>
      </c>
      <c r="H85">
        <v>190.79</v>
      </c>
      <c r="J85" s="1">
        <v>40329</v>
      </c>
      <c r="K85">
        <v>669.54</v>
      </c>
      <c r="M85" s="1">
        <v>40329</v>
      </c>
      <c r="N85">
        <v>75.688140000000004</v>
      </c>
      <c r="P85" s="1">
        <v>40329</v>
      </c>
      <c r="Q85">
        <v>113.09452</v>
      </c>
      <c r="T85" s="2">
        <v>40543</v>
      </c>
      <c r="U85" s="3">
        <f t="shared" si="22"/>
        <v>783.64700000000005</v>
      </c>
      <c r="V85" s="3">
        <f t="shared" si="23"/>
        <v>565.9</v>
      </c>
      <c r="W85" s="3">
        <f t="shared" si="24"/>
        <v>236.45</v>
      </c>
      <c r="X85" s="3">
        <f t="shared" si="25"/>
        <v>787.93</v>
      </c>
      <c r="Y85" s="4">
        <f t="shared" si="26"/>
        <v>91.734930000000006</v>
      </c>
      <c r="Z85" s="4">
        <f t="shared" si="27"/>
        <v>138.49704</v>
      </c>
      <c r="AA85" s="2">
        <f t="shared" si="28"/>
        <v>40543</v>
      </c>
      <c r="AB85" s="3">
        <f t="shared" si="33"/>
        <v>134.93125564977831</v>
      </c>
      <c r="AC85" s="3">
        <f t="shared" si="34"/>
        <v>100.99766200853105</v>
      </c>
      <c r="AD85" s="3">
        <f t="shared" si="35"/>
        <v>155.63088264332259</v>
      </c>
      <c r="AE85" s="3">
        <f t="shared" si="36"/>
        <v>116.77015872074929</v>
      </c>
      <c r="AF85" s="3">
        <f t="shared" si="37"/>
        <v>474.75163952073012</v>
      </c>
      <c r="AG85" s="3">
        <f t="shared" si="38"/>
        <v>366.67559768076052</v>
      </c>
      <c r="AH85" s="2">
        <f t="shared" si="29"/>
        <v>40543</v>
      </c>
      <c r="AI85" s="5">
        <f t="shared" si="30"/>
        <v>1.3359839521669419</v>
      </c>
      <c r="AJ85" s="5">
        <f t="shared" si="31"/>
        <v>1.3327967037837725</v>
      </c>
      <c r="AK85" s="5">
        <f t="shared" si="32"/>
        <v>1.2947456621699274</v>
      </c>
      <c r="AX85" s="2">
        <v>40543</v>
      </c>
      <c r="AY85" s="10">
        <f t="shared" si="39"/>
        <v>1.9907028748981093E-2</v>
      </c>
      <c r="AZ85" s="10">
        <f t="shared" si="40"/>
        <v>-2.130127977291707E-2</v>
      </c>
    </row>
    <row r="86" spans="1:52">
      <c r="A86" s="1">
        <v>40359</v>
      </c>
      <c r="B86">
        <v>609.48599999999999</v>
      </c>
      <c r="D86" s="1">
        <v>40359</v>
      </c>
      <c r="E86">
        <v>467.65</v>
      </c>
      <c r="G86" s="1">
        <v>40359</v>
      </c>
      <c r="H86">
        <v>181.63</v>
      </c>
      <c r="J86" s="1">
        <v>40359</v>
      </c>
      <c r="K86">
        <v>645.64</v>
      </c>
      <c r="M86" s="1">
        <v>40359</v>
      </c>
      <c r="N86">
        <v>79.564719999999994</v>
      </c>
      <c r="P86" s="1">
        <v>40359</v>
      </c>
      <c r="Q86">
        <v>117.89892999999999</v>
      </c>
      <c r="T86" s="2">
        <v>40574</v>
      </c>
      <c r="U86" s="3">
        <f t="shared" si="22"/>
        <v>781.25099999999998</v>
      </c>
      <c r="V86" s="3">
        <f t="shared" si="23"/>
        <v>579.23</v>
      </c>
      <c r="W86" s="3">
        <f t="shared" si="24"/>
        <v>238.48</v>
      </c>
      <c r="X86" s="3">
        <f t="shared" si="25"/>
        <v>805.84</v>
      </c>
      <c r="Y86" s="4">
        <f t="shared" si="26"/>
        <v>78.492620000000002</v>
      </c>
      <c r="Z86" s="4">
        <f t="shared" si="27"/>
        <v>120.89593000000001</v>
      </c>
      <c r="AA86" s="2">
        <f t="shared" si="28"/>
        <v>40574</v>
      </c>
      <c r="AB86" s="3">
        <f t="shared" si="33"/>
        <v>134.51870345658816</v>
      </c>
      <c r="AC86" s="3">
        <f t="shared" si="34"/>
        <v>103.37670218272034</v>
      </c>
      <c r="AD86" s="3">
        <f t="shared" si="35"/>
        <v>156.96702428750083</v>
      </c>
      <c r="AE86" s="3">
        <f t="shared" si="36"/>
        <v>119.42439646101636</v>
      </c>
      <c r="AF86" s="3">
        <f t="shared" si="37"/>
        <v>406.21931073886088</v>
      </c>
      <c r="AG86" s="3">
        <f t="shared" si="38"/>
        <v>320.07606364671324</v>
      </c>
      <c r="AH86" s="2">
        <f t="shared" si="29"/>
        <v>40574</v>
      </c>
      <c r="AI86" s="5">
        <f t="shared" si="30"/>
        <v>1.3012477726250518</v>
      </c>
      <c r="AJ86" s="5">
        <f t="shared" si="31"/>
        <v>1.3143631363357109</v>
      </c>
      <c r="AK86" s="5">
        <f t="shared" si="32"/>
        <v>1.2691336743856891</v>
      </c>
      <c r="AX86" s="2">
        <v>40574</v>
      </c>
      <c r="AY86" s="10">
        <f t="shared" si="39"/>
        <v>-1.3830742074713465E-2</v>
      </c>
      <c r="AZ86" s="10">
        <f t="shared" si="40"/>
        <v>-1.9781481825020264E-2</v>
      </c>
    </row>
    <row r="87" spans="1:52">
      <c r="A87" s="1">
        <v>40389</v>
      </c>
      <c r="B87">
        <v>650.89</v>
      </c>
      <c r="D87" s="1">
        <v>40389</v>
      </c>
      <c r="E87">
        <v>500.56</v>
      </c>
      <c r="G87" s="1">
        <v>40389</v>
      </c>
      <c r="H87">
        <v>195.6</v>
      </c>
      <c r="J87" s="1">
        <v>40389</v>
      </c>
      <c r="K87">
        <v>697.37</v>
      </c>
      <c r="M87" s="1">
        <v>40390</v>
      </c>
      <c r="N87">
        <v>82.72569</v>
      </c>
      <c r="P87" s="1">
        <v>40390</v>
      </c>
      <c r="Q87">
        <v>119.25279999999999</v>
      </c>
      <c r="T87" s="2">
        <v>40602</v>
      </c>
      <c r="U87" s="3">
        <f t="shared" si="22"/>
        <v>823.44799999999998</v>
      </c>
      <c r="V87" s="3">
        <f t="shared" si="23"/>
        <v>595.96</v>
      </c>
      <c r="W87" s="3">
        <f t="shared" si="24"/>
        <v>247.96</v>
      </c>
      <c r="X87" s="3">
        <f t="shared" si="25"/>
        <v>832.38</v>
      </c>
      <c r="Y87" s="4">
        <f t="shared" si="26"/>
        <v>74.024410000000003</v>
      </c>
      <c r="Z87" s="4">
        <f t="shared" si="27"/>
        <v>118.62609999999999</v>
      </c>
      <c r="AA87" s="2">
        <f t="shared" si="28"/>
        <v>40602</v>
      </c>
      <c r="AB87" s="3">
        <f t="shared" si="33"/>
        <v>141.78433989066332</v>
      </c>
      <c r="AC87" s="3">
        <f t="shared" si="34"/>
        <v>106.36254930306444</v>
      </c>
      <c r="AD87" s="3">
        <f t="shared" si="35"/>
        <v>163.20673994602782</v>
      </c>
      <c r="AE87" s="3">
        <f t="shared" si="36"/>
        <v>123.35758851164101</v>
      </c>
      <c r="AF87" s="3">
        <f t="shared" si="37"/>
        <v>383.09518535692706</v>
      </c>
      <c r="AG87" s="3">
        <f t="shared" si="38"/>
        <v>314.06661195096774</v>
      </c>
      <c r="AH87" s="2">
        <f t="shared" si="29"/>
        <v>40602</v>
      </c>
      <c r="AI87" s="5">
        <f t="shared" si="30"/>
        <v>1.333028785222792</v>
      </c>
      <c r="AJ87" s="5">
        <f t="shared" si="31"/>
        <v>1.3230376980871861</v>
      </c>
      <c r="AK87" s="5">
        <f t="shared" si="32"/>
        <v>1.2197895948797515</v>
      </c>
      <c r="AX87" s="2">
        <v>40602</v>
      </c>
      <c r="AY87" s="10">
        <f t="shared" si="39"/>
        <v>6.5998212454883021E-3</v>
      </c>
      <c r="AZ87" s="10">
        <f t="shared" si="40"/>
        <v>-3.8880127839821199E-2</v>
      </c>
    </row>
    <row r="88" spans="1:52">
      <c r="A88" s="1">
        <v>40421</v>
      </c>
      <c r="B88">
        <v>602.05700000000002</v>
      </c>
      <c r="D88" s="1">
        <v>40421</v>
      </c>
      <c r="E88">
        <v>475.73</v>
      </c>
      <c r="G88" s="1">
        <v>40421</v>
      </c>
      <c r="H88">
        <v>186.39</v>
      </c>
      <c r="J88" s="1">
        <v>40421</v>
      </c>
      <c r="K88">
        <v>669.87</v>
      </c>
      <c r="M88" s="1">
        <v>40421</v>
      </c>
      <c r="N88">
        <v>85.636290000000002</v>
      </c>
      <c r="P88" s="1">
        <v>40421</v>
      </c>
      <c r="Q88">
        <v>118.63352</v>
      </c>
      <c r="T88" s="2">
        <v>40633</v>
      </c>
      <c r="U88" s="3">
        <f t="shared" si="22"/>
        <v>843.54899999999998</v>
      </c>
      <c r="V88" s="3">
        <f t="shared" si="23"/>
        <v>592.72</v>
      </c>
      <c r="W88" s="3">
        <f t="shared" si="24"/>
        <v>250.34</v>
      </c>
      <c r="X88" s="3">
        <f t="shared" si="25"/>
        <v>819.87</v>
      </c>
      <c r="Y88" s="4">
        <f t="shared" si="26"/>
        <v>80.375439999999998</v>
      </c>
      <c r="Z88" s="4">
        <f t="shared" si="27"/>
        <v>131.32671999999999</v>
      </c>
      <c r="AA88" s="2">
        <f t="shared" si="28"/>
        <v>40633</v>
      </c>
      <c r="AB88" s="3">
        <f t="shared" si="33"/>
        <v>145.2454048469717</v>
      </c>
      <c r="AC88" s="3">
        <f t="shared" si="34"/>
        <v>105.78429797790515</v>
      </c>
      <c r="AD88" s="3">
        <f t="shared" si="35"/>
        <v>164.77325083920232</v>
      </c>
      <c r="AE88" s="3">
        <f t="shared" si="36"/>
        <v>121.50362345688161</v>
      </c>
      <c r="AF88" s="3">
        <f t="shared" si="37"/>
        <v>415.96338403703004</v>
      </c>
      <c r="AG88" s="3">
        <f t="shared" si="38"/>
        <v>347.69193296444371</v>
      </c>
      <c r="AH88" s="2">
        <f t="shared" si="29"/>
        <v>40633</v>
      </c>
      <c r="AI88" s="5">
        <f t="shared" si="30"/>
        <v>1.3730336885849417</v>
      </c>
      <c r="AJ88" s="5">
        <f t="shared" si="31"/>
        <v>1.356118000033768</v>
      </c>
      <c r="AK88" s="5">
        <f t="shared" si="32"/>
        <v>1.1963561549746051</v>
      </c>
      <c r="AX88" s="2">
        <v>40633</v>
      </c>
      <c r="AY88" s="10">
        <f t="shared" si="39"/>
        <v>2.5003295064387476E-2</v>
      </c>
      <c r="AZ88" s="10">
        <f t="shared" si="40"/>
        <v>-1.9211050826725917E-2</v>
      </c>
    </row>
    <row r="89" spans="1:52">
      <c r="A89" s="1">
        <v>40451</v>
      </c>
      <c r="B89">
        <v>676.13900000000001</v>
      </c>
      <c r="D89" s="1">
        <v>40451</v>
      </c>
      <c r="E89">
        <v>514.66</v>
      </c>
      <c r="G89" s="1">
        <v>40451</v>
      </c>
      <c r="H89">
        <v>207.43</v>
      </c>
      <c r="J89" s="1">
        <v>40451</v>
      </c>
      <c r="K89">
        <v>728.77</v>
      </c>
      <c r="M89" s="1">
        <v>40451</v>
      </c>
      <c r="N89">
        <v>95.695539999999994</v>
      </c>
      <c r="P89" s="1">
        <v>40451</v>
      </c>
      <c r="Q89">
        <v>137.08129</v>
      </c>
      <c r="T89" s="2">
        <v>40662</v>
      </c>
      <c r="U89" s="3">
        <f t="shared" si="22"/>
        <v>865.29100000000005</v>
      </c>
      <c r="V89" s="3">
        <f t="shared" si="23"/>
        <v>608.33000000000004</v>
      </c>
      <c r="W89" s="3">
        <f t="shared" si="24"/>
        <v>259.5</v>
      </c>
      <c r="X89" s="3">
        <f t="shared" si="25"/>
        <v>853.28</v>
      </c>
      <c r="Y89" s="4">
        <f t="shared" si="26"/>
        <v>85.799840000000003</v>
      </c>
      <c r="Z89" s="4">
        <f t="shared" si="27"/>
        <v>131.07068000000001</v>
      </c>
      <c r="AA89" s="2">
        <f t="shared" si="28"/>
        <v>40662</v>
      </c>
      <c r="AB89" s="3">
        <f t="shared" si="33"/>
        <v>148.98902328784811</v>
      </c>
      <c r="AC89" s="3">
        <f t="shared" si="34"/>
        <v>108.57025575128061</v>
      </c>
      <c r="AD89" s="3">
        <f t="shared" si="35"/>
        <v>170.80234318436129</v>
      </c>
      <c r="AE89" s="3">
        <f t="shared" si="36"/>
        <v>126.45494020184655</v>
      </c>
      <c r="AF89" s="3">
        <f t="shared" si="37"/>
        <v>444.03603633442924</v>
      </c>
      <c r="AG89" s="3">
        <f t="shared" si="38"/>
        <v>347.01405840459626</v>
      </c>
      <c r="AH89" s="2">
        <f t="shared" si="29"/>
        <v>40662</v>
      </c>
      <c r="AI89" s="5">
        <f t="shared" si="30"/>
        <v>1.37228214354732</v>
      </c>
      <c r="AJ89" s="5">
        <f t="shared" si="31"/>
        <v>1.3506972753435154</v>
      </c>
      <c r="AK89" s="5">
        <f t="shared" si="32"/>
        <v>1.2795909144888635</v>
      </c>
      <c r="AX89" s="2">
        <v>40662</v>
      </c>
      <c r="AY89" s="10">
        <f t="shared" si="39"/>
        <v>-3.9972367375978868E-3</v>
      </c>
      <c r="AZ89" s="10">
        <f t="shared" si="40"/>
        <v>6.9573562327704286E-2</v>
      </c>
    </row>
    <row r="90" spans="1:52">
      <c r="A90" s="1">
        <v>40480</v>
      </c>
      <c r="B90">
        <v>703.35400000000004</v>
      </c>
      <c r="D90" s="1">
        <v>40480</v>
      </c>
      <c r="E90">
        <v>533.08000000000004</v>
      </c>
      <c r="G90" s="1">
        <v>40480</v>
      </c>
      <c r="H90">
        <v>215.5</v>
      </c>
      <c r="J90" s="1">
        <v>40480</v>
      </c>
      <c r="K90">
        <v>755.41</v>
      </c>
      <c r="M90" s="1">
        <v>40482</v>
      </c>
      <c r="N90">
        <v>100.42196</v>
      </c>
      <c r="P90" s="1">
        <v>40482</v>
      </c>
      <c r="Q90">
        <v>138.88105999999999</v>
      </c>
      <c r="T90" s="2">
        <v>40694</v>
      </c>
      <c r="U90" s="3">
        <f t="shared" si="22"/>
        <v>848.30100000000004</v>
      </c>
      <c r="V90" s="3">
        <f t="shared" si="23"/>
        <v>597.32000000000005</v>
      </c>
      <c r="W90" s="3">
        <f t="shared" si="24"/>
        <v>253.64</v>
      </c>
      <c r="X90" s="3">
        <f t="shared" si="25"/>
        <v>831.1</v>
      </c>
      <c r="Y90" s="4">
        <f t="shared" si="26"/>
        <v>82.268879999999996</v>
      </c>
      <c r="Z90" s="4">
        <f t="shared" si="27"/>
        <v>125.13254999999999</v>
      </c>
      <c r="AA90" s="2">
        <f t="shared" si="28"/>
        <v>40694</v>
      </c>
      <c r="AB90" s="3">
        <f t="shared" si="33"/>
        <v>146.0636218845508</v>
      </c>
      <c r="AC90" s="3">
        <f t="shared" si="34"/>
        <v>106.60527208152637</v>
      </c>
      <c r="AD90" s="3">
        <f t="shared" si="35"/>
        <v>166.94530375830982</v>
      </c>
      <c r="AE90" s="3">
        <f t="shared" si="36"/>
        <v>123.1678942454466</v>
      </c>
      <c r="AF90" s="3">
        <f t="shared" si="37"/>
        <v>425.76241854148907</v>
      </c>
      <c r="AG90" s="3">
        <f t="shared" si="38"/>
        <v>331.292658388711</v>
      </c>
      <c r="AH90" s="2">
        <f t="shared" si="29"/>
        <v>40694</v>
      </c>
      <c r="AI90" s="5">
        <f t="shared" si="30"/>
        <v>1.3701350696131489</v>
      </c>
      <c r="AJ90" s="5">
        <f t="shared" si="31"/>
        <v>1.3554287404282843</v>
      </c>
      <c r="AK90" s="5">
        <f t="shared" si="32"/>
        <v>1.2851550064895647</v>
      </c>
      <c r="AX90" s="2">
        <v>40694</v>
      </c>
      <c r="AY90" s="10">
        <f t="shared" si="39"/>
        <v>3.5029796617940256E-3</v>
      </c>
      <c r="AZ90" s="10">
        <f t="shared" si="40"/>
        <v>4.3483365954686271E-3</v>
      </c>
    </row>
    <row r="91" spans="1:52">
      <c r="A91" s="1">
        <v>40512</v>
      </c>
      <c r="B91">
        <v>727.00699999999995</v>
      </c>
      <c r="D91" s="1">
        <v>40512</v>
      </c>
      <c r="E91">
        <v>529.73</v>
      </c>
      <c r="G91" s="1">
        <v>40512</v>
      </c>
      <c r="H91">
        <v>216.42</v>
      </c>
      <c r="J91" s="1">
        <v>40512</v>
      </c>
      <c r="K91">
        <v>735.54</v>
      </c>
      <c r="M91" s="1">
        <v>40512</v>
      </c>
      <c r="N91">
        <v>87.943989999999999</v>
      </c>
      <c r="P91" s="1">
        <v>40512</v>
      </c>
      <c r="Q91">
        <v>129.94541000000001</v>
      </c>
      <c r="T91" s="2">
        <v>40724</v>
      </c>
      <c r="U91" s="3">
        <f t="shared" si="22"/>
        <v>827.42899999999997</v>
      </c>
      <c r="V91" s="3">
        <f t="shared" si="23"/>
        <v>587.30999999999995</v>
      </c>
      <c r="W91" s="3">
        <f t="shared" si="24"/>
        <v>247.73</v>
      </c>
      <c r="X91" s="3">
        <f t="shared" si="25"/>
        <v>817.64</v>
      </c>
      <c r="Y91" s="4">
        <f t="shared" si="26"/>
        <v>82.24933</v>
      </c>
      <c r="Z91" s="4">
        <f t="shared" si="27"/>
        <v>127.60907</v>
      </c>
      <c r="AA91" s="2">
        <f t="shared" si="28"/>
        <v>40724</v>
      </c>
      <c r="AB91" s="3">
        <f t="shared" si="33"/>
        <v>142.46980328009982</v>
      </c>
      <c r="AC91" s="3">
        <f t="shared" si="34"/>
        <v>104.8187610429941</v>
      </c>
      <c r="AD91" s="3">
        <f t="shared" si="35"/>
        <v>163.0553544395446</v>
      </c>
      <c r="AE91" s="3">
        <f t="shared" si="36"/>
        <v>121.17314047749603</v>
      </c>
      <c r="AF91" s="3">
        <f t="shared" si="37"/>
        <v>425.66124230957138</v>
      </c>
      <c r="AG91" s="3">
        <f t="shared" si="38"/>
        <v>337.84932885017616</v>
      </c>
      <c r="AH91" s="2">
        <f t="shared" si="29"/>
        <v>40724</v>
      </c>
      <c r="AI91" s="5">
        <f t="shared" si="30"/>
        <v>1.359201366839875</v>
      </c>
      <c r="AJ91" s="5">
        <f t="shared" si="31"/>
        <v>1.3456394197344983</v>
      </c>
      <c r="AK91" s="5">
        <f t="shared" si="32"/>
        <v>1.2599144232674695</v>
      </c>
      <c r="AX91" s="2">
        <v>40724</v>
      </c>
      <c r="AY91" s="10">
        <f t="shared" si="39"/>
        <v>-7.2223056821805187E-3</v>
      </c>
      <c r="AZ91" s="10">
        <f t="shared" si="40"/>
        <v>-1.964010807617711E-2</v>
      </c>
    </row>
    <row r="92" spans="1:52">
      <c r="A92" s="1">
        <v>40543</v>
      </c>
      <c r="B92">
        <v>783.64700000000005</v>
      </c>
      <c r="D92" s="1">
        <v>40543</v>
      </c>
      <c r="E92">
        <v>565.9</v>
      </c>
      <c r="G92" s="1">
        <v>40543</v>
      </c>
      <c r="H92">
        <v>236.45</v>
      </c>
      <c r="J92" s="1">
        <v>40543</v>
      </c>
      <c r="K92">
        <v>787.93</v>
      </c>
      <c r="M92" s="1">
        <v>40543</v>
      </c>
      <c r="N92">
        <v>91.734930000000006</v>
      </c>
      <c r="P92" s="1">
        <v>40543</v>
      </c>
      <c r="Q92">
        <v>138.49704</v>
      </c>
      <c r="T92" s="2">
        <v>40753</v>
      </c>
      <c r="U92" s="3">
        <f t="shared" si="22"/>
        <v>797.02800000000002</v>
      </c>
      <c r="V92" s="3">
        <f t="shared" si="23"/>
        <v>579.72</v>
      </c>
      <c r="W92" s="3">
        <f t="shared" si="24"/>
        <v>241.79</v>
      </c>
      <c r="X92" s="3">
        <f t="shared" si="25"/>
        <v>803.14</v>
      </c>
      <c r="Y92" s="4">
        <f t="shared" si="26"/>
        <v>83.889129999999994</v>
      </c>
      <c r="Z92" s="4">
        <f t="shared" si="27"/>
        <v>125.16574</v>
      </c>
      <c r="AA92" s="2">
        <f t="shared" si="28"/>
        <v>40753</v>
      </c>
      <c r="AB92" s="3">
        <f t="shared" si="33"/>
        <v>137.23524600748996</v>
      </c>
      <c r="AC92" s="3">
        <f t="shared" si="34"/>
        <v>103.46415377201912</v>
      </c>
      <c r="AD92" s="3">
        <f t="shared" si="35"/>
        <v>159.14565918515112</v>
      </c>
      <c r="AE92" s="3">
        <f t="shared" si="36"/>
        <v>119.02426011826252</v>
      </c>
      <c r="AF92" s="3">
        <f t="shared" si="37"/>
        <v>434.14762517906382</v>
      </c>
      <c r="AG92" s="3">
        <f t="shared" si="38"/>
        <v>331.38053003627135</v>
      </c>
      <c r="AH92" s="2">
        <f t="shared" si="29"/>
        <v>40753</v>
      </c>
      <c r="AI92" s="5">
        <f t="shared" si="30"/>
        <v>1.3264037930458956</v>
      </c>
      <c r="AJ92" s="5">
        <f t="shared" si="31"/>
        <v>1.337085893472675</v>
      </c>
      <c r="AK92" s="5">
        <f t="shared" si="32"/>
        <v>1.3101180842807634</v>
      </c>
      <c r="AX92" s="2">
        <v>40753</v>
      </c>
      <c r="AY92" s="10">
        <f t="shared" si="39"/>
        <v>-6.3564771783446439E-3</v>
      </c>
      <c r="AZ92" s="10">
        <f t="shared" si="40"/>
        <v>3.9846881729550754E-2</v>
      </c>
    </row>
    <row r="93" spans="1:52">
      <c r="A93" s="1">
        <v>40574</v>
      </c>
      <c r="B93">
        <v>781.25099999999998</v>
      </c>
      <c r="D93" s="1">
        <v>40574</v>
      </c>
      <c r="E93">
        <v>579.23</v>
      </c>
      <c r="G93" s="1">
        <v>40574</v>
      </c>
      <c r="H93">
        <v>238.48</v>
      </c>
      <c r="J93" s="1">
        <v>40574</v>
      </c>
      <c r="K93">
        <v>805.84</v>
      </c>
      <c r="M93" s="1">
        <v>40574</v>
      </c>
      <c r="N93">
        <v>78.492620000000002</v>
      </c>
      <c r="P93" s="1">
        <v>40574</v>
      </c>
      <c r="Q93">
        <v>120.89593000000001</v>
      </c>
      <c r="T93" s="2">
        <v>40786</v>
      </c>
      <c r="U93" s="3">
        <f t="shared" si="22"/>
        <v>726.80499999999995</v>
      </c>
      <c r="V93" s="3">
        <f t="shared" si="23"/>
        <v>548.01</v>
      </c>
      <c r="W93" s="3">
        <f t="shared" si="24"/>
        <v>221.53</v>
      </c>
      <c r="X93" s="3">
        <f t="shared" si="25"/>
        <v>744.81</v>
      </c>
      <c r="Y93" s="4">
        <f t="shared" si="26"/>
        <v>72.197230000000005</v>
      </c>
      <c r="Z93" s="4">
        <f t="shared" si="27"/>
        <v>109.83824</v>
      </c>
      <c r="AA93" s="2">
        <f t="shared" si="28"/>
        <v>40786</v>
      </c>
      <c r="AB93" s="3">
        <f t="shared" si="33"/>
        <v>125.14398863587444</v>
      </c>
      <c r="AC93" s="3">
        <f t="shared" si="34"/>
        <v>97.804786635969421</v>
      </c>
      <c r="AD93" s="3">
        <f t="shared" si="35"/>
        <v>145.81057065753973</v>
      </c>
      <c r="AE93" s="3">
        <f t="shared" si="36"/>
        <v>110.3798331283252</v>
      </c>
      <c r="AF93" s="3">
        <f t="shared" si="37"/>
        <v>373.63906323747386</v>
      </c>
      <c r="AG93" s="3">
        <f t="shared" si="38"/>
        <v>290.80045537581753</v>
      </c>
      <c r="AH93" s="2">
        <f t="shared" si="29"/>
        <v>40786</v>
      </c>
      <c r="AI93" s="5">
        <f t="shared" si="30"/>
        <v>1.2795282617573909</v>
      </c>
      <c r="AJ93" s="5">
        <f t="shared" si="31"/>
        <v>1.3209892289656167</v>
      </c>
      <c r="AK93" s="5">
        <f t="shared" si="32"/>
        <v>1.2848640926459327</v>
      </c>
      <c r="AX93" s="2">
        <v>40786</v>
      </c>
      <c r="AY93" s="10">
        <f t="shared" si="39"/>
        <v>-1.2038616655547951E-2</v>
      </c>
      <c r="AZ93" s="10">
        <f t="shared" si="40"/>
        <v>-1.9276118647499452E-2</v>
      </c>
    </row>
    <row r="94" spans="1:52">
      <c r="A94" s="1">
        <v>40602</v>
      </c>
      <c r="B94">
        <v>823.44799999999998</v>
      </c>
      <c r="D94" s="1">
        <v>40602</v>
      </c>
      <c r="E94">
        <v>595.96</v>
      </c>
      <c r="G94" s="1">
        <v>40602</v>
      </c>
      <c r="H94">
        <v>247.96</v>
      </c>
      <c r="J94" s="1">
        <v>40602</v>
      </c>
      <c r="K94">
        <v>832.38</v>
      </c>
      <c r="M94" s="1">
        <v>40602</v>
      </c>
      <c r="N94">
        <v>74.024410000000003</v>
      </c>
      <c r="P94" s="1">
        <v>40602</v>
      </c>
      <c r="Q94">
        <v>118.62609999999999</v>
      </c>
      <c r="T94" s="2">
        <v>40816</v>
      </c>
      <c r="U94" s="3">
        <f t="shared" si="22"/>
        <v>644.15599999999995</v>
      </c>
      <c r="V94" s="3">
        <f t="shared" si="23"/>
        <v>513.37</v>
      </c>
      <c r="W94" s="3">
        <f t="shared" si="24"/>
        <v>196.2</v>
      </c>
      <c r="X94" s="3">
        <f t="shared" si="25"/>
        <v>681.42</v>
      </c>
      <c r="Y94" s="4">
        <f t="shared" si="26"/>
        <v>67.586889999999997</v>
      </c>
      <c r="Z94" s="4">
        <f t="shared" si="27"/>
        <v>102.02262</v>
      </c>
      <c r="AA94" s="2">
        <f t="shared" si="28"/>
        <v>40816</v>
      </c>
      <c r="AB94" s="3">
        <f t="shared" si="33"/>
        <v>110.91317635917521</v>
      </c>
      <c r="AC94" s="3">
        <f t="shared" si="34"/>
        <v>91.622494690439268</v>
      </c>
      <c r="AD94" s="3">
        <f t="shared" si="35"/>
        <v>129.13841900875408</v>
      </c>
      <c r="AE94" s="3">
        <f t="shared" si="36"/>
        <v>100.98552099233812</v>
      </c>
      <c r="AF94" s="3">
        <f t="shared" si="37"/>
        <v>349.77937888661637</v>
      </c>
      <c r="AG94" s="3">
        <f t="shared" si="38"/>
        <v>270.10833708400639</v>
      </c>
      <c r="AH94" s="2">
        <f t="shared" si="29"/>
        <v>40816</v>
      </c>
      <c r="AI94" s="5">
        <f t="shared" si="30"/>
        <v>1.2105452567506756</v>
      </c>
      <c r="AJ94" s="5">
        <f t="shared" si="31"/>
        <v>1.2787815296665346</v>
      </c>
      <c r="AK94" s="5">
        <f t="shared" si="32"/>
        <v>1.2949595805250227</v>
      </c>
      <c r="AX94" s="2">
        <v>40816</v>
      </c>
      <c r="AY94" s="10">
        <f t="shared" si="39"/>
        <v>-3.1951584746934159E-2</v>
      </c>
      <c r="AZ94" s="10">
        <f t="shared" si="40"/>
        <v>7.8572418179265746E-3</v>
      </c>
    </row>
    <row r="95" spans="1:52">
      <c r="A95" s="1">
        <v>40633</v>
      </c>
      <c r="B95">
        <v>843.54899999999998</v>
      </c>
      <c r="D95" s="1">
        <v>40633</v>
      </c>
      <c r="E95">
        <v>592.72</v>
      </c>
      <c r="G95" s="1">
        <v>40633</v>
      </c>
      <c r="H95">
        <v>250.34</v>
      </c>
      <c r="J95" s="1">
        <v>40633</v>
      </c>
      <c r="K95">
        <v>819.87</v>
      </c>
      <c r="M95" s="1">
        <v>40633</v>
      </c>
      <c r="N95">
        <v>80.375439999999998</v>
      </c>
      <c r="P95" s="1">
        <v>40633</v>
      </c>
      <c r="Q95">
        <v>131.32671999999999</v>
      </c>
      <c r="T95" s="2">
        <v>40847</v>
      </c>
      <c r="U95" s="3">
        <f t="shared" si="22"/>
        <v>741.06399999999996</v>
      </c>
      <c r="V95" s="3">
        <f t="shared" si="23"/>
        <v>563.37</v>
      </c>
      <c r="W95" s="3">
        <f t="shared" si="24"/>
        <v>219.26</v>
      </c>
      <c r="X95" s="3">
        <f t="shared" si="25"/>
        <v>750.26</v>
      </c>
      <c r="Y95" s="4">
        <f t="shared" si="26"/>
        <v>71.544309999999996</v>
      </c>
      <c r="Z95" s="4">
        <f t="shared" si="27"/>
        <v>109.54183999999999</v>
      </c>
      <c r="AA95" s="2">
        <f t="shared" si="28"/>
        <v>40847</v>
      </c>
      <c r="AB95" s="3">
        <f t="shared" si="33"/>
        <v>127.59915629977182</v>
      </c>
      <c r="AC95" s="3">
        <f t="shared" si="34"/>
        <v>100.54612625153938</v>
      </c>
      <c r="AD95" s="3">
        <f t="shared" si="35"/>
        <v>144.31646152833548</v>
      </c>
      <c r="AE95" s="3">
        <f t="shared" si="36"/>
        <v>111.18751574610609</v>
      </c>
      <c r="AF95" s="3">
        <f t="shared" si="37"/>
        <v>370.26003585416544</v>
      </c>
      <c r="AG95" s="3">
        <f t="shared" si="38"/>
        <v>290.01572635090429</v>
      </c>
      <c r="AH95" s="2">
        <f t="shared" si="29"/>
        <v>40847</v>
      </c>
      <c r="AI95" s="5">
        <f t="shared" si="30"/>
        <v>1.2690608883384829</v>
      </c>
      <c r="AJ95" s="5">
        <f t="shared" si="31"/>
        <v>1.297955625322887</v>
      </c>
      <c r="AK95" s="5">
        <f t="shared" si="32"/>
        <v>1.2766895109893786</v>
      </c>
      <c r="AX95" s="2">
        <v>40847</v>
      </c>
      <c r="AY95" s="10">
        <f t="shared" si="39"/>
        <v>1.49940355029623E-2</v>
      </c>
      <c r="AZ95" s="10">
        <f t="shared" si="40"/>
        <v>-1.4108602160568418E-2</v>
      </c>
    </row>
    <row r="96" spans="1:52">
      <c r="A96" s="1">
        <v>40662</v>
      </c>
      <c r="B96">
        <v>865.29100000000005</v>
      </c>
      <c r="D96" s="1">
        <v>40662</v>
      </c>
      <c r="E96">
        <v>608.33000000000004</v>
      </c>
      <c r="G96" s="1">
        <v>40662</v>
      </c>
      <c r="H96">
        <v>259.5</v>
      </c>
      <c r="J96" s="1">
        <v>40662</v>
      </c>
      <c r="K96">
        <v>853.28</v>
      </c>
      <c r="M96" s="1">
        <v>40663</v>
      </c>
      <c r="N96">
        <v>85.799840000000003</v>
      </c>
      <c r="P96" s="1">
        <v>40663</v>
      </c>
      <c r="Q96">
        <v>131.07068000000001</v>
      </c>
      <c r="T96" s="2">
        <v>40877</v>
      </c>
      <c r="U96" s="3">
        <f t="shared" si="22"/>
        <v>737.41700000000003</v>
      </c>
      <c r="V96" s="3">
        <f t="shared" si="23"/>
        <v>561.96</v>
      </c>
      <c r="W96" s="3">
        <f t="shared" si="24"/>
        <v>213.74</v>
      </c>
      <c r="X96" s="3">
        <f t="shared" si="25"/>
        <v>730.56</v>
      </c>
      <c r="Y96" s="4">
        <f t="shared" si="26"/>
        <v>57.4146</v>
      </c>
      <c r="Z96" s="4">
        <f t="shared" si="27"/>
        <v>92.464449999999999</v>
      </c>
      <c r="AA96" s="2">
        <f t="shared" si="28"/>
        <v>40877</v>
      </c>
      <c r="AB96" s="3">
        <f t="shared" si="33"/>
        <v>126.97120227282508</v>
      </c>
      <c r="AC96" s="3">
        <f t="shared" si="34"/>
        <v>100.29447984151635</v>
      </c>
      <c r="AD96" s="3">
        <f t="shared" si="35"/>
        <v>140.68320937273751</v>
      </c>
      <c r="AE96" s="3">
        <f t="shared" si="36"/>
        <v>108.26800243045778</v>
      </c>
      <c r="AF96" s="3">
        <f t="shared" si="37"/>
        <v>297.1351859365555</v>
      </c>
      <c r="AG96" s="3">
        <f t="shared" si="38"/>
        <v>244.80275873024291</v>
      </c>
      <c r="AH96" s="2">
        <f t="shared" si="29"/>
        <v>40877</v>
      </c>
      <c r="AI96" s="5">
        <f t="shared" si="30"/>
        <v>1.2659839551834042</v>
      </c>
      <c r="AJ96" s="5">
        <f t="shared" si="31"/>
        <v>1.2993978480678121</v>
      </c>
      <c r="AK96" s="5">
        <f t="shared" si="32"/>
        <v>1.2137738458412537</v>
      </c>
      <c r="AX96" s="2">
        <v>40877</v>
      </c>
      <c r="AY96" s="10">
        <f t="shared" si="39"/>
        <v>1.1111495006359551E-3</v>
      </c>
      <c r="AZ96" s="10">
        <f t="shared" si="40"/>
        <v>-4.9280318046451166E-2</v>
      </c>
    </row>
    <row r="97" spans="1:52">
      <c r="A97" s="1">
        <v>40694</v>
      </c>
      <c r="B97">
        <v>848.30100000000004</v>
      </c>
      <c r="D97" s="1">
        <v>40694</v>
      </c>
      <c r="E97">
        <v>597.32000000000005</v>
      </c>
      <c r="G97" s="1">
        <v>40694</v>
      </c>
      <c r="H97">
        <v>253.64</v>
      </c>
      <c r="J97" s="1">
        <v>40694</v>
      </c>
      <c r="K97">
        <v>831.1</v>
      </c>
      <c r="M97" s="1">
        <v>40694</v>
      </c>
      <c r="N97">
        <v>82.268879999999996</v>
      </c>
      <c r="P97" s="1">
        <v>40694</v>
      </c>
      <c r="Q97">
        <v>125.13254999999999</v>
      </c>
      <c r="T97" s="2">
        <v>40907</v>
      </c>
      <c r="U97" s="3">
        <f t="shared" si="22"/>
        <v>740.91600000000005</v>
      </c>
      <c r="V97" s="3">
        <f t="shared" si="23"/>
        <v>570.79</v>
      </c>
      <c r="W97" s="3">
        <f t="shared" si="24"/>
        <v>211.66</v>
      </c>
      <c r="X97" s="3">
        <f t="shared" si="25"/>
        <v>730.72</v>
      </c>
      <c r="Y97" s="4">
        <f t="shared" si="26"/>
        <v>51.065809999999999</v>
      </c>
      <c r="Z97" s="4">
        <f t="shared" si="27"/>
        <v>86.587140000000005</v>
      </c>
      <c r="AA97" s="2">
        <f t="shared" si="28"/>
        <v>40907</v>
      </c>
      <c r="AB97" s="3">
        <f t="shared" si="33"/>
        <v>127.5736731092075</v>
      </c>
      <c r="AC97" s="3">
        <f t="shared" si="34"/>
        <v>101.87039317520662</v>
      </c>
      <c r="AD97" s="3">
        <f t="shared" si="35"/>
        <v>139.31415783584552</v>
      </c>
      <c r="AE97" s="3">
        <f t="shared" si="36"/>
        <v>108.29171421373209</v>
      </c>
      <c r="AF97" s="3">
        <f t="shared" si="37"/>
        <v>264.27857982727068</v>
      </c>
      <c r="AG97" s="3">
        <f t="shared" si="38"/>
        <v>229.24238172142663</v>
      </c>
      <c r="AH97" s="2">
        <f t="shared" si="29"/>
        <v>40907</v>
      </c>
      <c r="AI97" s="5">
        <f t="shared" si="30"/>
        <v>1.2523135440323068</v>
      </c>
      <c r="AJ97" s="5">
        <f t="shared" si="31"/>
        <v>1.2864710735013887</v>
      </c>
      <c r="AK97" s="5">
        <f t="shared" si="32"/>
        <v>1.1528347325775901</v>
      </c>
      <c r="AX97" s="2">
        <v>40907</v>
      </c>
      <c r="AY97" s="10">
        <f t="shared" si="39"/>
        <v>-9.9482807252955219E-3</v>
      </c>
      <c r="AZ97" s="10">
        <f t="shared" si="40"/>
        <v>-5.0206316005620755E-2</v>
      </c>
    </row>
    <row r="98" spans="1:52">
      <c r="A98" s="1">
        <v>40724</v>
      </c>
      <c r="B98">
        <v>827.42899999999997</v>
      </c>
      <c r="D98" s="1">
        <v>40724</v>
      </c>
      <c r="E98">
        <v>587.30999999999995</v>
      </c>
      <c r="G98" s="1">
        <v>40724</v>
      </c>
      <c r="H98">
        <v>247.73</v>
      </c>
      <c r="J98" s="1">
        <v>40724</v>
      </c>
      <c r="K98">
        <v>817.64</v>
      </c>
      <c r="M98" s="1">
        <v>40724</v>
      </c>
      <c r="N98">
        <v>82.24933</v>
      </c>
      <c r="P98" s="1">
        <v>40724</v>
      </c>
      <c r="Q98">
        <v>127.60907</v>
      </c>
      <c r="T98" s="2">
        <v>40939</v>
      </c>
      <c r="U98" s="3">
        <f t="shared" si="22"/>
        <v>792.82</v>
      </c>
      <c r="V98" s="3">
        <f t="shared" si="23"/>
        <v>593.83000000000004</v>
      </c>
      <c r="W98" s="3">
        <f t="shared" si="24"/>
        <v>227.52</v>
      </c>
      <c r="X98" s="3">
        <f t="shared" si="25"/>
        <v>765.03</v>
      </c>
      <c r="Y98" s="4">
        <f t="shared" si="26"/>
        <v>63.86618</v>
      </c>
      <c r="Z98" s="4">
        <f t="shared" si="27"/>
        <v>105.00857999999999</v>
      </c>
      <c r="AA98" s="2">
        <f t="shared" si="28"/>
        <v>40939</v>
      </c>
      <c r="AB98" s="3">
        <f t="shared" si="33"/>
        <v>136.51069691360681</v>
      </c>
      <c r="AC98" s="3">
        <f t="shared" si="34"/>
        <v>105.98240259856155</v>
      </c>
      <c r="AD98" s="3">
        <f t="shared" si="35"/>
        <v>149.75317580464696</v>
      </c>
      <c r="AE98" s="3">
        <f t="shared" si="36"/>
        <v>113.37640973961497</v>
      </c>
      <c r="AF98" s="3">
        <f t="shared" si="37"/>
        <v>330.52375648976954</v>
      </c>
      <c r="AG98" s="3">
        <f t="shared" si="38"/>
        <v>278.01376717587584</v>
      </c>
      <c r="AH98" s="2">
        <f t="shared" si="29"/>
        <v>40939</v>
      </c>
      <c r="AI98" s="5">
        <f t="shared" si="30"/>
        <v>1.2880505967644444</v>
      </c>
      <c r="AJ98" s="5">
        <f t="shared" si="31"/>
        <v>1.3208495148909407</v>
      </c>
      <c r="AK98" s="5">
        <f t="shared" si="32"/>
        <v>1.1888755001139029</v>
      </c>
      <c r="AX98" s="2">
        <v>40939</v>
      </c>
      <c r="AY98" s="10">
        <f t="shared" si="39"/>
        <v>2.6723058215358364E-2</v>
      </c>
      <c r="AZ98" s="10">
        <f t="shared" si="40"/>
        <v>3.1262735687820786E-2</v>
      </c>
    </row>
    <row r="99" spans="1:52">
      <c r="A99" s="1">
        <v>40753</v>
      </c>
      <c r="B99">
        <v>797.02800000000002</v>
      </c>
      <c r="D99" s="1">
        <v>40753</v>
      </c>
      <c r="E99">
        <v>579.72</v>
      </c>
      <c r="G99" s="1">
        <v>40753</v>
      </c>
      <c r="H99">
        <v>241.79</v>
      </c>
      <c r="J99" s="1">
        <v>40753</v>
      </c>
      <c r="K99">
        <v>803.14</v>
      </c>
      <c r="M99" s="1">
        <v>40755</v>
      </c>
      <c r="N99">
        <v>83.889129999999994</v>
      </c>
      <c r="P99" s="1">
        <v>40755</v>
      </c>
      <c r="Q99">
        <v>125.16574</v>
      </c>
      <c r="T99" s="2">
        <v>40968</v>
      </c>
      <c r="U99" s="3">
        <f t="shared" si="22"/>
        <v>810.93600000000004</v>
      </c>
      <c r="V99" s="3">
        <f t="shared" si="23"/>
        <v>619.45000000000005</v>
      </c>
      <c r="W99" s="3">
        <f t="shared" si="24"/>
        <v>237.66</v>
      </c>
      <c r="X99" s="3">
        <f t="shared" si="25"/>
        <v>800.65</v>
      </c>
      <c r="Y99" s="4">
        <f t="shared" si="26"/>
        <v>68.895340000000004</v>
      </c>
      <c r="Z99" s="4">
        <f t="shared" si="27"/>
        <v>110.08878</v>
      </c>
      <c r="AA99" s="2">
        <f t="shared" si="28"/>
        <v>40968</v>
      </c>
      <c r="AB99" s="3">
        <f t="shared" si="33"/>
        <v>139.62997718565708</v>
      </c>
      <c r="AC99" s="3">
        <f t="shared" si="34"/>
        <v>110.55487141046923</v>
      </c>
      <c r="AD99" s="3">
        <f t="shared" si="35"/>
        <v>156.42730204699541</v>
      </c>
      <c r="AE99" s="3">
        <f t="shared" si="36"/>
        <v>118.65524549105621</v>
      </c>
      <c r="AF99" s="3">
        <f t="shared" si="37"/>
        <v>356.5509410683382</v>
      </c>
      <c r="AG99" s="3">
        <f t="shared" si="38"/>
        <v>291.46376849964275</v>
      </c>
      <c r="AH99" s="2">
        <f t="shared" si="29"/>
        <v>40968</v>
      </c>
      <c r="AI99" s="5">
        <f t="shared" si="30"/>
        <v>1.2629925339719994</v>
      </c>
      <c r="AJ99" s="5">
        <f t="shared" si="31"/>
        <v>1.31833448575846</v>
      </c>
      <c r="AK99" s="5">
        <f t="shared" si="32"/>
        <v>1.2233113669796498</v>
      </c>
      <c r="AX99" s="2">
        <v>40968</v>
      </c>
      <c r="AY99" s="10">
        <f t="shared" si="39"/>
        <v>-1.9040996753428852E-3</v>
      </c>
      <c r="AZ99" s="10">
        <f t="shared" si="40"/>
        <v>2.8965074023686865E-2</v>
      </c>
    </row>
    <row r="100" spans="1:52">
      <c r="A100" s="1">
        <v>40786</v>
      </c>
      <c r="B100">
        <v>726.80499999999995</v>
      </c>
      <c r="D100" s="1">
        <v>40786</v>
      </c>
      <c r="E100">
        <v>548.01</v>
      </c>
      <c r="G100" s="1">
        <v>40786</v>
      </c>
      <c r="H100">
        <v>221.53</v>
      </c>
      <c r="J100" s="1">
        <v>40786</v>
      </c>
      <c r="K100">
        <v>744.81</v>
      </c>
      <c r="M100" s="1">
        <v>40786</v>
      </c>
      <c r="N100">
        <v>72.197230000000005</v>
      </c>
      <c r="P100" s="1">
        <v>40786</v>
      </c>
      <c r="Q100">
        <v>109.83824</v>
      </c>
      <c r="T100" s="2">
        <v>40998</v>
      </c>
      <c r="U100" s="3">
        <f t="shared" si="22"/>
        <v>830.30100000000004</v>
      </c>
      <c r="V100" s="3">
        <f t="shared" si="23"/>
        <v>640.67999999999995</v>
      </c>
      <c r="W100" s="3">
        <f t="shared" si="24"/>
        <v>239.34</v>
      </c>
      <c r="X100" s="3">
        <f t="shared" si="25"/>
        <v>809.35</v>
      </c>
      <c r="Y100" s="4">
        <f t="shared" si="26"/>
        <v>66.463830000000002</v>
      </c>
      <c r="Z100" s="4">
        <f t="shared" si="27"/>
        <v>104.33114</v>
      </c>
      <c r="AA100" s="2">
        <f t="shared" si="28"/>
        <v>40998</v>
      </c>
      <c r="AB100" s="3">
        <f t="shared" si="33"/>
        <v>142.96431492402391</v>
      </c>
      <c r="AC100" s="3">
        <f t="shared" si="34"/>
        <v>114.34384537131233</v>
      </c>
      <c r="AD100" s="3">
        <f t="shared" ref="AD100:AD131" si="41">W100*AD99/W99</f>
        <v>157.53307444217739</v>
      </c>
      <c r="AE100" s="3">
        <f t="shared" ref="AE100:AE131" si="42">X100*AE99/X99</f>
        <v>119.94457370659632</v>
      </c>
      <c r="AF100" s="3">
        <f t="shared" si="37"/>
        <v>343.9672571977444</v>
      </c>
      <c r="AG100" s="3">
        <f t="shared" si="38"/>
        <v>276.22022186333447</v>
      </c>
      <c r="AH100" s="2">
        <f t="shared" si="29"/>
        <v>40998</v>
      </c>
      <c r="AI100" s="5">
        <f t="shared" si="30"/>
        <v>1.250301793330209</v>
      </c>
      <c r="AJ100" s="5">
        <f t="shared" si="31"/>
        <v>1.3133822529356649</v>
      </c>
      <c r="AK100" s="5">
        <f t="shared" si="32"/>
        <v>1.2452645750459543</v>
      </c>
      <c r="AX100" s="2">
        <v>40998</v>
      </c>
      <c r="AY100" s="10">
        <f t="shared" si="39"/>
        <v>-3.7564312215848661E-3</v>
      </c>
      <c r="AZ100" s="10">
        <f t="shared" si="40"/>
        <v>1.794572392514171E-2</v>
      </c>
    </row>
    <row r="101" spans="1:52">
      <c r="A101" s="1">
        <v>40816</v>
      </c>
      <c r="B101">
        <v>644.15599999999995</v>
      </c>
      <c r="D101" s="1">
        <v>40816</v>
      </c>
      <c r="E101">
        <v>513.37</v>
      </c>
      <c r="G101" s="1">
        <v>40816</v>
      </c>
      <c r="H101">
        <v>196.2</v>
      </c>
      <c r="J101" s="1">
        <v>40816</v>
      </c>
      <c r="K101">
        <v>681.42</v>
      </c>
      <c r="M101" s="1">
        <v>40816</v>
      </c>
      <c r="N101">
        <v>67.586889999999997</v>
      </c>
      <c r="P101" s="1">
        <v>40816</v>
      </c>
      <c r="Q101">
        <v>102.02262</v>
      </c>
      <c r="T101" s="2">
        <v>41029</v>
      </c>
      <c r="U101" s="3">
        <f t="shared" si="22"/>
        <v>816.87599999999998</v>
      </c>
      <c r="V101" s="3">
        <f t="shared" si="23"/>
        <v>635.45000000000005</v>
      </c>
      <c r="W101" s="3">
        <f t="shared" si="24"/>
        <v>237.27</v>
      </c>
      <c r="X101" s="3">
        <f t="shared" si="25"/>
        <v>798.13</v>
      </c>
      <c r="Y101" s="4">
        <f t="shared" si="26"/>
        <v>65.383889999999994</v>
      </c>
      <c r="Z101" s="4">
        <f t="shared" si="27"/>
        <v>99.998289999999997</v>
      </c>
      <c r="AA101" s="2">
        <f t="shared" si="28"/>
        <v>41029</v>
      </c>
      <c r="AB101" s="3">
        <f t="shared" si="33"/>
        <v>140.65274848263093</v>
      </c>
      <c r="AC101" s="3">
        <f t="shared" si="34"/>
        <v>113.41043351002128</v>
      </c>
      <c r="AD101" s="3">
        <f t="shared" si="41"/>
        <v>156.17060488382816</v>
      </c>
      <c r="AE101" s="3">
        <f t="shared" si="42"/>
        <v>118.28178490448597</v>
      </c>
      <c r="AF101" s="3">
        <f t="shared" si="37"/>
        <v>338.37829249712246</v>
      </c>
      <c r="AG101" s="3">
        <f t="shared" si="38"/>
        <v>264.74885494162203</v>
      </c>
      <c r="AH101" s="2">
        <f t="shared" si="29"/>
        <v>41029</v>
      </c>
      <c r="AI101" s="5">
        <f t="shared" si="30"/>
        <v>1.2402099536124465</v>
      </c>
      <c r="AJ101" s="5">
        <f t="shared" si="31"/>
        <v>1.3203267520010615</v>
      </c>
      <c r="AK101" s="5">
        <f t="shared" si="32"/>
        <v>1.2781105042805037</v>
      </c>
      <c r="AX101" s="2">
        <v>41029</v>
      </c>
      <c r="AY101" s="10">
        <f t="shared" si="39"/>
        <v>5.2874926929111776E-3</v>
      </c>
      <c r="AZ101" s="10">
        <f t="shared" si="40"/>
        <v>2.6376667169976553E-2</v>
      </c>
    </row>
    <row r="102" spans="1:52">
      <c r="A102" s="1">
        <v>40847</v>
      </c>
      <c r="B102">
        <v>741.06399999999996</v>
      </c>
      <c r="D102" s="1">
        <v>40847</v>
      </c>
      <c r="E102">
        <v>563.37</v>
      </c>
      <c r="G102" s="1">
        <v>40847</v>
      </c>
      <c r="H102">
        <v>219.26</v>
      </c>
      <c r="J102" s="1">
        <v>40847</v>
      </c>
      <c r="K102">
        <v>750.26</v>
      </c>
      <c r="M102" s="1">
        <v>40847</v>
      </c>
      <c r="N102">
        <v>71.544309999999996</v>
      </c>
      <c r="P102" s="1">
        <v>40847</v>
      </c>
      <c r="Q102">
        <v>109.54183999999999</v>
      </c>
      <c r="T102" s="2">
        <v>41060</v>
      </c>
      <c r="U102" s="3">
        <f t="shared" si="22"/>
        <v>761.822</v>
      </c>
      <c r="V102" s="3">
        <f t="shared" si="23"/>
        <v>597.29</v>
      </c>
      <c r="W102" s="3">
        <f t="shared" si="24"/>
        <v>215.58</v>
      </c>
      <c r="X102" s="3">
        <f t="shared" si="25"/>
        <v>727.66</v>
      </c>
      <c r="Y102" s="4">
        <f t="shared" si="26"/>
        <v>56.97437</v>
      </c>
      <c r="Z102" s="4">
        <f t="shared" si="27"/>
        <v>87.649730000000005</v>
      </c>
      <c r="AA102" s="2">
        <f t="shared" si="28"/>
        <v>41060</v>
      </c>
      <c r="AB102" s="3">
        <f t="shared" si="33"/>
        <v>131.17334596013944</v>
      </c>
      <c r="AC102" s="3">
        <f t="shared" si="34"/>
        <v>106.59991790258967</v>
      </c>
      <c r="AD102" s="3">
        <f t="shared" si="41"/>
        <v>141.89429342460352</v>
      </c>
      <c r="AE102" s="3">
        <f t="shared" si="42"/>
        <v>107.83822635861108</v>
      </c>
      <c r="AF102" s="3">
        <f t="shared" si="37"/>
        <v>294.85688350294362</v>
      </c>
      <c r="AG102" s="3">
        <f t="shared" si="38"/>
        <v>232.05562468560552</v>
      </c>
      <c r="AH102" s="2">
        <f t="shared" si="29"/>
        <v>41060</v>
      </c>
      <c r="AI102" s="5">
        <f t="shared" si="30"/>
        <v>1.2305201405502471</v>
      </c>
      <c r="AJ102" s="5">
        <f t="shared" si="31"/>
        <v>1.3158070029150939</v>
      </c>
      <c r="AK102" s="5">
        <f t="shared" si="32"/>
        <v>1.2706301943873273</v>
      </c>
      <c r="AX102" s="2">
        <v>41060</v>
      </c>
      <c r="AY102" s="10">
        <f t="shared" si="39"/>
        <v>-3.4232049597704428E-3</v>
      </c>
      <c r="AZ102" s="10">
        <f t="shared" si="40"/>
        <v>-5.8526315745971447E-3</v>
      </c>
    </row>
    <row r="103" spans="1:52">
      <c r="A103" s="1">
        <v>40877</v>
      </c>
      <c r="B103">
        <v>737.41700000000003</v>
      </c>
      <c r="D103" s="1">
        <v>40877</v>
      </c>
      <c r="E103">
        <v>561.96</v>
      </c>
      <c r="G103" s="1">
        <v>40877</v>
      </c>
      <c r="H103">
        <v>213.74</v>
      </c>
      <c r="J103" s="1">
        <v>40877</v>
      </c>
      <c r="K103">
        <v>730.56</v>
      </c>
      <c r="M103" s="1">
        <v>40877</v>
      </c>
      <c r="N103">
        <v>57.4146</v>
      </c>
      <c r="P103" s="1">
        <v>40877</v>
      </c>
      <c r="Q103">
        <v>92.464449999999999</v>
      </c>
      <c r="T103" s="2">
        <v>41089</v>
      </c>
      <c r="U103" s="3">
        <f t="shared" si="22"/>
        <v>798.48699999999997</v>
      </c>
      <c r="V103" s="3">
        <f t="shared" si="23"/>
        <v>623.82000000000005</v>
      </c>
      <c r="W103" s="3">
        <f t="shared" si="24"/>
        <v>222.99</v>
      </c>
      <c r="X103" s="3">
        <f t="shared" si="25"/>
        <v>765.08</v>
      </c>
      <c r="Y103" s="4">
        <f t="shared" si="26"/>
        <v>60.348489999999998</v>
      </c>
      <c r="Z103" s="4">
        <f t="shared" si="27"/>
        <v>95.078249999999997</v>
      </c>
      <c r="AA103" s="2">
        <f t="shared" si="28"/>
        <v>41089</v>
      </c>
      <c r="AB103" s="3">
        <f t="shared" si="33"/>
        <v>137.48646205501268</v>
      </c>
      <c r="AC103" s="3">
        <f t="shared" si="34"/>
        <v>111.33479680890939</v>
      </c>
      <c r="AD103" s="3">
        <f t="shared" si="41"/>
        <v>146.77153952478125</v>
      </c>
      <c r="AE103" s="3">
        <f t="shared" si="42"/>
        <v>113.38381967188822</v>
      </c>
      <c r="AF103" s="3">
        <f t="shared" si="37"/>
        <v>312.31881432841743</v>
      </c>
      <c r="AG103" s="3">
        <f t="shared" si="38"/>
        <v>251.72288263482582</v>
      </c>
      <c r="AH103" s="2">
        <f t="shared" si="29"/>
        <v>41089</v>
      </c>
      <c r="AI103" s="5">
        <f t="shared" si="30"/>
        <v>1.234892109166813</v>
      </c>
      <c r="AJ103" s="5">
        <f t="shared" si="31"/>
        <v>1.2944663528668456</v>
      </c>
      <c r="AK103" s="5">
        <f t="shared" si="32"/>
        <v>1.2407247647068227</v>
      </c>
      <c r="AX103" s="2">
        <v>41089</v>
      </c>
      <c r="AY103" s="10">
        <f t="shared" si="39"/>
        <v>-1.6218677967946071E-2</v>
      </c>
      <c r="AZ103" s="10">
        <f t="shared" si="40"/>
        <v>-2.3535903532439173E-2</v>
      </c>
    </row>
    <row r="104" spans="1:52">
      <c r="A104" s="1">
        <v>40907</v>
      </c>
      <c r="B104">
        <v>740.91600000000005</v>
      </c>
      <c r="D104" s="1">
        <v>40907</v>
      </c>
      <c r="E104">
        <v>570.79</v>
      </c>
      <c r="G104" s="1">
        <v>40907</v>
      </c>
      <c r="H104">
        <v>211.66</v>
      </c>
      <c r="J104" s="1">
        <v>40907</v>
      </c>
      <c r="K104">
        <v>730.72</v>
      </c>
      <c r="M104" s="1">
        <v>40908</v>
      </c>
      <c r="N104">
        <v>51.065809999999999</v>
      </c>
      <c r="P104" s="1">
        <v>40908</v>
      </c>
      <c r="Q104">
        <v>86.587140000000005</v>
      </c>
      <c r="T104" s="2">
        <v>41121</v>
      </c>
      <c r="U104" s="3">
        <f t="shared" si="22"/>
        <v>786.94299999999998</v>
      </c>
      <c r="V104" s="3">
        <f t="shared" si="23"/>
        <v>635.74</v>
      </c>
      <c r="W104" s="3">
        <f t="shared" si="24"/>
        <v>222.48</v>
      </c>
      <c r="X104" s="3">
        <f t="shared" si="25"/>
        <v>774.89</v>
      </c>
      <c r="Y104" s="4">
        <f t="shared" si="26"/>
        <v>57.589979999999997</v>
      </c>
      <c r="Z104" s="4">
        <f t="shared" si="27"/>
        <v>93.87236</v>
      </c>
      <c r="AA104" s="2">
        <f t="shared" si="28"/>
        <v>41121</v>
      </c>
      <c r="AB104" s="3">
        <f t="shared" si="33"/>
        <v>135.49877319099477</v>
      </c>
      <c r="AC104" s="3">
        <f t="shared" si="34"/>
        <v>113.46219057307565</v>
      </c>
      <c r="AD104" s="3">
        <f t="shared" si="41"/>
        <v>146.435858619101</v>
      </c>
      <c r="AE104" s="3">
        <f t="shared" si="42"/>
        <v>114.83764838389379</v>
      </c>
      <c r="AF104" s="3">
        <f t="shared" si="37"/>
        <v>298.04282212856151</v>
      </c>
      <c r="AG104" s="3">
        <f t="shared" si="38"/>
        <v>248.5302480739193</v>
      </c>
      <c r="AH104" s="2">
        <f t="shared" si="29"/>
        <v>41121</v>
      </c>
      <c r="AI104" s="5">
        <f t="shared" si="30"/>
        <v>1.1942196118955275</v>
      </c>
      <c r="AJ104" s="5">
        <f t="shared" si="31"/>
        <v>1.2751554971726409</v>
      </c>
      <c r="AK104" s="5">
        <f t="shared" si="32"/>
        <v>1.1992215210758406</v>
      </c>
      <c r="AX104" s="2">
        <v>41121</v>
      </c>
      <c r="AY104" s="10">
        <f t="shared" si="39"/>
        <v>-1.4918005131177914E-2</v>
      </c>
      <c r="AZ104" s="10">
        <f t="shared" si="40"/>
        <v>-3.3450806183262682E-2</v>
      </c>
    </row>
    <row r="105" spans="1:52">
      <c r="A105" s="1">
        <v>40939</v>
      </c>
      <c r="B105">
        <v>792.82</v>
      </c>
      <c r="D105" s="1">
        <v>40939</v>
      </c>
      <c r="E105">
        <v>593.83000000000004</v>
      </c>
      <c r="G105" s="1">
        <v>40939</v>
      </c>
      <c r="H105">
        <v>227.52</v>
      </c>
      <c r="J105" s="1">
        <v>40939</v>
      </c>
      <c r="K105">
        <v>765.03</v>
      </c>
      <c r="M105" s="1">
        <v>40939</v>
      </c>
      <c r="N105">
        <v>63.86618</v>
      </c>
      <c r="P105" s="1">
        <v>40939</v>
      </c>
      <c r="Q105">
        <v>105.00857999999999</v>
      </c>
      <c r="T105" s="2">
        <v>41152</v>
      </c>
      <c r="U105" s="3">
        <f t="shared" si="22"/>
        <v>812.08699999999999</v>
      </c>
      <c r="V105" s="3">
        <f t="shared" si="23"/>
        <v>646.41</v>
      </c>
      <c r="W105" s="3">
        <f t="shared" si="24"/>
        <v>229.49</v>
      </c>
      <c r="X105" s="3">
        <f t="shared" si="25"/>
        <v>791.78</v>
      </c>
      <c r="Y105" s="4">
        <f t="shared" si="26"/>
        <v>56.995399999999997</v>
      </c>
      <c r="Z105" s="4">
        <f t="shared" si="27"/>
        <v>94.759</v>
      </c>
      <c r="AA105" s="2">
        <f t="shared" si="28"/>
        <v>41152</v>
      </c>
      <c r="AB105" s="3">
        <f t="shared" si="33"/>
        <v>139.82816064741075</v>
      </c>
      <c r="AC105" s="3">
        <f t="shared" si="34"/>
        <v>115.36649354821441</v>
      </c>
      <c r="AD105" s="3">
        <f t="shared" si="41"/>
        <v>151.04982557756873</v>
      </c>
      <c r="AE105" s="3">
        <f t="shared" si="42"/>
        <v>117.34072350578718</v>
      </c>
      <c r="AF105" s="3">
        <f t="shared" si="37"/>
        <v>294.96571911200897</v>
      </c>
      <c r="AG105" s="3">
        <f t="shared" si="38"/>
        <v>250.87765746207424</v>
      </c>
      <c r="AH105" s="2">
        <f t="shared" si="29"/>
        <v>41152</v>
      </c>
      <c r="AI105" s="5">
        <f t="shared" si="30"/>
        <v>1.2120344161190375</v>
      </c>
      <c r="AJ105" s="5">
        <f t="shared" si="31"/>
        <v>1.2872753896912783</v>
      </c>
      <c r="AK105" s="5">
        <f t="shared" si="32"/>
        <v>1.1757353049926322</v>
      </c>
      <c r="AX105" s="2">
        <v>41152</v>
      </c>
      <c r="AY105" s="10">
        <f t="shared" si="39"/>
        <v>9.5046388816975025E-3</v>
      </c>
      <c r="AZ105" s="10">
        <f t="shared" si="40"/>
        <v>-1.9584551870065248E-2</v>
      </c>
    </row>
    <row r="106" spans="1:52">
      <c r="A106" s="1">
        <v>40968</v>
      </c>
      <c r="B106">
        <v>810.93600000000004</v>
      </c>
      <c r="D106" s="1">
        <v>40968</v>
      </c>
      <c r="E106">
        <v>619.45000000000005</v>
      </c>
      <c r="G106" s="1">
        <v>40968</v>
      </c>
      <c r="H106">
        <v>237.66</v>
      </c>
      <c r="J106" s="1">
        <v>40968</v>
      </c>
      <c r="K106">
        <v>800.65</v>
      </c>
      <c r="M106" s="1">
        <v>40968</v>
      </c>
      <c r="N106">
        <v>68.895340000000004</v>
      </c>
      <c r="P106" s="1">
        <v>40968</v>
      </c>
      <c r="Q106">
        <v>110.08878</v>
      </c>
      <c r="T106" s="2">
        <v>41180</v>
      </c>
      <c r="U106" s="3">
        <f t="shared" si="22"/>
        <v>837.45</v>
      </c>
      <c r="V106" s="3">
        <f t="shared" si="23"/>
        <v>663.8</v>
      </c>
      <c r="W106" s="3">
        <f t="shared" si="24"/>
        <v>237.01</v>
      </c>
      <c r="X106" s="3">
        <f t="shared" si="25"/>
        <v>811.57</v>
      </c>
      <c r="Y106" s="4">
        <f t="shared" si="26"/>
        <v>65.304130000000001</v>
      </c>
      <c r="Z106" s="4">
        <f t="shared" si="27"/>
        <v>107.86851</v>
      </c>
      <c r="AA106" s="2">
        <f t="shared" si="28"/>
        <v>41180</v>
      </c>
      <c r="AB106" s="3">
        <f t="shared" si="33"/>
        <v>144.19525633851316</v>
      </c>
      <c r="AC106" s="3">
        <f t="shared" si="34"/>
        <v>118.47013260516501</v>
      </c>
      <c r="AD106" s="3">
        <f t="shared" si="41"/>
        <v>155.99947344171667</v>
      </c>
      <c r="AE106" s="3">
        <f t="shared" si="42"/>
        <v>120.27357469952727</v>
      </c>
      <c r="AF106" s="3">
        <f t="shared" si="37"/>
        <v>337.96551417191773</v>
      </c>
      <c r="AG106" s="3">
        <f t="shared" si="38"/>
        <v>285.5855285801278</v>
      </c>
      <c r="AH106" s="2">
        <f t="shared" si="29"/>
        <v>41180</v>
      </c>
      <c r="AI106" s="5">
        <f t="shared" si="30"/>
        <v>1.2171443820282057</v>
      </c>
      <c r="AJ106" s="5">
        <f t="shared" si="31"/>
        <v>1.2970386373851563</v>
      </c>
      <c r="AK106" s="5">
        <f t="shared" si="32"/>
        <v>1.1834126044558784</v>
      </c>
      <c r="AX106" s="2">
        <v>41180</v>
      </c>
      <c r="AY106" s="10">
        <f t="shared" si="39"/>
        <v>7.5844281433978811E-3</v>
      </c>
      <c r="AZ106" s="10">
        <f t="shared" si="40"/>
        <v>6.5297855993993181E-3</v>
      </c>
    </row>
    <row r="107" spans="1:52">
      <c r="A107" s="1">
        <v>40998</v>
      </c>
      <c r="B107">
        <v>830.30100000000004</v>
      </c>
      <c r="D107" s="1">
        <v>40998</v>
      </c>
      <c r="E107">
        <v>640.67999999999995</v>
      </c>
      <c r="G107" s="1">
        <v>40998</v>
      </c>
      <c r="H107">
        <v>239.34</v>
      </c>
      <c r="J107" s="1">
        <v>40998</v>
      </c>
      <c r="K107">
        <v>809.35</v>
      </c>
      <c r="M107" s="1">
        <v>40999</v>
      </c>
      <c r="N107">
        <v>66.463830000000002</v>
      </c>
      <c r="P107" s="1">
        <v>40999</v>
      </c>
      <c r="Q107">
        <v>104.33114</v>
      </c>
      <c r="T107" s="2">
        <v>41213</v>
      </c>
      <c r="U107" s="3">
        <f t="shared" si="22"/>
        <v>818.73299999999995</v>
      </c>
      <c r="V107" s="3">
        <f t="shared" si="23"/>
        <v>646.52</v>
      </c>
      <c r="W107" s="3">
        <f t="shared" si="24"/>
        <v>235.48</v>
      </c>
      <c r="X107" s="3">
        <f t="shared" si="25"/>
        <v>805.06</v>
      </c>
      <c r="Y107" s="4">
        <f t="shared" si="26"/>
        <v>63.322809999999997</v>
      </c>
      <c r="Z107" s="4">
        <f t="shared" si="27"/>
        <v>104.37267</v>
      </c>
      <c r="AA107" s="2">
        <f t="shared" si="28"/>
        <v>41213</v>
      </c>
      <c r="AB107" s="3">
        <f t="shared" si="33"/>
        <v>140.97249365072528</v>
      </c>
      <c r="AC107" s="3">
        <f t="shared" si="34"/>
        <v>115.38612553764882</v>
      </c>
      <c r="AD107" s="3">
        <f t="shared" si="41"/>
        <v>154.99243072467593</v>
      </c>
      <c r="AE107" s="3">
        <f t="shared" si="42"/>
        <v>119.30880151755413</v>
      </c>
      <c r="AF107" s="3">
        <f t="shared" si="37"/>
        <v>327.71167827303805</v>
      </c>
      <c r="AG107" s="3">
        <f t="shared" si="38"/>
        <v>276.33017394297229</v>
      </c>
      <c r="AH107" s="2">
        <f t="shared" si="29"/>
        <v>41213</v>
      </c>
      <c r="AI107" s="5">
        <f t="shared" si="30"/>
        <v>1.2217456214415312</v>
      </c>
      <c r="AJ107" s="5">
        <f t="shared" si="31"/>
        <v>1.2990863100898018</v>
      </c>
      <c r="AK107" s="5">
        <f t="shared" si="32"/>
        <v>1.1859424311029805</v>
      </c>
      <c r="AX107" s="2">
        <v>41213</v>
      </c>
      <c r="AY107" s="10">
        <f t="shared" si="39"/>
        <v>1.5787291493285505E-3</v>
      </c>
      <c r="AZ107" s="10">
        <f t="shared" si="40"/>
        <v>2.1377384671894539E-3</v>
      </c>
    </row>
    <row r="108" spans="1:52">
      <c r="A108" s="1">
        <v>41029</v>
      </c>
      <c r="B108">
        <v>816.87599999999998</v>
      </c>
      <c r="D108" s="1">
        <v>41029</v>
      </c>
      <c r="E108">
        <v>635.45000000000005</v>
      </c>
      <c r="G108" s="1">
        <v>41029</v>
      </c>
      <c r="H108">
        <v>237.27</v>
      </c>
      <c r="J108" s="1">
        <v>41029</v>
      </c>
      <c r="K108">
        <v>798.13</v>
      </c>
      <c r="M108" s="1">
        <v>41029</v>
      </c>
      <c r="N108">
        <v>65.383889999999994</v>
      </c>
      <c r="P108" s="1">
        <v>41029</v>
      </c>
      <c r="Q108">
        <v>99.998289999999997</v>
      </c>
      <c r="T108" s="2">
        <v>41243</v>
      </c>
      <c r="U108" s="3">
        <f t="shared" si="22"/>
        <v>821.91899999999998</v>
      </c>
      <c r="V108" s="3">
        <f t="shared" si="23"/>
        <v>646.39</v>
      </c>
      <c r="W108" s="3">
        <f t="shared" si="24"/>
        <v>237.5</v>
      </c>
      <c r="X108" s="3">
        <f t="shared" si="25"/>
        <v>812.97</v>
      </c>
      <c r="Y108" s="4">
        <f t="shared" si="26"/>
        <v>66.892179999999996</v>
      </c>
      <c r="Z108" s="4">
        <f t="shared" si="27"/>
        <v>108.63076</v>
      </c>
      <c r="AA108" s="2">
        <f t="shared" si="28"/>
        <v>41243</v>
      </c>
      <c r="AB108" s="3">
        <f t="shared" si="33"/>
        <v>141.52107098273856</v>
      </c>
      <c r="AC108" s="3">
        <f t="shared" si="34"/>
        <v>115.36292409558997</v>
      </c>
      <c r="AD108" s="3">
        <f t="shared" si="41"/>
        <v>156.32199039031141</v>
      </c>
      <c r="AE108" s="3">
        <f t="shared" si="42"/>
        <v>120.48105280317741</v>
      </c>
      <c r="AF108" s="3">
        <f t="shared" si="37"/>
        <v>346.18407760398111</v>
      </c>
      <c r="AG108" s="3">
        <f t="shared" si="38"/>
        <v>287.6036112361337</v>
      </c>
      <c r="AH108" s="2">
        <f t="shared" si="29"/>
        <v>41243</v>
      </c>
      <c r="AI108" s="5">
        <f t="shared" si="30"/>
        <v>1.2267465660412169</v>
      </c>
      <c r="AJ108" s="5">
        <f t="shared" si="31"/>
        <v>1.2974819422078356</v>
      </c>
      <c r="AK108" s="5">
        <f t="shared" si="32"/>
        <v>1.2036847385749638</v>
      </c>
      <c r="AX108" s="2">
        <v>41243</v>
      </c>
      <c r="AY108" s="10">
        <f t="shared" si="39"/>
        <v>-1.2349971433809337E-3</v>
      </c>
      <c r="AZ108" s="10">
        <f t="shared" si="40"/>
        <v>1.4960513264950182E-2</v>
      </c>
    </row>
    <row r="109" spans="1:52">
      <c r="A109" s="1">
        <v>41060</v>
      </c>
      <c r="B109">
        <v>761.822</v>
      </c>
      <c r="D109" s="1">
        <v>41060</v>
      </c>
      <c r="E109">
        <v>597.29</v>
      </c>
      <c r="G109" s="1">
        <v>41060</v>
      </c>
      <c r="H109">
        <v>215.58</v>
      </c>
      <c r="J109" s="1">
        <v>41060</v>
      </c>
      <c r="K109">
        <v>727.66</v>
      </c>
      <c r="M109" s="1">
        <v>41060</v>
      </c>
      <c r="N109">
        <v>56.97437</v>
      </c>
      <c r="P109" s="1">
        <v>41060</v>
      </c>
      <c r="Q109">
        <v>87.649730000000005</v>
      </c>
      <c r="T109" s="2">
        <v>41274</v>
      </c>
      <c r="U109" s="3">
        <f t="shared" si="22"/>
        <v>849.35</v>
      </c>
      <c r="V109" s="3">
        <f t="shared" si="23"/>
        <v>646.61</v>
      </c>
      <c r="W109" s="3">
        <f t="shared" si="24"/>
        <v>244.66</v>
      </c>
      <c r="X109" s="3">
        <f t="shared" si="25"/>
        <v>825.59</v>
      </c>
      <c r="Y109" s="4">
        <f t="shared" si="26"/>
        <v>67.715819999999994</v>
      </c>
      <c r="Z109" s="4">
        <f t="shared" si="27"/>
        <v>109.06625</v>
      </c>
      <c r="AA109" s="2">
        <f t="shared" si="28"/>
        <v>41274</v>
      </c>
      <c r="AB109" s="3">
        <f t="shared" si="33"/>
        <v>146.24424260686152</v>
      </c>
      <c r="AC109" s="3">
        <f t="shared" si="34"/>
        <v>115.40218807445882</v>
      </c>
      <c r="AD109" s="3">
        <f t="shared" si="41"/>
        <v>161.03468702692038</v>
      </c>
      <c r="AE109" s="3">
        <f t="shared" si="42"/>
        <v>122.35131970893788</v>
      </c>
      <c r="AF109" s="3">
        <f t="shared" si="37"/>
        <v>350.44662449178986</v>
      </c>
      <c r="AG109" s="3">
        <f t="shared" si="38"/>
        <v>288.756585740383</v>
      </c>
      <c r="AH109" s="2">
        <f t="shared" si="29"/>
        <v>41274</v>
      </c>
      <c r="AI109" s="5">
        <f t="shared" si="30"/>
        <v>1.2672571035871785</v>
      </c>
      <c r="AJ109" s="5">
        <f t="shared" si="31"/>
        <v>1.316166326689459</v>
      </c>
      <c r="AK109" s="5">
        <f t="shared" si="32"/>
        <v>1.2136402831929571</v>
      </c>
      <c r="AX109" s="2">
        <v>41274</v>
      </c>
      <c r="AY109" s="10">
        <f t="shared" si="39"/>
        <v>1.4400496742042801E-2</v>
      </c>
      <c r="AZ109" s="10">
        <f t="shared" si="40"/>
        <v>8.2708904573962627E-3</v>
      </c>
    </row>
    <row r="110" spans="1:52">
      <c r="A110" s="1">
        <v>41089</v>
      </c>
      <c r="B110">
        <v>798.48699999999997</v>
      </c>
      <c r="D110" s="1">
        <v>41089</v>
      </c>
      <c r="E110">
        <v>623.82000000000005</v>
      </c>
      <c r="G110" s="1">
        <v>41089</v>
      </c>
      <c r="H110">
        <v>222.99</v>
      </c>
      <c r="J110" s="1">
        <v>41089</v>
      </c>
      <c r="K110">
        <v>765.08</v>
      </c>
      <c r="M110" s="1">
        <v>41090</v>
      </c>
      <c r="N110">
        <v>60.348489999999998</v>
      </c>
      <c r="P110" s="1">
        <v>41090</v>
      </c>
      <c r="Q110">
        <v>95.078249999999997</v>
      </c>
      <c r="T110" s="2">
        <v>41305</v>
      </c>
      <c r="U110" s="3">
        <f t="shared" si="22"/>
        <v>902.08699999999999</v>
      </c>
      <c r="V110" s="3">
        <f t="shared" si="23"/>
        <v>674.89</v>
      </c>
      <c r="W110" s="3">
        <f t="shared" si="24"/>
        <v>258.8</v>
      </c>
      <c r="X110" s="3">
        <f t="shared" si="25"/>
        <v>866.53</v>
      </c>
      <c r="Y110" s="4">
        <f t="shared" si="26"/>
        <v>68.215389999999999</v>
      </c>
      <c r="Z110" s="4">
        <f t="shared" si="27"/>
        <v>114.19046</v>
      </c>
      <c r="AA110" s="2">
        <f t="shared" si="28"/>
        <v>41305</v>
      </c>
      <c r="AB110" s="3">
        <f t="shared" si="33"/>
        <v>155.3246954500452</v>
      </c>
      <c r="AC110" s="3">
        <f t="shared" si="34"/>
        <v>120.44939408541704</v>
      </c>
      <c r="AD110" s="3">
        <f t="shared" si="41"/>
        <v>170.34160468636881</v>
      </c>
      <c r="AE110" s="3">
        <f t="shared" si="42"/>
        <v>128.4185722542496</v>
      </c>
      <c r="AF110" s="3">
        <f t="shared" si="37"/>
        <v>353.03202654698708</v>
      </c>
      <c r="AG110" s="3">
        <f t="shared" si="38"/>
        <v>302.32310502766688</v>
      </c>
      <c r="AH110" s="2">
        <f t="shared" si="29"/>
        <v>41305</v>
      </c>
      <c r="AI110" s="5">
        <f t="shared" si="30"/>
        <v>1.2895431864098563</v>
      </c>
      <c r="AJ110" s="5">
        <f t="shared" si="31"/>
        <v>1.3264561480182</v>
      </c>
      <c r="AK110" s="5">
        <f t="shared" si="32"/>
        <v>1.1677308835349505</v>
      </c>
      <c r="AX110" s="2">
        <v>41305</v>
      </c>
      <c r="AY110" s="10">
        <f t="shared" si="39"/>
        <v>7.8180250627006842E-3</v>
      </c>
      <c r="AZ110" s="10">
        <f t="shared" si="40"/>
        <v>-3.7827847586950569E-2</v>
      </c>
    </row>
    <row r="111" spans="1:52">
      <c r="A111" s="1">
        <v>41121</v>
      </c>
      <c r="B111">
        <v>786.94299999999998</v>
      </c>
      <c r="D111" s="1">
        <v>41121</v>
      </c>
      <c r="E111">
        <v>635.74</v>
      </c>
      <c r="G111" s="1">
        <v>41121</v>
      </c>
      <c r="H111">
        <v>222.48</v>
      </c>
      <c r="J111" s="1">
        <v>41121</v>
      </c>
      <c r="K111">
        <v>774.89</v>
      </c>
      <c r="M111" s="1">
        <v>41121</v>
      </c>
      <c r="N111">
        <v>57.589979999999997</v>
      </c>
      <c r="P111" s="1">
        <v>41121</v>
      </c>
      <c r="Q111">
        <v>93.87236</v>
      </c>
      <c r="T111" s="2">
        <v>41333</v>
      </c>
      <c r="U111" s="3">
        <f t="shared" si="22"/>
        <v>911.10599999999999</v>
      </c>
      <c r="V111" s="3">
        <f t="shared" si="23"/>
        <v>682.53</v>
      </c>
      <c r="W111" s="3">
        <f t="shared" si="24"/>
        <v>260.7</v>
      </c>
      <c r="X111" s="3">
        <f t="shared" si="25"/>
        <v>865.16</v>
      </c>
      <c r="Y111" s="4">
        <f t="shared" si="26"/>
        <v>60.100239999999999</v>
      </c>
      <c r="Z111" s="4">
        <f t="shared" si="27"/>
        <v>105.20692</v>
      </c>
      <c r="AA111" s="2">
        <f t="shared" si="28"/>
        <v>41333</v>
      </c>
      <c r="AB111" s="3">
        <f t="shared" si="33"/>
        <v>156.87762042098922</v>
      </c>
      <c r="AC111" s="3">
        <f t="shared" si="34"/>
        <v>121.81292498795314</v>
      </c>
      <c r="AD111" s="3">
        <f t="shared" si="41"/>
        <v>171.59218060949127</v>
      </c>
      <c r="AE111" s="3">
        <f t="shared" si="42"/>
        <v>128.2155401099634</v>
      </c>
      <c r="AF111" s="3">
        <f t="shared" si="37"/>
        <v>311.03405731698223</v>
      </c>
      <c r="AG111" s="3">
        <f t="shared" si="38"/>
        <v>278.53887903417979</v>
      </c>
      <c r="AH111" s="2">
        <f t="shared" si="29"/>
        <v>41333</v>
      </c>
      <c r="AI111" s="5">
        <f t="shared" si="30"/>
        <v>1.2878569366633619</v>
      </c>
      <c r="AJ111" s="5">
        <f t="shared" si="31"/>
        <v>1.3383103207483751</v>
      </c>
      <c r="AK111" s="5">
        <f t="shared" si="32"/>
        <v>1.1166629893660731</v>
      </c>
      <c r="AX111" s="2">
        <v>41333</v>
      </c>
      <c r="AY111" s="10">
        <f t="shared" si="39"/>
        <v>8.9367241788473883E-3</v>
      </c>
      <c r="AZ111" s="10">
        <f t="shared" si="40"/>
        <v>-4.3732588466175337E-2</v>
      </c>
    </row>
    <row r="112" spans="1:52">
      <c r="A112" s="1">
        <v>41152</v>
      </c>
      <c r="B112">
        <v>812.08699999999999</v>
      </c>
      <c r="D112" s="1">
        <v>41152</v>
      </c>
      <c r="E112">
        <v>646.41</v>
      </c>
      <c r="G112" s="1">
        <v>41152</v>
      </c>
      <c r="H112">
        <v>229.49</v>
      </c>
      <c r="J112" s="1">
        <v>41152</v>
      </c>
      <c r="K112">
        <v>791.78</v>
      </c>
      <c r="M112" s="1">
        <v>41152</v>
      </c>
      <c r="N112">
        <v>56.995399999999997</v>
      </c>
      <c r="P112" s="1">
        <v>41152</v>
      </c>
      <c r="Q112">
        <v>94.759</v>
      </c>
      <c r="T112" s="2">
        <v>41362</v>
      </c>
      <c r="U112" s="3">
        <f t="shared" si="22"/>
        <v>951.54200000000003</v>
      </c>
      <c r="V112" s="3">
        <f t="shared" si="23"/>
        <v>704.57</v>
      </c>
      <c r="W112" s="3">
        <f t="shared" si="24"/>
        <v>269.02</v>
      </c>
      <c r="X112" s="3">
        <f t="shared" si="25"/>
        <v>882.17</v>
      </c>
      <c r="Y112" s="4">
        <f t="shared" si="26"/>
        <v>57.51399</v>
      </c>
      <c r="Z112" s="4">
        <f t="shared" si="27"/>
        <v>104.22502</v>
      </c>
      <c r="AA112" s="2">
        <f t="shared" si="28"/>
        <v>41362</v>
      </c>
      <c r="AB112" s="3">
        <f t="shared" si="33"/>
        <v>163.84004132409282</v>
      </c>
      <c r="AC112" s="3">
        <f t="shared" si="34"/>
        <v>125.74646178008608</v>
      </c>
      <c r="AD112" s="3">
        <f t="shared" si="41"/>
        <v>177.06838675705922</v>
      </c>
      <c r="AE112" s="3">
        <f t="shared" si="42"/>
        <v>130.73639906931251</v>
      </c>
      <c r="AF112" s="3">
        <f t="shared" si="37"/>
        <v>297.64955451406422</v>
      </c>
      <c r="AG112" s="3">
        <f t="shared" si="38"/>
        <v>275.93926557411783</v>
      </c>
      <c r="AH112" s="2">
        <f t="shared" si="29"/>
        <v>41362</v>
      </c>
      <c r="AI112" s="5">
        <f t="shared" si="30"/>
        <v>1.3029395738436551</v>
      </c>
      <c r="AJ112" s="5">
        <f t="shared" si="31"/>
        <v>1.3543924111232624</v>
      </c>
      <c r="AK112" s="5">
        <f t="shared" si="32"/>
        <v>1.0786777803977121</v>
      </c>
      <c r="AX112" s="2">
        <v>41362</v>
      </c>
      <c r="AY112" s="10">
        <f t="shared" si="39"/>
        <v>1.2016712510962479E-2</v>
      </c>
      <c r="AZ112" s="10">
        <f t="shared" si="40"/>
        <v>-3.4016717066914781E-2</v>
      </c>
    </row>
    <row r="113" spans="1:52">
      <c r="A113" s="1">
        <v>41180</v>
      </c>
      <c r="B113">
        <v>837.45</v>
      </c>
      <c r="D113" s="1">
        <v>41180</v>
      </c>
      <c r="E113">
        <v>663.8</v>
      </c>
      <c r="G113" s="1">
        <v>41180</v>
      </c>
      <c r="H113">
        <v>237.01</v>
      </c>
      <c r="J113" s="1">
        <v>41180</v>
      </c>
      <c r="K113">
        <v>811.57</v>
      </c>
      <c r="M113" s="1">
        <v>41182</v>
      </c>
      <c r="N113">
        <v>65.304130000000001</v>
      </c>
      <c r="P113" s="1">
        <v>41182</v>
      </c>
      <c r="Q113">
        <v>107.86851</v>
      </c>
      <c r="T113" s="2">
        <v>41394</v>
      </c>
      <c r="U113" s="3">
        <f t="shared" si="22"/>
        <v>947.46100000000001</v>
      </c>
      <c r="V113" s="3">
        <f t="shared" si="23"/>
        <v>718.98</v>
      </c>
      <c r="W113" s="3">
        <f t="shared" si="24"/>
        <v>271.89999999999998</v>
      </c>
      <c r="X113" s="3">
        <f t="shared" si="25"/>
        <v>908.19</v>
      </c>
      <c r="Y113" s="4">
        <f t="shared" si="26"/>
        <v>60.112780000000001</v>
      </c>
      <c r="Z113" s="4">
        <f t="shared" si="27"/>
        <v>110.7531</v>
      </c>
      <c r="AA113" s="2">
        <f t="shared" si="28"/>
        <v>41394</v>
      </c>
      <c r="AB113" s="3">
        <f t="shared" si="33"/>
        <v>163.13735956265339</v>
      </c>
      <c r="AC113" s="3">
        <f t="shared" si="34"/>
        <v>128.31825239599513</v>
      </c>
      <c r="AD113" s="3">
        <f t="shared" si="41"/>
        <v>178.9639965773712</v>
      </c>
      <c r="AE113" s="3">
        <f t="shared" si="42"/>
        <v>134.5925278242957</v>
      </c>
      <c r="AF113" s="3">
        <f t="shared" si="37"/>
        <v>311.09895501254476</v>
      </c>
      <c r="AG113" s="3">
        <f t="shared" si="38"/>
        <v>293.2225781684362</v>
      </c>
      <c r="AH113" s="2">
        <f t="shared" si="29"/>
        <v>41394</v>
      </c>
      <c r="AI113" s="5">
        <f t="shared" si="30"/>
        <v>1.2713496055043294</v>
      </c>
      <c r="AJ113" s="5">
        <f t="shared" si="31"/>
        <v>1.3296726012234528</v>
      </c>
      <c r="AK113" s="5">
        <f t="shared" si="32"/>
        <v>1.0609652126919087</v>
      </c>
      <c r="AX113" s="2">
        <v>41394</v>
      </c>
      <c r="AY113" s="10">
        <f t="shared" si="39"/>
        <v>-1.8251586243981044E-2</v>
      </c>
      <c r="AZ113" s="10">
        <f t="shared" si="40"/>
        <v>-1.6420629058728542E-2</v>
      </c>
    </row>
    <row r="114" spans="1:52">
      <c r="A114" s="1">
        <v>41213</v>
      </c>
      <c r="B114">
        <v>818.73299999999995</v>
      </c>
      <c r="D114" s="1">
        <v>41213</v>
      </c>
      <c r="E114">
        <v>646.52</v>
      </c>
      <c r="G114" s="1">
        <v>41213</v>
      </c>
      <c r="H114">
        <v>235.48</v>
      </c>
      <c r="J114" s="1">
        <v>41213</v>
      </c>
      <c r="K114">
        <v>805.06</v>
      </c>
      <c r="M114" s="1">
        <v>41213</v>
      </c>
      <c r="N114">
        <v>63.322809999999997</v>
      </c>
      <c r="P114" s="1">
        <v>41213</v>
      </c>
      <c r="Q114">
        <v>104.37267</v>
      </c>
      <c r="T114" s="2">
        <v>41425</v>
      </c>
      <c r="U114" s="3">
        <f t="shared" si="22"/>
        <v>984.14200000000005</v>
      </c>
      <c r="V114" s="3">
        <f t="shared" si="23"/>
        <v>733.63</v>
      </c>
      <c r="W114" s="3">
        <f t="shared" si="24"/>
        <v>274.37</v>
      </c>
      <c r="X114" s="3">
        <f t="shared" si="25"/>
        <v>905.21</v>
      </c>
      <c r="Y114" s="4">
        <f t="shared" si="26"/>
        <v>55.71996</v>
      </c>
      <c r="Z114" s="4">
        <f t="shared" si="27"/>
        <v>105.78458999999999</v>
      </c>
      <c r="AA114" s="2">
        <f t="shared" si="28"/>
        <v>41425</v>
      </c>
      <c r="AB114" s="3">
        <f t="shared" si="33"/>
        <v>169.45323059704711</v>
      </c>
      <c r="AC114" s="3">
        <f t="shared" si="34"/>
        <v>130.93287644339745</v>
      </c>
      <c r="AD114" s="3">
        <f t="shared" si="41"/>
        <v>180.58974527743047</v>
      </c>
      <c r="AE114" s="3">
        <f t="shared" si="42"/>
        <v>134.15089586081186</v>
      </c>
      <c r="AF114" s="3">
        <f t="shared" si="37"/>
        <v>288.36499209221057</v>
      </c>
      <c r="AG114" s="3">
        <f t="shared" si="38"/>
        <v>280.06827989727577</v>
      </c>
      <c r="AH114" s="2">
        <f t="shared" si="29"/>
        <v>41425</v>
      </c>
      <c r="AI114" s="5">
        <f t="shared" si="30"/>
        <v>1.2941992507916993</v>
      </c>
      <c r="AJ114" s="5">
        <f t="shared" si="31"/>
        <v>1.3461687610703785</v>
      </c>
      <c r="AK114" s="5">
        <f t="shared" si="32"/>
        <v>1.0296238909953597</v>
      </c>
      <c r="AX114" s="2">
        <v>41425</v>
      </c>
      <c r="AY114" s="10">
        <f t="shared" si="39"/>
        <v>1.2406181665883365E-2</v>
      </c>
      <c r="AZ114" s="10">
        <f t="shared" si="40"/>
        <v>-2.9540385793638824E-2</v>
      </c>
    </row>
    <row r="115" spans="1:52">
      <c r="A115" s="1">
        <v>41243</v>
      </c>
      <c r="B115">
        <v>821.91899999999998</v>
      </c>
      <c r="D115" s="1">
        <v>41243</v>
      </c>
      <c r="E115">
        <v>646.39</v>
      </c>
      <c r="G115" s="1">
        <v>41243</v>
      </c>
      <c r="H115">
        <v>237.5</v>
      </c>
      <c r="J115" s="1">
        <v>41243</v>
      </c>
      <c r="K115">
        <v>812.97</v>
      </c>
      <c r="M115" s="1">
        <v>41243</v>
      </c>
      <c r="N115">
        <v>66.892179999999996</v>
      </c>
      <c r="P115" s="1">
        <v>41243</v>
      </c>
      <c r="Q115">
        <v>108.63076</v>
      </c>
      <c r="T115" s="2">
        <v>41453</v>
      </c>
      <c r="U115" s="3">
        <f t="shared" si="22"/>
        <v>977.47500000000002</v>
      </c>
      <c r="V115" s="3">
        <f t="shared" si="23"/>
        <v>720.62</v>
      </c>
      <c r="W115" s="3">
        <f t="shared" si="24"/>
        <v>267.79000000000002</v>
      </c>
      <c r="X115" s="3">
        <f t="shared" si="25"/>
        <v>881.31</v>
      </c>
      <c r="Y115" s="4">
        <f t="shared" si="26"/>
        <v>48.744030000000002</v>
      </c>
      <c r="Z115" s="4">
        <f t="shared" si="27"/>
        <v>97.296890000000005</v>
      </c>
      <c r="AA115" s="2">
        <f t="shared" si="28"/>
        <v>41453</v>
      </c>
      <c r="AB115" s="3">
        <f t="shared" si="33"/>
        <v>168.30528173561197</v>
      </c>
      <c r="AC115" s="3">
        <f t="shared" si="34"/>
        <v>128.61094751119921</v>
      </c>
      <c r="AD115" s="3">
        <f t="shared" si="41"/>
        <v>176.258803396301</v>
      </c>
      <c r="AE115" s="3">
        <f t="shared" si="42"/>
        <v>130.60894823421316</v>
      </c>
      <c r="AF115" s="3">
        <f t="shared" si="37"/>
        <v>252.26277666912316</v>
      </c>
      <c r="AG115" s="3">
        <f t="shared" si="38"/>
        <v>257.59680707421046</v>
      </c>
      <c r="AH115" s="2">
        <f t="shared" si="29"/>
        <v>41453</v>
      </c>
      <c r="AI115" s="5">
        <f t="shared" si="30"/>
        <v>1.3086388444572827</v>
      </c>
      <c r="AJ115" s="5">
        <f t="shared" si="31"/>
        <v>1.349515525385188</v>
      </c>
      <c r="AK115" s="5">
        <f t="shared" si="32"/>
        <v>0.97929310356882404</v>
      </c>
      <c r="AX115" s="2">
        <v>41453</v>
      </c>
      <c r="AY115" s="10">
        <f t="shared" si="39"/>
        <v>2.4861402311464609E-3</v>
      </c>
      <c r="AZ115" s="10">
        <f t="shared" si="40"/>
        <v>-4.8882691890414276E-2</v>
      </c>
    </row>
    <row r="116" spans="1:52">
      <c r="A116" s="1">
        <v>41274</v>
      </c>
      <c r="B116">
        <v>849.35</v>
      </c>
      <c r="D116" s="1">
        <v>41274</v>
      </c>
      <c r="E116">
        <v>646.61</v>
      </c>
      <c r="G116" s="1">
        <v>41274</v>
      </c>
      <c r="H116">
        <v>244.66</v>
      </c>
      <c r="J116" s="1">
        <v>41274</v>
      </c>
      <c r="K116">
        <v>825.59</v>
      </c>
      <c r="M116" s="1">
        <v>41274</v>
      </c>
      <c r="N116">
        <v>67.715819999999994</v>
      </c>
      <c r="P116" s="1">
        <v>41274</v>
      </c>
      <c r="Q116">
        <v>109.06625</v>
      </c>
      <c r="T116" s="2">
        <v>41486</v>
      </c>
      <c r="U116" s="3">
        <f t="shared" si="22"/>
        <v>1045.2629999999999</v>
      </c>
      <c r="V116" s="3">
        <f t="shared" si="23"/>
        <v>755.23</v>
      </c>
      <c r="W116" s="3">
        <f t="shared" si="24"/>
        <v>284.85000000000002</v>
      </c>
      <c r="X116" s="3">
        <f t="shared" si="25"/>
        <v>926.16</v>
      </c>
      <c r="Y116" s="4">
        <f t="shared" si="26"/>
        <v>43.5396</v>
      </c>
      <c r="Z116" s="4">
        <f t="shared" si="27"/>
        <v>93.675169999999994</v>
      </c>
      <c r="AA116" s="2">
        <f t="shared" si="28"/>
        <v>41486</v>
      </c>
      <c r="AB116" s="3">
        <f t="shared" si="33"/>
        <v>179.97727174895621</v>
      </c>
      <c r="AC116" s="3">
        <f t="shared" si="34"/>
        <v>134.78788527779272</v>
      </c>
      <c r="AD116" s="3">
        <f t="shared" si="41"/>
        <v>187.48765879023242</v>
      </c>
      <c r="AE116" s="3">
        <f t="shared" si="42"/>
        <v>137.25565748329063</v>
      </c>
      <c r="AF116" s="3">
        <f t="shared" si="37"/>
        <v>225.32852517657966</v>
      </c>
      <c r="AG116" s="3">
        <f t="shared" si="38"/>
        <v>248.00818087951077</v>
      </c>
      <c r="AH116" s="2">
        <f t="shared" si="29"/>
        <v>41486</v>
      </c>
      <c r="AI116" s="5">
        <f t="shared" si="30"/>
        <v>1.3352629680184527</v>
      </c>
      <c r="AJ116" s="5">
        <f t="shared" si="31"/>
        <v>1.3659739950104204</v>
      </c>
      <c r="AK116" s="5">
        <f t="shared" si="32"/>
        <v>0.9085527919986256</v>
      </c>
      <c r="AX116" s="2">
        <v>41486</v>
      </c>
      <c r="AY116" s="10">
        <f t="shared" si="39"/>
        <v>1.2195835702249358E-2</v>
      </c>
      <c r="AZ116" s="10">
        <f t="shared" si="40"/>
        <v>-7.2236096948299244E-2</v>
      </c>
    </row>
    <row r="117" spans="1:52">
      <c r="A117" s="1">
        <v>41305</v>
      </c>
      <c r="B117">
        <v>902.08699999999999</v>
      </c>
      <c r="D117" s="1">
        <v>41305</v>
      </c>
      <c r="E117">
        <v>674.89</v>
      </c>
      <c r="G117" s="1">
        <v>41305</v>
      </c>
      <c r="H117">
        <v>258.8</v>
      </c>
      <c r="J117" s="1">
        <v>41305</v>
      </c>
      <c r="K117">
        <v>866.53</v>
      </c>
      <c r="M117" s="1">
        <v>41305</v>
      </c>
      <c r="N117">
        <v>68.215389999999999</v>
      </c>
      <c r="P117" s="1">
        <v>41305</v>
      </c>
      <c r="Q117">
        <v>114.19046</v>
      </c>
      <c r="T117" s="2">
        <v>41516</v>
      </c>
      <c r="U117" s="3">
        <f t="shared" si="22"/>
        <v>1010.895</v>
      </c>
      <c r="V117" s="3">
        <f t="shared" si="23"/>
        <v>730.92</v>
      </c>
      <c r="W117" s="3">
        <f t="shared" si="24"/>
        <v>279.04000000000002</v>
      </c>
      <c r="X117" s="3">
        <f t="shared" si="25"/>
        <v>904.15</v>
      </c>
      <c r="Y117" s="4">
        <f t="shared" si="26"/>
        <v>39.226959999999998</v>
      </c>
      <c r="Z117" s="4">
        <f t="shared" si="27"/>
        <v>81.764489999999995</v>
      </c>
      <c r="AA117" s="2">
        <f t="shared" si="28"/>
        <v>41516</v>
      </c>
      <c r="AB117" s="3">
        <f t="shared" si="33"/>
        <v>174.05966165899022</v>
      </c>
      <c r="AC117" s="3">
        <f t="shared" si="34"/>
        <v>130.44921561278582</v>
      </c>
      <c r="AD117" s="3">
        <f t="shared" si="41"/>
        <v>183.66352925689469</v>
      </c>
      <c r="AE117" s="3">
        <f t="shared" si="42"/>
        <v>133.99380529661963</v>
      </c>
      <c r="AF117" s="3">
        <f t="shared" si="37"/>
        <v>203.00951418847859</v>
      </c>
      <c r="AG117" s="3">
        <f t="shared" si="38"/>
        <v>216.47425273357871</v>
      </c>
      <c r="AH117" s="2">
        <f t="shared" si="29"/>
        <v>41516</v>
      </c>
      <c r="AI117" s="5">
        <f t="shared" si="30"/>
        <v>1.3343097606324739</v>
      </c>
      <c r="AJ117" s="5">
        <f t="shared" si="31"/>
        <v>1.3706867183174782</v>
      </c>
      <c r="AK117" s="5">
        <f t="shared" si="32"/>
        <v>0.93779981510470178</v>
      </c>
      <c r="AX117" s="2">
        <v>41516</v>
      </c>
      <c r="AY117" s="10">
        <f t="shared" si="39"/>
        <v>3.4500827426233727E-3</v>
      </c>
      <c r="AZ117" s="10">
        <f t="shared" si="40"/>
        <v>3.2190780066548408E-2</v>
      </c>
    </row>
    <row r="118" spans="1:52">
      <c r="A118" s="1">
        <v>41333</v>
      </c>
      <c r="B118">
        <v>911.10599999999999</v>
      </c>
      <c r="D118" s="1">
        <v>41333</v>
      </c>
      <c r="E118">
        <v>682.53</v>
      </c>
      <c r="G118" s="1">
        <v>41333</v>
      </c>
      <c r="H118">
        <v>260.7</v>
      </c>
      <c r="J118" s="1">
        <v>41333</v>
      </c>
      <c r="K118">
        <v>865.16</v>
      </c>
      <c r="M118" s="1">
        <v>41333</v>
      </c>
      <c r="N118">
        <v>60.100239999999999</v>
      </c>
      <c r="P118" s="1">
        <v>41333</v>
      </c>
      <c r="Q118">
        <v>105.20692</v>
      </c>
      <c r="T118" s="2">
        <v>41547</v>
      </c>
      <c r="U118" s="3">
        <f t="shared" si="22"/>
        <v>1073.7860000000001</v>
      </c>
      <c r="V118" s="3">
        <f t="shared" si="23"/>
        <v>748.12</v>
      </c>
      <c r="W118" s="3">
        <f t="shared" si="24"/>
        <v>297.76</v>
      </c>
      <c r="X118" s="3">
        <f t="shared" si="25"/>
        <v>946.04</v>
      </c>
      <c r="Y118" s="4">
        <f t="shared" si="26"/>
        <v>43.718429999999998</v>
      </c>
      <c r="Z118" s="4">
        <f t="shared" si="27"/>
        <v>91.347130000000007</v>
      </c>
      <c r="AA118" s="2">
        <f t="shared" si="28"/>
        <v>41547</v>
      </c>
      <c r="AB118" s="3">
        <f t="shared" si="33"/>
        <v>184.88846799535114</v>
      </c>
      <c r="AC118" s="3">
        <f t="shared" si="34"/>
        <v>133.51894486980427</v>
      </c>
      <c r="AD118" s="3">
        <f t="shared" si="41"/>
        <v>195.98499308892258</v>
      </c>
      <c r="AE118" s="3">
        <f t="shared" si="42"/>
        <v>140.20184655512253</v>
      </c>
      <c r="AF118" s="3">
        <f t="shared" si="37"/>
        <v>226.25401599774767</v>
      </c>
      <c r="AG118" s="3">
        <f t="shared" si="38"/>
        <v>241.84461623997254</v>
      </c>
      <c r="AH118" s="2">
        <f t="shared" si="29"/>
        <v>41547</v>
      </c>
      <c r="AI118" s="5">
        <f t="shared" si="30"/>
        <v>1.3847358378665875</v>
      </c>
      <c r="AJ118" s="5">
        <f t="shared" si="31"/>
        <v>1.3978774025053089</v>
      </c>
      <c r="AK118" s="5">
        <f t="shared" si="32"/>
        <v>0.93553464003203213</v>
      </c>
      <c r="AX118" s="2">
        <v>41547</v>
      </c>
      <c r="AY118" s="10">
        <f t="shared" si="39"/>
        <v>1.983727121920853E-2</v>
      </c>
      <c r="AZ118" s="10">
        <f t="shared" si="40"/>
        <v>-2.415414287980755E-3</v>
      </c>
    </row>
    <row r="119" spans="1:52">
      <c r="A119" s="1">
        <v>41362</v>
      </c>
      <c r="B119">
        <v>951.54200000000003</v>
      </c>
      <c r="D119" s="1">
        <v>41362</v>
      </c>
      <c r="E119">
        <v>704.57</v>
      </c>
      <c r="G119" s="1">
        <v>41362</v>
      </c>
      <c r="H119">
        <v>269.02</v>
      </c>
      <c r="J119" s="1">
        <v>41362</v>
      </c>
      <c r="K119">
        <v>882.17</v>
      </c>
      <c r="M119" s="1">
        <v>41364</v>
      </c>
      <c r="N119">
        <v>57.51399</v>
      </c>
      <c r="P119" s="1">
        <v>41364</v>
      </c>
      <c r="Q119">
        <v>104.22502</v>
      </c>
      <c r="T119" s="2">
        <v>41578</v>
      </c>
      <c r="U119" s="3">
        <f t="shared" si="22"/>
        <v>1100.155</v>
      </c>
      <c r="V119" s="3">
        <f t="shared" si="23"/>
        <v>783.39</v>
      </c>
      <c r="W119" s="3">
        <f t="shared" si="24"/>
        <v>306.75</v>
      </c>
      <c r="X119" s="3">
        <f t="shared" si="25"/>
        <v>984.24</v>
      </c>
      <c r="Y119" s="4">
        <f t="shared" si="26"/>
        <v>49.617150000000002</v>
      </c>
      <c r="Z119" s="4">
        <f t="shared" si="27"/>
        <v>101.40315</v>
      </c>
      <c r="AA119" s="2">
        <f t="shared" si="28"/>
        <v>41578</v>
      </c>
      <c r="AB119" s="3">
        <f t="shared" si="33"/>
        <v>189.42878050880299</v>
      </c>
      <c r="AC119" s="3">
        <f t="shared" si="34"/>
        <v>139.81367457300428</v>
      </c>
      <c r="AD119" s="3">
        <f t="shared" si="41"/>
        <v>201.9021917988548</v>
      </c>
      <c r="AE119" s="3">
        <f t="shared" si="42"/>
        <v>145.86303481186187</v>
      </c>
      <c r="AF119" s="3">
        <f t="shared" si="37"/>
        <v>256.78139516589789</v>
      </c>
      <c r="AG119" s="3">
        <f t="shared" si="38"/>
        <v>268.46826930714047</v>
      </c>
      <c r="AH119" s="2">
        <f t="shared" si="29"/>
        <v>41578</v>
      </c>
      <c r="AI119" s="5">
        <f t="shared" si="30"/>
        <v>1.3548659034055497</v>
      </c>
      <c r="AJ119" s="5">
        <f t="shared" si="31"/>
        <v>1.3841902580682883</v>
      </c>
      <c r="AK119" s="5">
        <f t="shared" si="32"/>
        <v>0.95646832241514457</v>
      </c>
      <c r="AX119" s="2">
        <v>41578</v>
      </c>
      <c r="AY119" s="10">
        <f t="shared" si="39"/>
        <v>-9.7913768492788877E-3</v>
      </c>
      <c r="AZ119" s="10">
        <f t="shared" si="40"/>
        <v>2.2376170253188832E-2</v>
      </c>
    </row>
    <row r="120" spans="1:52">
      <c r="A120" s="1">
        <v>41394</v>
      </c>
      <c r="B120">
        <v>947.46100000000001</v>
      </c>
      <c r="D120" s="1">
        <v>41394</v>
      </c>
      <c r="E120">
        <v>718.98</v>
      </c>
      <c r="G120" s="1">
        <v>41394</v>
      </c>
      <c r="H120">
        <v>271.89999999999998</v>
      </c>
      <c r="J120" s="1">
        <v>41394</v>
      </c>
      <c r="K120">
        <v>908.19</v>
      </c>
      <c r="M120" s="1">
        <v>41394</v>
      </c>
      <c r="N120">
        <v>60.112780000000001</v>
      </c>
      <c r="P120" s="1">
        <v>41394</v>
      </c>
      <c r="Q120">
        <v>110.7531</v>
      </c>
      <c r="T120" s="2">
        <v>41607</v>
      </c>
      <c r="U120" s="3">
        <f t="shared" si="22"/>
        <v>1142.8910000000001</v>
      </c>
      <c r="V120" s="3">
        <f t="shared" si="23"/>
        <v>806.36</v>
      </c>
      <c r="W120" s="3">
        <f t="shared" si="24"/>
        <v>312.01</v>
      </c>
      <c r="X120" s="3">
        <f t="shared" si="25"/>
        <v>1002.31</v>
      </c>
      <c r="Y120" s="4">
        <f t="shared" si="26"/>
        <v>51.07479</v>
      </c>
      <c r="Z120" s="4">
        <f t="shared" si="27"/>
        <v>99.10087</v>
      </c>
      <c r="AA120" s="2">
        <f t="shared" si="28"/>
        <v>41607</v>
      </c>
      <c r="AB120" s="3">
        <f t="shared" si="33"/>
        <v>196.78722396797394</v>
      </c>
      <c r="AC120" s="3">
        <f t="shared" si="34"/>
        <v>143.91319091217366</v>
      </c>
      <c r="AD120" s="3">
        <f t="shared" si="41"/>
        <v>205.36431251234126</v>
      </c>
      <c r="AE120" s="3">
        <f t="shared" si="42"/>
        <v>148.54098433540321</v>
      </c>
      <c r="AF120" s="3">
        <f t="shared" si="37"/>
        <v>264.32505361563994</v>
      </c>
      <c r="AG120" s="3">
        <f t="shared" si="38"/>
        <v>262.37290513886319</v>
      </c>
      <c r="AH120" s="2">
        <f t="shared" si="29"/>
        <v>41607</v>
      </c>
      <c r="AI120" s="5">
        <f t="shared" si="30"/>
        <v>1.3674022702204407</v>
      </c>
      <c r="AJ120" s="5">
        <f t="shared" si="31"/>
        <v>1.3825430969854884</v>
      </c>
      <c r="AK120" s="5">
        <f t="shared" si="32"/>
        <v>1.0074403585070781</v>
      </c>
      <c r="AX120" s="2">
        <v>41607</v>
      </c>
      <c r="AY120" s="10">
        <f t="shared" si="39"/>
        <v>-1.1899817046094885E-3</v>
      </c>
      <c r="AZ120" s="10">
        <f t="shared" si="40"/>
        <v>5.3291922897379163E-2</v>
      </c>
    </row>
    <row r="121" spans="1:52">
      <c r="A121" s="1">
        <v>41425</v>
      </c>
      <c r="B121">
        <v>984.14200000000005</v>
      </c>
      <c r="D121" s="1">
        <v>41425</v>
      </c>
      <c r="E121">
        <v>733.63</v>
      </c>
      <c r="G121" s="1">
        <v>41425</v>
      </c>
      <c r="H121">
        <v>274.37</v>
      </c>
      <c r="J121" s="1">
        <v>41425</v>
      </c>
      <c r="K121">
        <v>905.21</v>
      </c>
      <c r="M121" s="1">
        <v>41425</v>
      </c>
      <c r="N121">
        <v>55.71996</v>
      </c>
      <c r="P121" s="1">
        <v>41425</v>
      </c>
      <c r="Q121">
        <v>105.78458999999999</v>
      </c>
      <c r="T121" s="2">
        <v>41639</v>
      </c>
      <c r="U121" s="3">
        <f t="shared" si="22"/>
        <v>1163.6369999999999</v>
      </c>
      <c r="V121" s="3">
        <f t="shared" si="23"/>
        <v>823.81</v>
      </c>
      <c r="W121" s="3">
        <f t="shared" si="24"/>
        <v>318.99</v>
      </c>
      <c r="X121" s="3">
        <f t="shared" si="25"/>
        <v>1021.6</v>
      </c>
      <c r="Y121" s="4">
        <f t="shared" si="26"/>
        <v>55.014150000000001</v>
      </c>
      <c r="Z121" s="4">
        <f t="shared" si="27"/>
        <v>102.28308</v>
      </c>
      <c r="AA121" s="2">
        <f t="shared" si="28"/>
        <v>41639</v>
      </c>
      <c r="AB121" s="3">
        <f t="shared" si="33"/>
        <v>200.35934742370117</v>
      </c>
      <c r="AC121" s="3">
        <f t="shared" si="34"/>
        <v>147.02753832699759</v>
      </c>
      <c r="AD121" s="3">
        <f t="shared" si="41"/>
        <v>209.95853353518072</v>
      </c>
      <c r="AE121" s="3">
        <f t="shared" si="42"/>
        <v>151.39973620641112</v>
      </c>
      <c r="AF121" s="3">
        <f t="shared" si="37"/>
        <v>284.7122454809674</v>
      </c>
      <c r="AG121" s="3">
        <f t="shared" si="38"/>
        <v>270.79791374334809</v>
      </c>
      <c r="AH121" s="2">
        <f t="shared" si="29"/>
        <v>41639</v>
      </c>
      <c r="AI121" s="5">
        <f t="shared" si="30"/>
        <v>1.3627334695497018</v>
      </c>
      <c r="AJ121" s="5">
        <f t="shared" si="31"/>
        <v>1.3867826906179899</v>
      </c>
      <c r="AK121" s="5">
        <f t="shared" si="32"/>
        <v>1.0513827139407239</v>
      </c>
      <c r="AX121" s="2">
        <v>41639</v>
      </c>
      <c r="AY121" s="10">
        <f t="shared" si="39"/>
        <v>3.0665182457931817E-3</v>
      </c>
      <c r="AZ121" s="10">
        <f t="shared" si="40"/>
        <v>4.361782319180052E-2</v>
      </c>
    </row>
    <row r="122" spans="1:52">
      <c r="A122" s="1">
        <v>41453</v>
      </c>
      <c r="B122">
        <v>977.47500000000002</v>
      </c>
      <c r="D122" s="1">
        <v>41453</v>
      </c>
      <c r="E122">
        <v>720.62</v>
      </c>
      <c r="G122" s="1">
        <v>41453</v>
      </c>
      <c r="H122">
        <v>267.79000000000002</v>
      </c>
      <c r="J122" s="1">
        <v>41453</v>
      </c>
      <c r="K122">
        <v>881.31</v>
      </c>
      <c r="M122" s="1">
        <v>41455</v>
      </c>
      <c r="N122">
        <v>48.744030000000002</v>
      </c>
      <c r="P122" s="1">
        <v>41455</v>
      </c>
      <c r="Q122">
        <v>97.296890000000005</v>
      </c>
      <c r="T122" s="2">
        <v>41670</v>
      </c>
      <c r="U122" s="3">
        <f t="shared" si="22"/>
        <v>1130.8820000000001</v>
      </c>
      <c r="V122" s="3">
        <f t="shared" si="23"/>
        <v>789.7</v>
      </c>
      <c r="W122" s="3">
        <f t="shared" si="24"/>
        <v>312.94</v>
      </c>
      <c r="X122" s="3">
        <f t="shared" si="25"/>
        <v>980.69</v>
      </c>
      <c r="Y122" s="4">
        <f t="shared" si="26"/>
        <v>50.945990000000002</v>
      </c>
      <c r="Z122" s="4">
        <f t="shared" si="27"/>
        <v>97.012140000000002</v>
      </c>
      <c r="AA122" s="2">
        <f t="shared" si="28"/>
        <v>41670</v>
      </c>
      <c r="AB122" s="3">
        <f t="shared" si="33"/>
        <v>194.7194696741424</v>
      </c>
      <c r="AC122" s="3">
        <f t="shared" si="34"/>
        <v>140.93983687601511</v>
      </c>
      <c r="AD122" s="3">
        <f t="shared" si="41"/>
        <v>205.97643651681699</v>
      </c>
      <c r="AE122" s="3">
        <f t="shared" si="42"/>
        <v>145.33692962046331</v>
      </c>
      <c r="AF122" s="3">
        <f t="shared" si="37"/>
        <v>263.65848079359421</v>
      </c>
      <c r="AG122" s="3">
        <f t="shared" si="38"/>
        <v>256.84292181832626</v>
      </c>
      <c r="AH122" s="2">
        <f t="shared" si="29"/>
        <v>41670</v>
      </c>
      <c r="AI122" s="5">
        <f t="shared" si="30"/>
        <v>1.3815786507929428</v>
      </c>
      <c r="AJ122" s="5">
        <f t="shared" si="31"/>
        <v>1.4172339890123542</v>
      </c>
      <c r="AK122" s="5">
        <f t="shared" si="32"/>
        <v>1.0265359034503152</v>
      </c>
      <c r="AX122" s="2">
        <v>41670</v>
      </c>
      <c r="AY122" s="10">
        <f t="shared" si="39"/>
        <v>2.1958233687495943E-2</v>
      </c>
      <c r="AZ122" s="10">
        <f t="shared" si="40"/>
        <v>-2.3632508087639725E-2</v>
      </c>
    </row>
    <row r="123" spans="1:52">
      <c r="A123" s="1">
        <v>41486</v>
      </c>
      <c r="B123">
        <v>1045.2629999999999</v>
      </c>
      <c r="D123" s="1">
        <v>41486</v>
      </c>
      <c r="E123">
        <v>755.23</v>
      </c>
      <c r="G123" s="1">
        <v>41486</v>
      </c>
      <c r="H123">
        <v>284.85000000000002</v>
      </c>
      <c r="J123" s="1">
        <v>41486</v>
      </c>
      <c r="K123">
        <v>926.16</v>
      </c>
      <c r="M123" s="1">
        <v>41486</v>
      </c>
      <c r="N123">
        <v>43.5396</v>
      </c>
      <c r="P123" s="1">
        <v>41486</v>
      </c>
      <c r="Q123">
        <v>93.675169999999994</v>
      </c>
      <c r="T123" s="2">
        <v>41698</v>
      </c>
      <c r="U123" s="3">
        <f t="shared" si="22"/>
        <v>1183.029</v>
      </c>
      <c r="V123" s="3">
        <f t="shared" si="23"/>
        <v>818.24</v>
      </c>
      <c r="W123" s="3">
        <f t="shared" si="24"/>
        <v>329.12</v>
      </c>
      <c r="X123" s="3">
        <f t="shared" si="25"/>
        <v>1025.94</v>
      </c>
      <c r="Y123" s="4">
        <f t="shared" si="26"/>
        <v>53.018990000000002</v>
      </c>
      <c r="Z123" s="4">
        <f t="shared" si="27"/>
        <v>100.90517</v>
      </c>
      <c r="AA123" s="2">
        <f t="shared" si="28"/>
        <v>41698</v>
      </c>
      <c r="AB123" s="3">
        <f t="shared" si="33"/>
        <v>203.69833412250878</v>
      </c>
      <c r="AC123" s="3">
        <f t="shared" si="34"/>
        <v>146.03344577109104</v>
      </c>
      <c r="AD123" s="3">
        <f t="shared" si="41"/>
        <v>216.62607779898644</v>
      </c>
      <c r="AE123" s="3">
        <f t="shared" si="42"/>
        <v>152.04291832772651</v>
      </c>
      <c r="AF123" s="3">
        <f t="shared" si="37"/>
        <v>274.38678405524678</v>
      </c>
      <c r="AG123" s="3">
        <f t="shared" si="38"/>
        <v>267.14985041433908</v>
      </c>
      <c r="AH123" s="2">
        <f t="shared" si="29"/>
        <v>41698</v>
      </c>
      <c r="AI123" s="5">
        <f t="shared" si="30"/>
        <v>1.3948745306045032</v>
      </c>
      <c r="AJ123" s="5">
        <f t="shared" si="31"/>
        <v>1.4247692702928247</v>
      </c>
      <c r="AK123" s="5">
        <f t="shared" si="32"/>
        <v>1.0270894167811941</v>
      </c>
      <c r="AX123" s="2">
        <v>41698</v>
      </c>
      <c r="AY123" s="10">
        <f t="shared" si="39"/>
        <v>5.3168928623577028E-3</v>
      </c>
      <c r="AZ123" s="10">
        <f t="shared" si="40"/>
        <v>5.39205038049273E-4</v>
      </c>
    </row>
    <row r="124" spans="1:52">
      <c r="A124" s="1">
        <v>41516</v>
      </c>
      <c r="B124">
        <v>1010.895</v>
      </c>
      <c r="D124" s="1">
        <v>41516</v>
      </c>
      <c r="E124">
        <v>730.92</v>
      </c>
      <c r="G124" s="1">
        <v>41516</v>
      </c>
      <c r="H124">
        <v>279.04000000000002</v>
      </c>
      <c r="J124" s="1">
        <v>41516</v>
      </c>
      <c r="K124">
        <v>904.15</v>
      </c>
      <c r="M124" s="1">
        <v>41517</v>
      </c>
      <c r="N124">
        <v>39.226959999999998</v>
      </c>
      <c r="P124" s="1">
        <v>41517</v>
      </c>
      <c r="Q124">
        <v>81.764489999999995</v>
      </c>
      <c r="T124" s="2">
        <v>41729</v>
      </c>
      <c r="U124" s="3">
        <f t="shared" si="22"/>
        <v>1173.038</v>
      </c>
      <c r="V124" s="3">
        <f t="shared" si="23"/>
        <v>828.23</v>
      </c>
      <c r="W124" s="3">
        <f t="shared" si="24"/>
        <v>326.94</v>
      </c>
      <c r="X124" s="3">
        <f t="shared" si="25"/>
        <v>1026.3</v>
      </c>
      <c r="Y124" s="4">
        <f t="shared" si="26"/>
        <v>61.660670000000003</v>
      </c>
      <c r="Z124" s="4">
        <f t="shared" si="27"/>
        <v>111.99052</v>
      </c>
      <c r="AA124" s="2">
        <f t="shared" si="28"/>
        <v>41729</v>
      </c>
      <c r="AB124" s="3">
        <f t="shared" si="33"/>
        <v>201.97804657569634</v>
      </c>
      <c r="AC124" s="3">
        <f t="shared" si="34"/>
        <v>147.81638735699883</v>
      </c>
      <c r="AD124" s="3">
        <f t="shared" si="41"/>
        <v>215.19120647666693</v>
      </c>
      <c r="AE124" s="3">
        <f t="shared" si="42"/>
        <v>152.09626984009367</v>
      </c>
      <c r="AF124" s="3">
        <f t="shared" si="37"/>
        <v>319.10968021065349</v>
      </c>
      <c r="AG124" s="3">
        <f t="shared" si="38"/>
        <v>296.49868947075805</v>
      </c>
      <c r="AH124" s="2">
        <f t="shared" si="29"/>
        <v>41729</v>
      </c>
      <c r="AI124" s="5">
        <f t="shared" si="30"/>
        <v>1.3664117367980924</v>
      </c>
      <c r="AJ124" s="5">
        <f t="shared" si="31"/>
        <v>1.414835529516326</v>
      </c>
      <c r="AK124" s="5">
        <f t="shared" si="32"/>
        <v>1.0762600022963185</v>
      </c>
      <c r="AX124" s="2">
        <v>41729</v>
      </c>
      <c r="AY124" s="10">
        <f t="shared" si="39"/>
        <v>-6.9721750627433909E-3</v>
      </c>
      <c r="AZ124" s="10">
        <f t="shared" si="40"/>
        <v>4.7873714509901744E-2</v>
      </c>
    </row>
    <row r="125" spans="1:52">
      <c r="A125" s="1">
        <v>41547</v>
      </c>
      <c r="B125">
        <v>1073.7860000000001</v>
      </c>
      <c r="D125" s="1">
        <v>41547</v>
      </c>
      <c r="E125">
        <v>748.12</v>
      </c>
      <c r="G125" s="1">
        <v>41547</v>
      </c>
      <c r="H125">
        <v>297.76</v>
      </c>
      <c r="J125" s="1">
        <v>41547</v>
      </c>
      <c r="K125">
        <v>946.04</v>
      </c>
      <c r="M125" s="1">
        <v>41547</v>
      </c>
      <c r="N125">
        <v>43.718429999999998</v>
      </c>
      <c r="P125" s="1">
        <v>41547</v>
      </c>
      <c r="Q125">
        <v>91.347130000000007</v>
      </c>
      <c r="T125" s="2">
        <v>41759</v>
      </c>
      <c r="U125" s="3">
        <f t="shared" si="22"/>
        <v>1126.857</v>
      </c>
      <c r="V125" s="3">
        <f t="shared" si="23"/>
        <v>836.08</v>
      </c>
      <c r="W125" s="3">
        <f t="shared" si="24"/>
        <v>321.05</v>
      </c>
      <c r="X125" s="3">
        <f t="shared" si="25"/>
        <v>1036.8800000000001</v>
      </c>
      <c r="Y125" s="4">
        <f t="shared" si="26"/>
        <v>65.258979999999994</v>
      </c>
      <c r="Z125" s="4">
        <f t="shared" si="27"/>
        <v>111.41018</v>
      </c>
      <c r="AA125" s="2">
        <f t="shared" si="28"/>
        <v>41759</v>
      </c>
      <c r="AB125" s="3">
        <f t="shared" si="33"/>
        <v>194.02643020102457</v>
      </c>
      <c r="AC125" s="3">
        <f t="shared" si="34"/>
        <v>149.21739751209157</v>
      </c>
      <c r="AD125" s="3">
        <f t="shared" si="41"/>
        <v>211.31442111498723</v>
      </c>
      <c r="AE125" s="3">
        <f t="shared" si="42"/>
        <v>153.66421150910685</v>
      </c>
      <c r="AF125" s="3">
        <f t="shared" si="37"/>
        <v>337.73185141636361</v>
      </c>
      <c r="AG125" s="3">
        <f t="shared" si="38"/>
        <v>294.9622196923566</v>
      </c>
      <c r="AH125" s="2">
        <f t="shared" si="29"/>
        <v>41759</v>
      </c>
      <c r="AI125" s="5">
        <f t="shared" si="30"/>
        <v>1.3002936214947858</v>
      </c>
      <c r="AJ125" s="5">
        <f t="shared" si="31"/>
        <v>1.3751700479878086</v>
      </c>
      <c r="AK125" s="5">
        <f t="shared" si="32"/>
        <v>1.1450003724836877</v>
      </c>
      <c r="AX125" s="2">
        <v>41759</v>
      </c>
      <c r="AY125" s="10">
        <f t="shared" si="39"/>
        <v>-2.8035401077379896E-2</v>
      </c>
      <c r="AZ125" s="10">
        <f t="shared" si="40"/>
        <v>6.3869669076899838E-2</v>
      </c>
    </row>
    <row r="126" spans="1:52">
      <c r="A126" s="1">
        <v>41578</v>
      </c>
      <c r="B126">
        <v>1100.155</v>
      </c>
      <c r="D126" s="1">
        <v>41578</v>
      </c>
      <c r="E126">
        <v>783.39</v>
      </c>
      <c r="G126" s="1">
        <v>41578</v>
      </c>
      <c r="H126">
        <v>306.75</v>
      </c>
      <c r="J126" s="1">
        <v>41578</v>
      </c>
      <c r="K126">
        <v>984.24</v>
      </c>
      <c r="M126" s="1">
        <v>41578</v>
      </c>
      <c r="N126">
        <v>49.617150000000002</v>
      </c>
      <c r="P126" s="1">
        <v>41578</v>
      </c>
      <c r="Q126">
        <v>101.40315</v>
      </c>
      <c r="T126" s="2">
        <v>41789</v>
      </c>
      <c r="U126" s="3">
        <f t="shared" si="22"/>
        <v>1134.5</v>
      </c>
      <c r="V126" s="3">
        <f t="shared" si="23"/>
        <v>852.69</v>
      </c>
      <c r="W126" s="3">
        <f t="shared" si="24"/>
        <v>324.01</v>
      </c>
      <c r="X126" s="3">
        <f t="shared" si="25"/>
        <v>1053.04</v>
      </c>
      <c r="Y126" s="4">
        <f t="shared" si="26"/>
        <v>81.221689999999995</v>
      </c>
      <c r="Z126" s="4">
        <f t="shared" si="27"/>
        <v>123.92538999999999</v>
      </c>
      <c r="AA126" s="2">
        <f t="shared" si="28"/>
        <v>41789</v>
      </c>
      <c r="AB126" s="3">
        <f t="shared" si="33"/>
        <v>195.34243037320829</v>
      </c>
      <c r="AC126" s="3">
        <f t="shared" si="34"/>
        <v>152.18182791668903</v>
      </c>
      <c r="AD126" s="3">
        <f t="shared" si="41"/>
        <v>213.26268676364117</v>
      </c>
      <c r="AE126" s="3">
        <f t="shared" si="42"/>
        <v>156.05910161981123</v>
      </c>
      <c r="AF126" s="3">
        <f t="shared" si="37"/>
        <v>420.34294343653465</v>
      </c>
      <c r="AG126" s="3">
        <f t="shared" si="38"/>
        <v>328.09666145985017</v>
      </c>
      <c r="AH126" s="2">
        <f t="shared" si="29"/>
        <v>41789</v>
      </c>
      <c r="AI126" s="5">
        <f t="shared" si="30"/>
        <v>1.2836120649053266</v>
      </c>
      <c r="AJ126" s="5">
        <f t="shared" si="31"/>
        <v>1.3665507781993289</v>
      </c>
      <c r="AK126" s="5">
        <f t="shared" si="32"/>
        <v>1.2811558080665593</v>
      </c>
      <c r="AX126" s="2">
        <v>41789</v>
      </c>
      <c r="AY126" s="10">
        <f t="shared" si="39"/>
        <v>-6.2677847013113963E-3</v>
      </c>
      <c r="AZ126" s="10">
        <f t="shared" si="40"/>
        <v>0.11891300549320238</v>
      </c>
    </row>
    <row r="127" spans="1:52">
      <c r="A127" s="1">
        <v>41607</v>
      </c>
      <c r="B127">
        <v>1142.8910000000001</v>
      </c>
      <c r="D127" s="1">
        <v>41607</v>
      </c>
      <c r="E127">
        <v>806.36</v>
      </c>
      <c r="G127" s="1">
        <v>41607</v>
      </c>
      <c r="H127">
        <v>312.01</v>
      </c>
      <c r="J127" s="1">
        <v>41607</v>
      </c>
      <c r="K127">
        <v>1002.31</v>
      </c>
      <c r="M127" s="1">
        <v>41608</v>
      </c>
      <c r="N127">
        <v>51.07479</v>
      </c>
      <c r="P127" s="1">
        <v>41608</v>
      </c>
      <c r="Q127">
        <v>99.10087</v>
      </c>
      <c r="T127" s="2">
        <v>41820</v>
      </c>
      <c r="U127" s="3">
        <f t="shared" si="22"/>
        <v>1192.9639999999999</v>
      </c>
      <c r="V127" s="3">
        <f t="shared" si="23"/>
        <v>865.47</v>
      </c>
      <c r="W127" s="3">
        <f t="shared" si="24"/>
        <v>336.23</v>
      </c>
      <c r="X127" s="3">
        <f t="shared" si="25"/>
        <v>1069.28</v>
      </c>
      <c r="Y127" s="4">
        <f t="shared" si="26"/>
        <v>89.756020000000007</v>
      </c>
      <c r="Z127" s="4">
        <f t="shared" si="27"/>
        <v>128.94762</v>
      </c>
      <c r="AA127" s="2">
        <f t="shared" si="28"/>
        <v>41820</v>
      </c>
      <c r="AB127" s="3">
        <f t="shared" si="33"/>
        <v>205.4089793809996</v>
      </c>
      <c r="AC127" s="3">
        <f t="shared" si="34"/>
        <v>154.46270814370621</v>
      </c>
      <c r="AD127" s="3">
        <f t="shared" si="41"/>
        <v>221.30586454288161</v>
      </c>
      <c r="AE127" s="3">
        <f t="shared" si="42"/>
        <v>158.46584762215278</v>
      </c>
      <c r="AF127" s="3">
        <f t="shared" si="37"/>
        <v>464.51027598598944</v>
      </c>
      <c r="AG127" s="3">
        <f t="shared" si="38"/>
        <v>341.39318524794157</v>
      </c>
      <c r="AH127" s="2">
        <f t="shared" si="29"/>
        <v>41820</v>
      </c>
      <c r="AI127" s="5">
        <f t="shared" si="30"/>
        <v>1.329828939616253</v>
      </c>
      <c r="AJ127" s="5">
        <f t="shared" si="31"/>
        <v>1.3965524298369012</v>
      </c>
      <c r="AK127" s="5">
        <f t="shared" si="32"/>
        <v>1.3606313659970464</v>
      </c>
      <c r="AX127" s="2">
        <v>41820</v>
      </c>
      <c r="AY127" s="10">
        <f t="shared" si="39"/>
        <v>2.1954289673088212E-2</v>
      </c>
      <c r="AZ127" s="10">
        <f t="shared" si="40"/>
        <v>6.2034264240214965E-2</v>
      </c>
    </row>
    <row r="128" spans="1:52">
      <c r="A128" s="1">
        <v>41639</v>
      </c>
      <c r="B128">
        <v>1163.6369999999999</v>
      </c>
      <c r="D128" s="1">
        <v>41639</v>
      </c>
      <c r="E128">
        <v>823.81</v>
      </c>
      <c r="G128" s="1">
        <v>41639</v>
      </c>
      <c r="H128">
        <v>318.99</v>
      </c>
      <c r="J128" s="1">
        <v>41639</v>
      </c>
      <c r="K128">
        <v>1021.6</v>
      </c>
      <c r="M128" s="1">
        <v>41639</v>
      </c>
      <c r="N128">
        <v>55.014150000000001</v>
      </c>
      <c r="P128" s="1">
        <v>41639</v>
      </c>
      <c r="Q128">
        <v>102.28308</v>
      </c>
      <c r="T128" s="2">
        <v>41851</v>
      </c>
      <c r="U128" s="3">
        <f t="shared" si="22"/>
        <v>1120.068</v>
      </c>
      <c r="V128" s="3">
        <f t="shared" si="23"/>
        <v>858.84</v>
      </c>
      <c r="W128" s="3">
        <f t="shared" si="24"/>
        <v>322.48</v>
      </c>
      <c r="X128" s="3">
        <f t="shared" si="25"/>
        <v>1053.48</v>
      </c>
      <c r="Y128" s="4">
        <f t="shared" si="26"/>
        <v>83.159829999999999</v>
      </c>
      <c r="Z128" s="4">
        <f t="shared" si="27"/>
        <v>128.16998000000001</v>
      </c>
      <c r="AA128" s="2">
        <f t="shared" si="28"/>
        <v>41851</v>
      </c>
      <c r="AB128" s="3">
        <f t="shared" si="33"/>
        <v>192.85747492574583</v>
      </c>
      <c r="AC128" s="3">
        <f t="shared" si="34"/>
        <v>153.27943459870434</v>
      </c>
      <c r="AD128" s="3">
        <f t="shared" si="41"/>
        <v>212.25564404660042</v>
      </c>
      <c r="AE128" s="3">
        <f t="shared" si="42"/>
        <v>156.12430902381556</v>
      </c>
      <c r="AF128" s="3">
        <f t="shared" si="37"/>
        <v>430.3733118318745</v>
      </c>
      <c r="AG128" s="3">
        <f t="shared" si="38"/>
        <v>339.33435704641136</v>
      </c>
      <c r="AH128" s="2">
        <f t="shared" si="29"/>
        <v>41851</v>
      </c>
      <c r="AI128" s="5">
        <f t="shared" si="30"/>
        <v>1.2582084180481186</v>
      </c>
      <c r="AJ128" s="5">
        <f t="shared" si="31"/>
        <v>1.3595297578817305</v>
      </c>
      <c r="AK128" s="5">
        <f t="shared" si="32"/>
        <v>1.2682868766306843</v>
      </c>
      <c r="AX128" s="2">
        <v>41851</v>
      </c>
      <c r="AY128" s="10">
        <f t="shared" si="39"/>
        <v>-2.6510048004065645E-2</v>
      </c>
      <c r="AZ128" s="10">
        <f t="shared" si="40"/>
        <v>-6.7868852412272362E-2</v>
      </c>
    </row>
    <row r="129" spans="1:52">
      <c r="A129" s="1">
        <v>41670</v>
      </c>
      <c r="B129">
        <v>1130.8820000000001</v>
      </c>
      <c r="D129" s="1">
        <v>41670</v>
      </c>
      <c r="E129">
        <v>789.7</v>
      </c>
      <c r="G129" s="1">
        <v>41670</v>
      </c>
      <c r="H129">
        <v>312.94</v>
      </c>
      <c r="J129" s="1">
        <v>41670</v>
      </c>
      <c r="K129">
        <v>980.69</v>
      </c>
      <c r="M129" s="1">
        <v>41670</v>
      </c>
      <c r="N129">
        <v>50.945990000000002</v>
      </c>
      <c r="P129" s="1">
        <v>41670</v>
      </c>
      <c r="Q129">
        <v>97.012140000000002</v>
      </c>
      <c r="T129" s="2">
        <v>41880</v>
      </c>
      <c r="U129" s="3">
        <f t="shared" si="22"/>
        <v>1174.3520000000001</v>
      </c>
      <c r="V129" s="3">
        <f t="shared" si="23"/>
        <v>889.08</v>
      </c>
      <c r="W129" s="3">
        <f t="shared" si="24"/>
        <v>332.02</v>
      </c>
      <c r="X129" s="3">
        <f t="shared" si="25"/>
        <v>1073.6600000000001</v>
      </c>
      <c r="Y129" s="4">
        <f t="shared" si="26"/>
        <v>82.584379999999996</v>
      </c>
      <c r="Z129" s="4">
        <f t="shared" si="27"/>
        <v>132.27525</v>
      </c>
      <c r="AA129" s="2">
        <f t="shared" si="28"/>
        <v>41880</v>
      </c>
      <c r="AB129" s="3">
        <f t="shared" si="33"/>
        <v>202.20429598381483</v>
      </c>
      <c r="AC129" s="3">
        <f t="shared" si="34"/>
        <v>158.67644696685767</v>
      </c>
      <c r="AD129" s="3">
        <f t="shared" si="41"/>
        <v>218.53485157638386</v>
      </c>
      <c r="AE129" s="3">
        <f t="shared" si="42"/>
        <v>159.11495768928677</v>
      </c>
      <c r="AF129" s="3">
        <f t="shared" si="37"/>
        <v>427.3952114402112</v>
      </c>
      <c r="AG129" s="3">
        <f t="shared" si="38"/>
        <v>350.2031982208573</v>
      </c>
      <c r="AH129" s="2">
        <f t="shared" si="29"/>
        <v>41880</v>
      </c>
      <c r="AI129" s="5">
        <f t="shared" si="30"/>
        <v>1.27431827375142</v>
      </c>
      <c r="AJ129" s="5">
        <f t="shared" si="31"/>
        <v>1.3734400256896642</v>
      </c>
      <c r="AK129" s="5">
        <f t="shared" si="32"/>
        <v>1.2204206403925311</v>
      </c>
      <c r="AX129" s="2">
        <v>41880</v>
      </c>
      <c r="AY129" s="10">
        <f t="shared" si="39"/>
        <v>1.0231675862400591E-2</v>
      </c>
      <c r="AZ129" s="10">
        <f t="shared" si="40"/>
        <v>-3.7740859043905006E-2</v>
      </c>
    </row>
    <row r="130" spans="1:52">
      <c r="A130" s="1">
        <v>41698</v>
      </c>
      <c r="B130">
        <v>1183.029</v>
      </c>
      <c r="D130" s="1">
        <v>41698</v>
      </c>
      <c r="E130">
        <v>818.24</v>
      </c>
      <c r="G130" s="1">
        <v>41698</v>
      </c>
      <c r="H130">
        <v>329.12</v>
      </c>
      <c r="J130" s="1">
        <v>41698</v>
      </c>
      <c r="K130">
        <v>1025.94</v>
      </c>
      <c r="M130" s="1">
        <v>41698</v>
      </c>
      <c r="N130">
        <v>53.018990000000002</v>
      </c>
      <c r="P130" s="1">
        <v>41698</v>
      </c>
      <c r="Q130">
        <v>100.90517</v>
      </c>
      <c r="T130" s="2">
        <v>41912</v>
      </c>
      <c r="U130" s="3">
        <f t="shared" si="22"/>
        <v>1101.6759999999999</v>
      </c>
      <c r="V130" s="3">
        <f t="shared" si="23"/>
        <v>881.25</v>
      </c>
      <c r="W130" s="3">
        <f t="shared" si="24"/>
        <v>312.83</v>
      </c>
      <c r="X130" s="3">
        <f t="shared" si="25"/>
        <v>1046.42</v>
      </c>
      <c r="Y130" s="4">
        <f t="shared" si="26"/>
        <v>79.840270000000004</v>
      </c>
      <c r="Z130" s="4">
        <f t="shared" si="27"/>
        <v>129.46208999999999</v>
      </c>
      <c r="AA130" s="2">
        <f t="shared" si="28"/>
        <v>41912</v>
      </c>
      <c r="AB130" s="3">
        <f t="shared" si="33"/>
        <v>189.69067194696748</v>
      </c>
      <c r="AC130" s="3">
        <f t="shared" si="34"/>
        <v>157.27900626438938</v>
      </c>
      <c r="AD130" s="3">
        <f t="shared" si="41"/>
        <v>205.90403475284668</v>
      </c>
      <c r="AE130" s="3">
        <f t="shared" si="42"/>
        <v>155.07802658683704</v>
      </c>
      <c r="AF130" s="3">
        <f t="shared" si="37"/>
        <v>413.19374290990083</v>
      </c>
      <c r="AG130" s="3">
        <f t="shared" si="38"/>
        <v>342.75526197347176</v>
      </c>
      <c r="AH130" s="2">
        <f t="shared" si="29"/>
        <v>41912</v>
      </c>
      <c r="AI130" s="5">
        <f t="shared" si="30"/>
        <v>1.2060775080692805</v>
      </c>
      <c r="AJ130" s="5">
        <f t="shared" si="31"/>
        <v>1.3277447442726469</v>
      </c>
      <c r="AK130" s="5">
        <f t="shared" si="32"/>
        <v>1.2055066362245397</v>
      </c>
      <c r="AX130" s="2">
        <v>41912</v>
      </c>
      <c r="AY130" s="10">
        <f t="shared" si="39"/>
        <v>-3.3270678415005195E-2</v>
      </c>
      <c r="AZ130" s="10">
        <f t="shared" si="40"/>
        <v>-1.2220380149580601E-2</v>
      </c>
    </row>
    <row r="131" spans="1:52">
      <c r="A131" s="1">
        <v>41729</v>
      </c>
      <c r="B131">
        <v>1173.038</v>
      </c>
      <c r="D131" s="1">
        <v>41729</v>
      </c>
      <c r="E131">
        <v>828.23</v>
      </c>
      <c r="G131" s="1">
        <v>41729</v>
      </c>
      <c r="H131">
        <v>326.94</v>
      </c>
      <c r="J131" s="1">
        <v>41729</v>
      </c>
      <c r="K131">
        <v>1026.3</v>
      </c>
      <c r="M131" s="1">
        <v>41729</v>
      </c>
      <c r="N131">
        <v>61.660670000000003</v>
      </c>
      <c r="P131" s="1">
        <v>41729</v>
      </c>
      <c r="Q131">
        <v>111.99052</v>
      </c>
      <c r="T131" s="2">
        <v>41943</v>
      </c>
      <c r="U131" s="3">
        <f t="shared" ref="U131:U194" si="43">B138</f>
        <v>1173.51</v>
      </c>
      <c r="V131" s="3">
        <f t="shared" ref="V131:V194" si="44">E138</f>
        <v>895.79</v>
      </c>
      <c r="W131" s="3">
        <f t="shared" ref="W131:W190" si="45">H138</f>
        <v>317.92</v>
      </c>
      <c r="X131" s="3">
        <f t="shared" ref="X131:X190" si="46">K138</f>
        <v>1051.3599999999999</v>
      </c>
      <c r="Y131" s="4">
        <f t="shared" ref="Y131:Y190" si="47">N138</f>
        <v>83.799319999999994</v>
      </c>
      <c r="Z131" s="4">
        <f t="shared" ref="Z131:Z190" si="48">Q138</f>
        <v>136.52131</v>
      </c>
      <c r="AA131" s="2">
        <f t="shared" ref="AA131:AA190" si="49">T131</f>
        <v>41943</v>
      </c>
      <c r="AB131" s="3">
        <f t="shared" si="33"/>
        <v>202.05931729155014</v>
      </c>
      <c r="AC131" s="3">
        <f t="shared" si="34"/>
        <v>159.87399832235729</v>
      </c>
      <c r="AD131" s="3">
        <f t="shared" si="41"/>
        <v>209.25426183110642</v>
      </c>
      <c r="AE131" s="3">
        <f t="shared" si="42"/>
        <v>155.81012789543107</v>
      </c>
      <c r="AF131" s="3">
        <f t="shared" si="37"/>
        <v>433.68283554282203</v>
      </c>
      <c r="AG131" s="3">
        <f t="shared" si="38"/>
        <v>361.44478568213714</v>
      </c>
      <c r="AH131" s="2">
        <f t="shared" ref="AH131:AH190" si="50">AA131</f>
        <v>41943</v>
      </c>
      <c r="AI131" s="5">
        <f t="shared" ref="AI131:AI194" si="51">AB131/AC131</f>
        <v>1.2638660408313158</v>
      </c>
      <c r="AJ131" s="5">
        <f t="shared" ref="AJ131:AJ190" si="52">AD131/AE131</f>
        <v>1.3430080871992054</v>
      </c>
      <c r="AK131" s="5">
        <f t="shared" ref="AK131:AK194" si="53">AF131/AG131</f>
        <v>1.1998591561484377</v>
      </c>
      <c r="AX131" s="2">
        <v>41943</v>
      </c>
      <c r="AY131" s="10">
        <f t="shared" si="39"/>
        <v>1.1495690713443585E-2</v>
      </c>
      <c r="AZ131" s="10">
        <f t="shared" si="40"/>
        <v>-4.6847357836112824E-3</v>
      </c>
    </row>
    <row r="132" spans="1:52">
      <c r="A132" s="1">
        <v>41759</v>
      </c>
      <c r="B132">
        <v>1126.857</v>
      </c>
      <c r="D132" s="1">
        <v>41759</v>
      </c>
      <c r="E132">
        <v>836.08</v>
      </c>
      <c r="G132" s="1">
        <v>41759</v>
      </c>
      <c r="H132">
        <v>321.05</v>
      </c>
      <c r="J132" s="1">
        <v>41759</v>
      </c>
      <c r="K132">
        <v>1036.8800000000001</v>
      </c>
      <c r="M132" s="1">
        <v>41759</v>
      </c>
      <c r="N132">
        <v>65.258979999999994</v>
      </c>
      <c r="P132" s="1">
        <v>41759</v>
      </c>
      <c r="Q132">
        <v>111.41018</v>
      </c>
      <c r="T132" s="2">
        <v>41971</v>
      </c>
      <c r="U132" s="3">
        <f t="shared" si="43"/>
        <v>1173.229</v>
      </c>
      <c r="V132" s="3">
        <f t="shared" si="44"/>
        <v>916.24</v>
      </c>
      <c r="W132" s="3">
        <f t="shared" si="45"/>
        <v>319</v>
      </c>
      <c r="X132" s="3">
        <f t="shared" si="46"/>
        <v>1070.6500000000001</v>
      </c>
      <c r="Y132" s="4">
        <f t="shared" si="47"/>
        <v>83.319010000000006</v>
      </c>
      <c r="Z132" s="4">
        <f t="shared" si="48"/>
        <v>138.82411999999999</v>
      </c>
      <c r="AA132" s="2">
        <f t="shared" si="49"/>
        <v>41971</v>
      </c>
      <c r="AB132" s="3">
        <f t="shared" ref="AB132:AB195" si="54">U132*AB131/U131</f>
        <v>202.01093366622194</v>
      </c>
      <c r="AC132" s="3">
        <f t="shared" ref="AC132:AC195" si="55">V132*AC131/V131</f>
        <v>163.52376363084727</v>
      </c>
      <c r="AD132" s="3">
        <f t="shared" ref="AD132:AD163" si="56">W132*AD131/W131</f>
        <v>209.96511551372342</v>
      </c>
      <c r="AE132" s="3">
        <f t="shared" ref="AE132:AE163" si="57">X132*AE131/X131</f>
        <v>158.66887976643901</v>
      </c>
      <c r="AF132" s="3">
        <f t="shared" ref="AF132:AF195" si="58">Y132*AF131/Y131</f>
        <v>431.19710889564203</v>
      </c>
      <c r="AG132" s="3">
        <f t="shared" ref="AG132:AG195" si="59">Z132*AG131/Z131</f>
        <v>367.54155304334017</v>
      </c>
      <c r="AH132" s="2">
        <f t="shared" si="50"/>
        <v>41971</v>
      </c>
      <c r="AI132" s="5">
        <f t="shared" si="51"/>
        <v>1.2353613271907009</v>
      </c>
      <c r="AJ132" s="5">
        <f t="shared" si="52"/>
        <v>1.3232910941502367</v>
      </c>
      <c r="AK132" s="5">
        <f t="shared" si="53"/>
        <v>1.1731928140511385</v>
      </c>
      <c r="AX132" s="2">
        <v>41971</v>
      </c>
      <c r="AY132" s="10">
        <f t="shared" ref="AY132:AY195" si="60">AJ132/AJ131-1</f>
        <v>-1.4681216916636597E-2</v>
      </c>
      <c r="AZ132" s="10">
        <f t="shared" ref="AZ132:AZ195" si="61">AK132/AK131-1</f>
        <v>-2.2224560241635771E-2</v>
      </c>
    </row>
    <row r="133" spans="1:52">
      <c r="A133" s="1">
        <v>41789</v>
      </c>
      <c r="B133">
        <v>1134.5</v>
      </c>
      <c r="D133" s="1">
        <v>41789</v>
      </c>
      <c r="E133">
        <v>852.69</v>
      </c>
      <c r="G133" s="1">
        <v>41789</v>
      </c>
      <c r="H133">
        <v>324.01</v>
      </c>
      <c r="J133" s="1">
        <v>41789</v>
      </c>
      <c r="K133">
        <v>1053.04</v>
      </c>
      <c r="M133" s="1">
        <v>41790</v>
      </c>
      <c r="N133">
        <v>81.221689999999995</v>
      </c>
      <c r="P133" s="1">
        <v>41790</v>
      </c>
      <c r="Q133">
        <v>123.92538999999999</v>
      </c>
      <c r="T133" s="2">
        <v>42004</v>
      </c>
      <c r="U133" s="3">
        <f t="shared" si="43"/>
        <v>1204.6959999999999</v>
      </c>
      <c r="V133" s="3">
        <f t="shared" si="44"/>
        <v>908.38</v>
      </c>
      <c r="W133" s="3">
        <f t="shared" si="45"/>
        <v>320.35000000000002</v>
      </c>
      <c r="X133" s="3">
        <f t="shared" si="46"/>
        <v>1050.33</v>
      </c>
      <c r="Y133" s="4">
        <f t="shared" si="47"/>
        <v>83.398970000000006</v>
      </c>
      <c r="Z133" s="4">
        <f t="shared" si="48"/>
        <v>132.37280000000001</v>
      </c>
      <c r="AA133" s="2">
        <f t="shared" si="49"/>
        <v>42004</v>
      </c>
      <c r="AB133" s="3">
        <f t="shared" si="54"/>
        <v>207.42903878438301</v>
      </c>
      <c r="AC133" s="3">
        <f t="shared" si="55"/>
        <v>162.12096874944234</v>
      </c>
      <c r="AD133" s="3">
        <f t="shared" si="56"/>
        <v>210.85368261699466</v>
      </c>
      <c r="AE133" s="3">
        <f t="shared" si="57"/>
        <v>155.65748329060278</v>
      </c>
      <c r="AF133" s="3">
        <f t="shared" si="58"/>
        <v>431.61092227181268</v>
      </c>
      <c r="AG133" s="3">
        <f t="shared" si="59"/>
        <v>350.46146514521735</v>
      </c>
      <c r="AH133" s="2">
        <f t="shared" si="50"/>
        <v>42004</v>
      </c>
      <c r="AI133" s="5">
        <f t="shared" si="51"/>
        <v>1.2794707580668618</v>
      </c>
      <c r="AJ133" s="5">
        <f t="shared" si="52"/>
        <v>1.3546003581680941</v>
      </c>
      <c r="AK133" s="5">
        <f t="shared" si="53"/>
        <v>1.2315502992403751</v>
      </c>
      <c r="AX133" s="2">
        <v>42004</v>
      </c>
      <c r="AY133" s="10">
        <f t="shared" si="60"/>
        <v>2.3660148667412395E-2</v>
      </c>
      <c r="AZ133" s="10">
        <f t="shared" si="61"/>
        <v>4.9742450252250547E-2</v>
      </c>
    </row>
    <row r="134" spans="1:52">
      <c r="A134" s="1">
        <v>41820</v>
      </c>
      <c r="B134">
        <v>1192.9639999999999</v>
      </c>
      <c r="D134" s="1">
        <v>41820</v>
      </c>
      <c r="E134">
        <v>865.47</v>
      </c>
      <c r="G134" s="1">
        <v>41820</v>
      </c>
      <c r="H134">
        <v>336.23</v>
      </c>
      <c r="J134" s="1">
        <v>41820</v>
      </c>
      <c r="K134">
        <v>1069.28</v>
      </c>
      <c r="M134" s="1">
        <v>41820</v>
      </c>
      <c r="N134">
        <v>89.756020000000007</v>
      </c>
      <c r="P134" s="1">
        <v>41820</v>
      </c>
      <c r="Q134">
        <v>128.94762</v>
      </c>
      <c r="T134" s="2">
        <v>42034</v>
      </c>
      <c r="U134" s="3">
        <f t="shared" si="43"/>
        <v>1165.3920000000001</v>
      </c>
      <c r="V134" s="3">
        <f t="shared" si="44"/>
        <v>875.8</v>
      </c>
      <c r="W134" s="3">
        <f t="shared" si="45"/>
        <v>314.42</v>
      </c>
      <c r="X134" s="3">
        <f t="shared" si="46"/>
        <v>1028.75</v>
      </c>
      <c r="Y134" s="4">
        <f t="shared" si="47"/>
        <v>88.024749999999997</v>
      </c>
      <c r="Z134" s="4">
        <f t="shared" si="48"/>
        <v>143.41403</v>
      </c>
      <c r="AA134" s="2">
        <f t="shared" si="49"/>
        <v>42034</v>
      </c>
      <c r="AB134" s="3">
        <f t="shared" si="54"/>
        <v>200.66152985235254</v>
      </c>
      <c r="AC134" s="3">
        <f t="shared" si="55"/>
        <v>156.30633042422951</v>
      </c>
      <c r="AD134" s="3">
        <f t="shared" si="56"/>
        <v>206.95056934114393</v>
      </c>
      <c r="AE134" s="3">
        <f t="shared" si="57"/>
        <v>152.45935652148148</v>
      </c>
      <c r="AF134" s="3">
        <f t="shared" si="58"/>
        <v>455.55051255723828</v>
      </c>
      <c r="AG134" s="3">
        <f t="shared" si="59"/>
        <v>379.69349500939887</v>
      </c>
      <c r="AH134" s="2">
        <f t="shared" si="50"/>
        <v>42034</v>
      </c>
      <c r="AI134" s="5">
        <f t="shared" si="51"/>
        <v>1.2837709727286093</v>
      </c>
      <c r="AJ134" s="5">
        <f t="shared" si="52"/>
        <v>1.3574146845620765</v>
      </c>
      <c r="AK134" s="5">
        <f t="shared" si="53"/>
        <v>1.1997848752872673</v>
      </c>
      <c r="AX134" s="2">
        <v>42034</v>
      </c>
      <c r="AY134" s="10">
        <f t="shared" si="60"/>
        <v>2.0776064150671569E-3</v>
      </c>
      <c r="AZ134" s="10">
        <f t="shared" si="61"/>
        <v>-2.5793038232137855E-2</v>
      </c>
    </row>
    <row r="135" spans="1:52">
      <c r="A135" s="1">
        <v>41851</v>
      </c>
      <c r="B135">
        <v>1120.068</v>
      </c>
      <c r="D135" s="1">
        <v>41851</v>
      </c>
      <c r="E135">
        <v>858.84</v>
      </c>
      <c r="G135" s="1">
        <v>41851</v>
      </c>
      <c r="H135">
        <v>322.48</v>
      </c>
      <c r="J135" s="1">
        <v>41851</v>
      </c>
      <c r="K135">
        <v>1053.48</v>
      </c>
      <c r="M135" s="1">
        <v>41851</v>
      </c>
      <c r="N135">
        <v>83.159829999999999</v>
      </c>
      <c r="P135" s="1">
        <v>41851</v>
      </c>
      <c r="Q135">
        <v>128.16998000000001</v>
      </c>
      <c r="T135" s="2">
        <v>42062</v>
      </c>
      <c r="U135" s="3">
        <f t="shared" si="43"/>
        <v>1233.3679999999999</v>
      </c>
      <c r="V135" s="3">
        <f t="shared" si="44"/>
        <v>925.47</v>
      </c>
      <c r="W135" s="3">
        <f t="shared" si="45"/>
        <v>333.53</v>
      </c>
      <c r="X135" s="3">
        <f t="shared" si="46"/>
        <v>1086.6600000000001</v>
      </c>
      <c r="Y135" s="4">
        <f t="shared" si="47"/>
        <v>92.236840000000001</v>
      </c>
      <c r="Z135" s="4">
        <f t="shared" si="48"/>
        <v>145.82505</v>
      </c>
      <c r="AA135" s="2">
        <f t="shared" si="49"/>
        <v>42062</v>
      </c>
      <c r="AB135" s="3">
        <f t="shared" si="54"/>
        <v>212.36589040506226</v>
      </c>
      <c r="AC135" s="3">
        <f t="shared" si="55"/>
        <v>165.17106601702639</v>
      </c>
      <c r="AD135" s="3">
        <f t="shared" si="56"/>
        <v>219.52873033633907</v>
      </c>
      <c r="AE135" s="3">
        <f t="shared" si="57"/>
        <v>161.04154008032376</v>
      </c>
      <c r="AF135" s="3">
        <f t="shared" si="58"/>
        <v>477.34915167222834</v>
      </c>
      <c r="AG135" s="3">
        <f t="shared" si="59"/>
        <v>386.07675200550705</v>
      </c>
      <c r="AH135" s="2">
        <f t="shared" si="50"/>
        <v>42062</v>
      </c>
      <c r="AI135" s="5">
        <f t="shared" si="51"/>
        <v>1.2857330011006338</v>
      </c>
      <c r="AJ135" s="5">
        <f t="shared" si="52"/>
        <v>1.3631807683088677</v>
      </c>
      <c r="AK135" s="5">
        <f t="shared" si="53"/>
        <v>1.2364099863371711</v>
      </c>
      <c r="AX135" s="2">
        <v>42062</v>
      </c>
      <c r="AY135" s="10">
        <f t="shared" si="60"/>
        <v>4.2478424702259154E-3</v>
      </c>
      <c r="AZ135" s="10">
        <f t="shared" si="61"/>
        <v>3.0526398360484874E-2</v>
      </c>
    </row>
    <row r="136" spans="1:52">
      <c r="A136" s="1">
        <v>41880</v>
      </c>
      <c r="B136">
        <v>1174.3520000000001</v>
      </c>
      <c r="D136" s="1">
        <v>41880</v>
      </c>
      <c r="E136">
        <v>889.08</v>
      </c>
      <c r="G136" s="1">
        <v>41880</v>
      </c>
      <c r="H136">
        <v>332.02</v>
      </c>
      <c r="J136" s="1">
        <v>41880</v>
      </c>
      <c r="K136">
        <v>1073.6600000000001</v>
      </c>
      <c r="M136" s="1">
        <v>41882</v>
      </c>
      <c r="N136">
        <v>82.584379999999996</v>
      </c>
      <c r="P136" s="1">
        <v>41882</v>
      </c>
      <c r="Q136">
        <v>132.27525</v>
      </c>
      <c r="T136" s="2">
        <v>42094</v>
      </c>
      <c r="U136" s="3">
        <f t="shared" si="43"/>
        <v>1252.7719999999999</v>
      </c>
      <c r="V136" s="3">
        <f t="shared" si="44"/>
        <v>901.99</v>
      </c>
      <c r="W136" s="3">
        <f t="shared" si="45"/>
        <v>333.46</v>
      </c>
      <c r="X136" s="3">
        <f t="shared" si="46"/>
        <v>1065.24</v>
      </c>
      <c r="Y136" s="4">
        <f t="shared" si="47"/>
        <v>90.248739999999998</v>
      </c>
      <c r="Z136" s="4">
        <f t="shared" si="48"/>
        <v>138.12794</v>
      </c>
      <c r="AA136" s="2">
        <f t="shared" si="49"/>
        <v>42094</v>
      </c>
      <c r="AB136" s="3">
        <f t="shared" si="54"/>
        <v>215.70694330851026</v>
      </c>
      <c r="AC136" s="3">
        <f t="shared" si="55"/>
        <v>160.98052863593378</v>
      </c>
      <c r="AD136" s="3">
        <f t="shared" si="56"/>
        <v>219.48265648653981</v>
      </c>
      <c r="AE136" s="3">
        <f t="shared" si="57"/>
        <v>157.86712509447673</v>
      </c>
      <c r="AF136" s="3">
        <f t="shared" si="58"/>
        <v>467.06022754560433</v>
      </c>
      <c r="AG136" s="3">
        <f t="shared" si="59"/>
        <v>365.69839294697005</v>
      </c>
      <c r="AH136" s="2">
        <f t="shared" si="50"/>
        <v>42094</v>
      </c>
      <c r="AI136" s="5">
        <f t="shared" si="51"/>
        <v>1.3399567335024924</v>
      </c>
      <c r="AJ136" s="5">
        <f t="shared" si="52"/>
        <v>1.3902999522870187</v>
      </c>
      <c r="AK136" s="5">
        <f t="shared" si="53"/>
        <v>1.2771733115418222</v>
      </c>
      <c r="AX136" s="2">
        <v>42094</v>
      </c>
      <c r="AY136" s="10">
        <f t="shared" si="60"/>
        <v>1.9894048249957663E-2</v>
      </c>
      <c r="AZ136" s="10">
        <f t="shared" si="61"/>
        <v>3.2969100585648947E-2</v>
      </c>
    </row>
    <row r="137" spans="1:52">
      <c r="A137" s="1">
        <v>41912</v>
      </c>
      <c r="B137">
        <v>1101.6759999999999</v>
      </c>
      <c r="D137" s="1">
        <v>41912</v>
      </c>
      <c r="E137">
        <v>881.25</v>
      </c>
      <c r="G137" s="1">
        <v>41912</v>
      </c>
      <c r="H137">
        <v>312.83</v>
      </c>
      <c r="J137" s="1">
        <v>41912</v>
      </c>
      <c r="K137">
        <v>1046.42</v>
      </c>
      <c r="M137" s="1">
        <v>41912</v>
      </c>
      <c r="N137">
        <v>79.840270000000004</v>
      </c>
      <c r="P137" s="1">
        <v>41912</v>
      </c>
      <c r="Q137">
        <v>129.46208999999999</v>
      </c>
      <c r="T137" s="2">
        <v>42124</v>
      </c>
      <c r="U137" s="3">
        <f t="shared" si="43"/>
        <v>1220.125</v>
      </c>
      <c r="V137" s="3">
        <f t="shared" si="44"/>
        <v>916.29</v>
      </c>
      <c r="W137" s="3">
        <f t="shared" si="45"/>
        <v>336.13</v>
      </c>
      <c r="X137" s="3">
        <f t="shared" si="46"/>
        <v>1089.31</v>
      </c>
      <c r="Y137" s="4">
        <f t="shared" si="47"/>
        <v>85.855310000000003</v>
      </c>
      <c r="Z137" s="4">
        <f t="shared" si="48"/>
        <v>130.80615</v>
      </c>
      <c r="AA137" s="2">
        <f t="shared" si="49"/>
        <v>42124</v>
      </c>
      <c r="AB137" s="3">
        <f t="shared" si="54"/>
        <v>210.08566140071466</v>
      </c>
      <c r="AC137" s="3">
        <f t="shared" si="55"/>
        <v>163.53268726240839</v>
      </c>
      <c r="AD137" s="3">
        <f t="shared" si="56"/>
        <v>221.24004475745406</v>
      </c>
      <c r="AE137" s="3">
        <f t="shared" si="57"/>
        <v>161.43426649080436</v>
      </c>
      <c r="AF137" s="3">
        <f t="shared" si="58"/>
        <v>444.32310771982418</v>
      </c>
      <c r="AG137" s="3">
        <f t="shared" si="59"/>
        <v>346.31370628259793</v>
      </c>
      <c r="AH137" s="2">
        <f t="shared" si="50"/>
        <v>42124</v>
      </c>
      <c r="AI137" s="5">
        <f t="shared" si="51"/>
        <v>1.2846707585964527</v>
      </c>
      <c r="AJ137" s="5">
        <f t="shared" si="52"/>
        <v>1.3704652027520834</v>
      </c>
      <c r="AK137" s="5">
        <f t="shared" si="53"/>
        <v>1.2830075727850312</v>
      </c>
      <c r="AX137" s="2">
        <v>42124</v>
      </c>
      <c r="AY137" s="10">
        <f t="shared" si="60"/>
        <v>-1.4266525365485005E-2</v>
      </c>
      <c r="AZ137" s="10">
        <f t="shared" si="61"/>
        <v>4.5681045716228219E-3</v>
      </c>
    </row>
    <row r="138" spans="1:52">
      <c r="A138" s="1">
        <v>41943</v>
      </c>
      <c r="B138">
        <v>1173.51</v>
      </c>
      <c r="D138" s="1">
        <v>41943</v>
      </c>
      <c r="E138">
        <v>895.79</v>
      </c>
      <c r="G138" s="1">
        <v>41943</v>
      </c>
      <c r="H138">
        <v>317.92</v>
      </c>
      <c r="J138" s="1">
        <v>41943</v>
      </c>
      <c r="K138">
        <v>1051.3599999999999</v>
      </c>
      <c r="M138" s="1">
        <v>41943</v>
      </c>
      <c r="N138">
        <v>83.799319999999994</v>
      </c>
      <c r="P138" s="1">
        <v>41943</v>
      </c>
      <c r="Q138">
        <v>136.52131</v>
      </c>
      <c r="T138" s="2">
        <v>42153</v>
      </c>
      <c r="U138" s="3">
        <f t="shared" si="43"/>
        <v>1246.5319999999999</v>
      </c>
      <c r="V138" s="3">
        <f t="shared" si="44"/>
        <v>926.11</v>
      </c>
      <c r="W138" s="3">
        <f t="shared" si="45"/>
        <v>340.34</v>
      </c>
      <c r="X138" s="3">
        <f t="shared" si="46"/>
        <v>1089.4100000000001</v>
      </c>
      <c r="Y138" s="4">
        <f t="shared" si="47"/>
        <v>87.373800000000003</v>
      </c>
      <c r="Z138" s="4">
        <f t="shared" si="48"/>
        <v>134.25411</v>
      </c>
      <c r="AA138" s="2">
        <f t="shared" si="49"/>
        <v>42153</v>
      </c>
      <c r="AB138" s="3">
        <f t="shared" si="54"/>
        <v>214.63251689552763</v>
      </c>
      <c r="AC138" s="3">
        <f t="shared" si="55"/>
        <v>165.28528850100847</v>
      </c>
      <c r="AD138" s="3">
        <f t="shared" si="56"/>
        <v>224.01105772395178</v>
      </c>
      <c r="AE138" s="3">
        <f t="shared" si="57"/>
        <v>161.4490863553508</v>
      </c>
      <c r="AF138" s="3">
        <f t="shared" si="58"/>
        <v>452.18168042594425</v>
      </c>
      <c r="AG138" s="3">
        <f t="shared" si="59"/>
        <v>355.4422970003443</v>
      </c>
      <c r="AH138" s="2">
        <f t="shared" si="50"/>
        <v>42153</v>
      </c>
      <c r="AI138" s="5">
        <f t="shared" si="51"/>
        <v>1.2985578985404866</v>
      </c>
      <c r="AJ138" s="5">
        <f t="shared" si="52"/>
        <v>1.3875027897705259</v>
      </c>
      <c r="AK138" s="5">
        <f t="shared" si="53"/>
        <v>1.2721662116242352</v>
      </c>
      <c r="AX138" s="2">
        <v>42153</v>
      </c>
      <c r="AY138" s="10">
        <f t="shared" si="60"/>
        <v>1.2431973452684986E-2</v>
      </c>
      <c r="AZ138" s="10">
        <f t="shared" si="61"/>
        <v>-8.4499588239083101E-3</v>
      </c>
    </row>
    <row r="139" spans="1:52">
      <c r="A139" s="1">
        <v>41971</v>
      </c>
      <c r="B139">
        <v>1173.229</v>
      </c>
      <c r="D139" s="1">
        <v>41971</v>
      </c>
      <c r="E139">
        <v>916.24</v>
      </c>
      <c r="G139" s="1">
        <v>41971</v>
      </c>
      <c r="H139">
        <v>319</v>
      </c>
      <c r="J139" s="1">
        <v>41971</v>
      </c>
      <c r="K139">
        <v>1070.6500000000001</v>
      </c>
      <c r="M139" s="1">
        <v>41973</v>
      </c>
      <c r="N139">
        <v>83.319010000000006</v>
      </c>
      <c r="P139" s="1">
        <v>41973</v>
      </c>
      <c r="Q139">
        <v>138.82411999999999</v>
      </c>
      <c r="T139" s="2">
        <v>42185</v>
      </c>
      <c r="U139" s="3">
        <f t="shared" si="43"/>
        <v>1253.9469999999999</v>
      </c>
      <c r="V139" s="3">
        <f t="shared" si="44"/>
        <v>908.26</v>
      </c>
      <c r="W139" s="3">
        <f t="shared" si="45"/>
        <v>336.74</v>
      </c>
      <c r="X139" s="3">
        <f t="shared" si="46"/>
        <v>1062.52</v>
      </c>
      <c r="Y139" s="4">
        <f t="shared" si="47"/>
        <v>83.693460000000002</v>
      </c>
      <c r="Z139" s="4">
        <f t="shared" si="48"/>
        <v>133.05701999999999</v>
      </c>
      <c r="AA139" s="2">
        <f t="shared" si="49"/>
        <v>42185</v>
      </c>
      <c r="AB139" s="3">
        <f t="shared" si="54"/>
        <v>215.90925917954465</v>
      </c>
      <c r="AC139" s="3">
        <f t="shared" si="55"/>
        <v>162.09955203369572</v>
      </c>
      <c r="AD139" s="3">
        <f t="shared" si="56"/>
        <v>221.6415454485618</v>
      </c>
      <c r="AE139" s="3">
        <f t="shared" si="57"/>
        <v>157.46402477881358</v>
      </c>
      <c r="AF139" s="3">
        <f t="shared" si="58"/>
        <v>433.13498306656624</v>
      </c>
      <c r="AG139" s="3">
        <f t="shared" si="59"/>
        <v>352.2729607370735</v>
      </c>
      <c r="AH139" s="2">
        <f t="shared" si="50"/>
        <v>42185</v>
      </c>
      <c r="AI139" s="5">
        <f t="shared" si="51"/>
        <v>1.3319546937098474</v>
      </c>
      <c r="AJ139" s="5">
        <f t="shared" si="52"/>
        <v>1.4075694163152317</v>
      </c>
      <c r="AK139" s="5">
        <f t="shared" si="53"/>
        <v>1.2295436531952444</v>
      </c>
      <c r="AX139" s="2">
        <v>42185</v>
      </c>
      <c r="AY139" s="10">
        <f t="shared" si="60"/>
        <v>1.4462404466966561E-2</v>
      </c>
      <c r="AZ139" s="10">
        <f t="shared" si="61"/>
        <v>-3.3503922710360734E-2</v>
      </c>
    </row>
    <row r="140" spans="1:52">
      <c r="A140" s="1">
        <v>42004</v>
      </c>
      <c r="B140">
        <v>1204.6959999999999</v>
      </c>
      <c r="D140" s="1">
        <v>42004</v>
      </c>
      <c r="E140">
        <v>908.38</v>
      </c>
      <c r="G140" s="1">
        <v>42004</v>
      </c>
      <c r="H140">
        <v>320.35000000000002</v>
      </c>
      <c r="J140" s="1">
        <v>42004</v>
      </c>
      <c r="K140">
        <v>1050.33</v>
      </c>
      <c r="M140" s="1">
        <v>42004</v>
      </c>
      <c r="N140">
        <v>83.398970000000006</v>
      </c>
      <c r="P140" s="1">
        <v>42004</v>
      </c>
      <c r="Q140">
        <v>132.37280000000001</v>
      </c>
      <c r="T140" s="2">
        <v>42216</v>
      </c>
      <c r="U140" s="3">
        <f t="shared" si="43"/>
        <v>1238.68</v>
      </c>
      <c r="V140" s="3">
        <f t="shared" si="44"/>
        <v>931.13</v>
      </c>
      <c r="W140" s="3">
        <f t="shared" si="45"/>
        <v>335.06</v>
      </c>
      <c r="X140" s="3">
        <f t="shared" si="46"/>
        <v>1082.78</v>
      </c>
      <c r="Y140" s="4">
        <f t="shared" si="47"/>
        <v>89.451059999999998</v>
      </c>
      <c r="Z140" s="4">
        <f t="shared" si="48"/>
        <v>135.25445999999999</v>
      </c>
      <c r="AA140" s="2">
        <f t="shared" si="49"/>
        <v>42216</v>
      </c>
      <c r="AB140" s="3">
        <f t="shared" si="54"/>
        <v>213.28053032585777</v>
      </c>
      <c r="AC140" s="3">
        <f t="shared" si="55"/>
        <v>166.18122110974292</v>
      </c>
      <c r="AD140" s="3">
        <f t="shared" si="56"/>
        <v>220.53577305337978</v>
      </c>
      <c r="AE140" s="3">
        <f t="shared" si="57"/>
        <v>160.46652933592193</v>
      </c>
      <c r="AF140" s="3">
        <f t="shared" si="58"/>
        <v>462.93203027317065</v>
      </c>
      <c r="AG140" s="3">
        <f t="shared" si="59"/>
        <v>358.09075745942664</v>
      </c>
      <c r="AH140" s="2">
        <f t="shared" si="50"/>
        <v>42216</v>
      </c>
      <c r="AI140" s="5">
        <f t="shared" si="51"/>
        <v>1.2834213691630738</v>
      </c>
      <c r="AJ140" s="5">
        <f t="shared" si="52"/>
        <v>1.374341265845592</v>
      </c>
      <c r="AK140" s="5">
        <f t="shared" si="53"/>
        <v>1.2927784943615113</v>
      </c>
      <c r="AX140" s="2">
        <v>42216</v>
      </c>
      <c r="AY140" s="10">
        <f t="shared" si="60"/>
        <v>-2.3606757922195465E-2</v>
      </c>
      <c r="AZ140" s="10">
        <f t="shared" si="61"/>
        <v>5.1429521027526848E-2</v>
      </c>
    </row>
    <row r="141" spans="1:52">
      <c r="A141" s="1">
        <v>42034</v>
      </c>
      <c r="B141">
        <v>1165.3920000000001</v>
      </c>
      <c r="D141" s="1">
        <v>42034</v>
      </c>
      <c r="E141">
        <v>875.8</v>
      </c>
      <c r="G141" s="1">
        <v>42034</v>
      </c>
      <c r="H141">
        <v>314.42</v>
      </c>
      <c r="J141" s="1">
        <v>42034</v>
      </c>
      <c r="K141">
        <v>1028.75</v>
      </c>
      <c r="M141" s="1">
        <v>42035</v>
      </c>
      <c r="N141">
        <v>88.024749999999997</v>
      </c>
      <c r="P141" s="1">
        <v>42035</v>
      </c>
      <c r="Q141">
        <v>143.41403</v>
      </c>
      <c r="T141" s="2">
        <v>42247</v>
      </c>
      <c r="U141" s="3">
        <f t="shared" si="43"/>
        <v>1159.4549999999999</v>
      </c>
      <c r="V141" s="3">
        <f t="shared" si="44"/>
        <v>868.22</v>
      </c>
      <c r="W141" s="3">
        <f t="shared" si="45"/>
        <v>316.92</v>
      </c>
      <c r="X141" s="3">
        <f t="shared" si="46"/>
        <v>1006.52</v>
      </c>
      <c r="Y141" s="4">
        <f t="shared" si="47"/>
        <v>77.826710000000006</v>
      </c>
      <c r="Z141" s="4">
        <f t="shared" si="48"/>
        <v>122.31426</v>
      </c>
      <c r="AA141" s="2">
        <f t="shared" si="49"/>
        <v>42247</v>
      </c>
      <c r="AB141" s="3">
        <f t="shared" si="54"/>
        <v>199.63927510653872</v>
      </c>
      <c r="AC141" s="3">
        <f t="shared" si="55"/>
        <v>154.95350787956676</v>
      </c>
      <c r="AD141" s="3">
        <f t="shared" si="56"/>
        <v>208.59606397683137</v>
      </c>
      <c r="AE141" s="3">
        <f t="shared" si="57"/>
        <v>149.1649006328083</v>
      </c>
      <c r="AF141" s="3">
        <f t="shared" si="58"/>
        <v>402.77305679531662</v>
      </c>
      <c r="AG141" s="3">
        <f t="shared" si="59"/>
        <v>323.83114029281739</v>
      </c>
      <c r="AH141" s="2">
        <f t="shared" si="50"/>
        <v>42247</v>
      </c>
      <c r="AI141" s="5">
        <f t="shared" si="51"/>
        <v>1.2883817723036171</v>
      </c>
      <c r="AJ141" s="5">
        <f t="shared" si="52"/>
        <v>1.3984259238728136</v>
      </c>
      <c r="AK141" s="5">
        <f t="shared" si="53"/>
        <v>1.2437749390967086</v>
      </c>
      <c r="AX141" s="2">
        <v>42247</v>
      </c>
      <c r="AY141" s="10">
        <f t="shared" si="60"/>
        <v>1.7524510560630757E-2</v>
      </c>
      <c r="AZ141" s="10">
        <f t="shared" si="61"/>
        <v>-3.7905608330068175E-2</v>
      </c>
    </row>
    <row r="142" spans="1:52">
      <c r="A142" s="1">
        <v>42062</v>
      </c>
      <c r="B142">
        <v>1233.3679999999999</v>
      </c>
      <c r="D142" s="1">
        <v>42062</v>
      </c>
      <c r="E142">
        <v>925.47</v>
      </c>
      <c r="G142" s="1">
        <v>42062</v>
      </c>
      <c r="H142">
        <v>333.53</v>
      </c>
      <c r="J142" s="1">
        <v>42062</v>
      </c>
      <c r="K142">
        <v>1086.6600000000001</v>
      </c>
      <c r="M142" s="1">
        <v>42063</v>
      </c>
      <c r="N142">
        <v>92.236840000000001</v>
      </c>
      <c r="P142" s="1">
        <v>42063</v>
      </c>
      <c r="Q142">
        <v>145.82505</v>
      </c>
      <c r="T142" s="2">
        <v>42277</v>
      </c>
      <c r="U142" s="3">
        <f t="shared" si="43"/>
        <v>1100.6880000000001</v>
      </c>
      <c r="V142" s="3">
        <f t="shared" si="44"/>
        <v>848.26</v>
      </c>
      <c r="W142" s="3">
        <f t="shared" si="45"/>
        <v>302.81</v>
      </c>
      <c r="X142" s="3">
        <f t="shared" si="46"/>
        <v>968.34</v>
      </c>
      <c r="Y142" s="4">
        <f t="shared" si="47"/>
        <v>79.864940000000004</v>
      </c>
      <c r="Z142" s="4">
        <f t="shared" si="48"/>
        <v>123.26748000000001</v>
      </c>
      <c r="AA142" s="2">
        <f t="shared" si="49"/>
        <v>42277</v>
      </c>
      <c r="AB142" s="3">
        <f t="shared" si="54"/>
        <v>189.52055443157857</v>
      </c>
      <c r="AC142" s="3">
        <f t="shared" si="55"/>
        <v>151.39119416037559</v>
      </c>
      <c r="AD142" s="3">
        <f t="shared" si="56"/>
        <v>199.30889225301118</v>
      </c>
      <c r="AE142" s="3">
        <f t="shared" si="57"/>
        <v>143.50667634897823</v>
      </c>
      <c r="AF142" s="3">
        <f t="shared" si="58"/>
        <v>413.32141644654581</v>
      </c>
      <c r="AG142" s="3">
        <f t="shared" si="59"/>
        <v>326.3548224828574</v>
      </c>
      <c r="AH142" s="2">
        <f t="shared" si="50"/>
        <v>42277</v>
      </c>
      <c r="AI142" s="5">
        <f t="shared" si="51"/>
        <v>1.2518598289858973</v>
      </c>
      <c r="AJ142" s="5">
        <f t="shared" si="52"/>
        <v>1.3888475248937799</v>
      </c>
      <c r="AK142" s="5">
        <f t="shared" si="53"/>
        <v>1.2664786544352551</v>
      </c>
      <c r="AX142" s="2">
        <v>42277</v>
      </c>
      <c r="AY142" s="10">
        <f t="shared" si="60"/>
        <v>-6.8494146279176604E-3</v>
      </c>
      <c r="AZ142" s="10">
        <f t="shared" si="61"/>
        <v>1.8253877470014945E-2</v>
      </c>
    </row>
    <row r="143" spans="1:52">
      <c r="A143" s="1">
        <v>42094</v>
      </c>
      <c r="B143">
        <v>1252.7719999999999</v>
      </c>
      <c r="D143" s="1">
        <v>42094</v>
      </c>
      <c r="E143">
        <v>901.99</v>
      </c>
      <c r="G143" s="1">
        <v>42094</v>
      </c>
      <c r="H143">
        <v>333.46</v>
      </c>
      <c r="J143" s="1">
        <v>42094</v>
      </c>
      <c r="K143">
        <v>1065.24</v>
      </c>
      <c r="M143" s="1">
        <v>42094</v>
      </c>
      <c r="N143">
        <v>90.248739999999998</v>
      </c>
      <c r="P143" s="1">
        <v>42094</v>
      </c>
      <c r="Q143">
        <v>138.12794</v>
      </c>
      <c r="T143" s="2">
        <v>42307</v>
      </c>
      <c r="U143" s="3">
        <f t="shared" si="43"/>
        <v>1161.8630000000001</v>
      </c>
      <c r="V143" s="3">
        <f t="shared" si="44"/>
        <v>926.74</v>
      </c>
      <c r="W143" s="3">
        <f t="shared" si="45"/>
        <v>319.97000000000003</v>
      </c>
      <c r="X143" s="3">
        <f t="shared" si="46"/>
        <v>1046.1600000000001</v>
      </c>
      <c r="Y143" s="4">
        <f t="shared" si="47"/>
        <v>81.980860000000007</v>
      </c>
      <c r="Z143" s="4">
        <f t="shared" si="48"/>
        <v>125.26746</v>
      </c>
      <c r="AA143" s="2">
        <f t="shared" si="49"/>
        <v>42307</v>
      </c>
      <c r="AB143" s="3">
        <f t="shared" si="54"/>
        <v>200.05389350436926</v>
      </c>
      <c r="AC143" s="3">
        <f t="shared" si="55"/>
        <v>165.39772625867832</v>
      </c>
      <c r="AD143" s="3">
        <f t="shared" si="56"/>
        <v>210.60356743237011</v>
      </c>
      <c r="AE143" s="3">
        <f t="shared" si="57"/>
        <v>155.03949493901635</v>
      </c>
      <c r="AF143" s="3">
        <f t="shared" si="58"/>
        <v>424.2718416454826</v>
      </c>
      <c r="AG143" s="3">
        <f t="shared" si="59"/>
        <v>331.64983717667008</v>
      </c>
      <c r="AH143" s="2">
        <f t="shared" si="50"/>
        <v>42307</v>
      </c>
      <c r="AI143" s="5">
        <f t="shared" si="51"/>
        <v>1.2095323075450837</v>
      </c>
      <c r="AJ143" s="5">
        <f t="shared" si="52"/>
        <v>1.3583865679852059</v>
      </c>
      <c r="AK143" s="5">
        <f t="shared" si="53"/>
        <v>1.2792764961300818</v>
      </c>
      <c r="AX143" s="2">
        <v>42307</v>
      </c>
      <c r="AY143" s="10">
        <f t="shared" si="60"/>
        <v>-2.1932542170821634E-2</v>
      </c>
      <c r="AZ143" s="10">
        <f t="shared" si="61"/>
        <v>1.0105059133849625E-2</v>
      </c>
    </row>
    <row r="144" spans="1:52">
      <c r="A144" s="1">
        <v>42124</v>
      </c>
      <c r="B144">
        <v>1220.125</v>
      </c>
      <c r="D144" s="1">
        <v>42124</v>
      </c>
      <c r="E144">
        <v>916.29</v>
      </c>
      <c r="G144" s="1">
        <v>42124</v>
      </c>
      <c r="H144">
        <v>336.13</v>
      </c>
      <c r="J144" s="1">
        <v>42124</v>
      </c>
      <c r="K144">
        <v>1089.31</v>
      </c>
      <c r="M144" s="1">
        <v>42124</v>
      </c>
      <c r="N144">
        <v>85.855310000000003</v>
      </c>
      <c r="P144" s="1">
        <v>42124</v>
      </c>
      <c r="Q144">
        <v>130.80615</v>
      </c>
      <c r="T144" s="2">
        <v>42338</v>
      </c>
      <c r="U144" s="3">
        <f t="shared" si="43"/>
        <v>1198.1110000000001</v>
      </c>
      <c r="V144" s="3">
        <f t="shared" si="44"/>
        <v>926.44</v>
      </c>
      <c r="W144" s="3">
        <f t="shared" si="45"/>
        <v>323.23</v>
      </c>
      <c r="X144" s="3">
        <f t="shared" si="46"/>
        <v>1038.3699999999999</v>
      </c>
      <c r="Y144" s="4">
        <f t="shared" si="47"/>
        <v>83.318190000000001</v>
      </c>
      <c r="Z144" s="4">
        <f t="shared" si="48"/>
        <v>121.40725</v>
      </c>
      <c r="AA144" s="2">
        <f t="shared" si="49"/>
        <v>42338</v>
      </c>
      <c r="AB144" s="3">
        <f t="shared" si="54"/>
        <v>206.29520898799029</v>
      </c>
      <c r="AC144" s="3">
        <f t="shared" si="55"/>
        <v>165.34418446931173</v>
      </c>
      <c r="AD144" s="3">
        <f t="shared" si="56"/>
        <v>212.74929243730656</v>
      </c>
      <c r="AE144" s="3">
        <f t="shared" si="57"/>
        <v>153.88502749084878</v>
      </c>
      <c r="AF144" s="3">
        <f t="shared" si="58"/>
        <v>431.19286518668173</v>
      </c>
      <c r="AG144" s="3">
        <f t="shared" si="59"/>
        <v>321.42980064070338</v>
      </c>
      <c r="AH144" s="2">
        <f t="shared" si="50"/>
        <v>42338</v>
      </c>
      <c r="AI144" s="5">
        <f t="shared" si="51"/>
        <v>1.2476713931615731</v>
      </c>
      <c r="AJ144" s="5">
        <f t="shared" si="52"/>
        <v>1.3825210672296129</v>
      </c>
      <c r="AK144" s="5">
        <f t="shared" si="53"/>
        <v>1.341483783791013</v>
      </c>
      <c r="AX144" s="2">
        <v>42338</v>
      </c>
      <c r="AY144" s="10">
        <f t="shared" si="60"/>
        <v>1.7767033194537429E-2</v>
      </c>
      <c r="AZ144" s="10">
        <f t="shared" si="61"/>
        <v>4.8626929244079298E-2</v>
      </c>
    </row>
    <row r="145" spans="1:52">
      <c r="A145" s="1">
        <v>42153</v>
      </c>
      <c r="B145">
        <v>1246.5319999999999</v>
      </c>
      <c r="D145" s="1">
        <v>42153</v>
      </c>
      <c r="E145">
        <v>926.11</v>
      </c>
      <c r="G145" s="1">
        <v>42153</v>
      </c>
      <c r="H145">
        <v>340.34</v>
      </c>
      <c r="J145" s="1">
        <v>42153</v>
      </c>
      <c r="K145">
        <v>1089.4100000000001</v>
      </c>
      <c r="M145" s="1">
        <v>42155</v>
      </c>
      <c r="N145">
        <v>87.373800000000003</v>
      </c>
      <c r="P145" s="1">
        <v>42155</v>
      </c>
      <c r="Q145">
        <v>134.25411</v>
      </c>
      <c r="T145" s="2">
        <v>42369</v>
      </c>
      <c r="U145" s="3">
        <f t="shared" si="43"/>
        <v>1135.8889999999999</v>
      </c>
      <c r="V145" s="3">
        <f t="shared" si="44"/>
        <v>911.43</v>
      </c>
      <c r="W145" s="3">
        <f t="shared" si="45"/>
        <v>314.62</v>
      </c>
      <c r="X145" s="3">
        <f t="shared" si="46"/>
        <v>1019.79</v>
      </c>
      <c r="Y145" s="4">
        <f t="shared" si="47"/>
        <v>85.354089999999999</v>
      </c>
      <c r="Z145" s="4">
        <f t="shared" si="48"/>
        <v>122.25792</v>
      </c>
      <c r="AA145" s="2">
        <f t="shared" si="49"/>
        <v>42369</v>
      </c>
      <c r="AB145" s="3">
        <f t="shared" si="54"/>
        <v>195.58159356032894</v>
      </c>
      <c r="AC145" s="3">
        <f t="shared" si="55"/>
        <v>162.66531027466945</v>
      </c>
      <c r="AD145" s="3">
        <f t="shared" si="56"/>
        <v>207.08220891199886</v>
      </c>
      <c r="AE145" s="3">
        <f t="shared" si="57"/>
        <v>151.13149665812062</v>
      </c>
      <c r="AF145" s="3">
        <f t="shared" si="58"/>
        <v>441.72916649415805</v>
      </c>
      <c r="AG145" s="3">
        <f t="shared" si="59"/>
        <v>323.68197823727218</v>
      </c>
      <c r="AH145" s="2">
        <f t="shared" si="50"/>
        <v>42369</v>
      </c>
      <c r="AI145" s="5">
        <f t="shared" si="51"/>
        <v>1.2023558878661869</v>
      </c>
      <c r="AJ145" s="5">
        <f t="shared" si="52"/>
        <v>1.3702121231581934</v>
      </c>
      <c r="AK145" s="5">
        <f t="shared" si="53"/>
        <v>1.3647011455495752</v>
      </c>
      <c r="AX145" s="2">
        <v>42369</v>
      </c>
      <c r="AY145" s="10">
        <f t="shared" si="60"/>
        <v>-8.9032596776879025E-3</v>
      </c>
      <c r="AZ145" s="10">
        <f t="shared" si="61"/>
        <v>1.7307225058621478E-2</v>
      </c>
    </row>
    <row r="146" spans="1:52">
      <c r="A146" s="1">
        <v>42185</v>
      </c>
      <c r="B146">
        <v>1253.9469999999999</v>
      </c>
      <c r="D146" s="1">
        <v>42185</v>
      </c>
      <c r="E146">
        <v>908.26</v>
      </c>
      <c r="G146" s="1">
        <v>42185</v>
      </c>
      <c r="H146">
        <v>336.74</v>
      </c>
      <c r="J146" s="1">
        <v>42185</v>
      </c>
      <c r="K146">
        <v>1062.52</v>
      </c>
      <c r="M146" s="1">
        <v>42185</v>
      </c>
      <c r="N146">
        <v>83.693460000000002</v>
      </c>
      <c r="P146" s="1">
        <v>42185</v>
      </c>
      <c r="Q146">
        <v>133.05701999999999</v>
      </c>
      <c r="T146" s="2">
        <v>42398</v>
      </c>
      <c r="U146" s="3">
        <f t="shared" si="43"/>
        <v>1035.3810000000001</v>
      </c>
      <c r="V146" s="3">
        <f t="shared" si="44"/>
        <v>868.34</v>
      </c>
      <c r="W146" s="3">
        <f t="shared" si="45"/>
        <v>290.08</v>
      </c>
      <c r="X146" s="3">
        <f t="shared" si="46"/>
        <v>960.61</v>
      </c>
      <c r="Y146" s="4">
        <f t="shared" si="47"/>
        <v>74.113010000000003</v>
      </c>
      <c r="Z146" s="4">
        <f t="shared" si="48"/>
        <v>112.73156</v>
      </c>
      <c r="AA146" s="2">
        <f t="shared" si="49"/>
        <v>42398</v>
      </c>
      <c r="AB146" s="3">
        <f t="shared" si="54"/>
        <v>178.27575222762698</v>
      </c>
      <c r="AC146" s="3">
        <f t="shared" si="55"/>
        <v>154.97492459531338</v>
      </c>
      <c r="AD146" s="3">
        <f t="shared" si="56"/>
        <v>190.93003356809047</v>
      </c>
      <c r="AE146" s="3">
        <f t="shared" si="57"/>
        <v>142.36110081953859</v>
      </c>
      <c r="AF146" s="3">
        <f t="shared" si="58"/>
        <v>383.55371293482483</v>
      </c>
      <c r="AG146" s="3">
        <f t="shared" si="59"/>
        <v>298.46061793439429</v>
      </c>
      <c r="AH146" s="2">
        <f t="shared" si="50"/>
        <v>42398</v>
      </c>
      <c r="AI146" s="5">
        <f t="shared" si="51"/>
        <v>1.1503522437140017</v>
      </c>
      <c r="AJ146" s="5">
        <f t="shared" si="52"/>
        <v>1.3411671620193453</v>
      </c>
      <c r="AK146" s="5">
        <f t="shared" si="53"/>
        <v>1.2851066100088795</v>
      </c>
      <c r="AX146" s="2">
        <v>42398</v>
      </c>
      <c r="AY146" s="10">
        <f t="shared" si="60"/>
        <v>-2.1197419471010503E-2</v>
      </c>
      <c r="AZ146" s="10">
        <f t="shared" si="61"/>
        <v>-5.8323784515211474E-2</v>
      </c>
    </row>
    <row r="147" spans="1:52">
      <c r="A147" s="1">
        <v>42216</v>
      </c>
      <c r="B147">
        <v>1238.68</v>
      </c>
      <c r="D147" s="1">
        <v>42216</v>
      </c>
      <c r="E147">
        <v>931.13</v>
      </c>
      <c r="G147" s="1">
        <v>42216</v>
      </c>
      <c r="H147">
        <v>335.06</v>
      </c>
      <c r="J147" s="1">
        <v>42216</v>
      </c>
      <c r="K147">
        <v>1082.78</v>
      </c>
      <c r="M147" s="1">
        <v>42216</v>
      </c>
      <c r="N147">
        <v>89.451059999999998</v>
      </c>
      <c r="P147" s="1">
        <v>42216</v>
      </c>
      <c r="Q147">
        <v>135.25445999999999</v>
      </c>
      <c r="T147" s="2">
        <v>42429</v>
      </c>
      <c r="U147" s="3">
        <f t="shared" si="43"/>
        <v>1033.9010000000001</v>
      </c>
      <c r="V147" s="3">
        <f t="shared" si="44"/>
        <v>859.44</v>
      </c>
      <c r="W147" s="3">
        <f t="shared" si="45"/>
        <v>291.79000000000002</v>
      </c>
      <c r="X147" s="3">
        <f t="shared" si="46"/>
        <v>948.4</v>
      </c>
      <c r="Y147" s="4">
        <f t="shared" si="47"/>
        <v>63.949010000000001</v>
      </c>
      <c r="Z147" s="4">
        <f t="shared" si="48"/>
        <v>103.71626000000001</v>
      </c>
      <c r="AA147" s="2">
        <f t="shared" si="49"/>
        <v>42429</v>
      </c>
      <c r="AB147" s="3">
        <f t="shared" si="54"/>
        <v>178.02092032198365</v>
      </c>
      <c r="AC147" s="3">
        <f t="shared" si="55"/>
        <v>153.38651817743755</v>
      </c>
      <c r="AD147" s="3">
        <f t="shared" si="56"/>
        <v>192.05555189890072</v>
      </c>
      <c r="AE147" s="3">
        <f t="shared" si="57"/>
        <v>140.5515953584185</v>
      </c>
      <c r="AF147" s="3">
        <f t="shared" si="58"/>
        <v>330.95242284730091</v>
      </c>
      <c r="AG147" s="3">
        <f t="shared" si="59"/>
        <v>274.59230626671274</v>
      </c>
      <c r="AH147" s="2">
        <f t="shared" si="50"/>
        <v>42429</v>
      </c>
      <c r="AI147" s="5">
        <f t="shared" si="51"/>
        <v>1.1606034378852581</v>
      </c>
      <c r="AJ147" s="5">
        <f t="shared" si="52"/>
        <v>1.3664416359639515</v>
      </c>
      <c r="AK147" s="5">
        <f t="shared" si="53"/>
        <v>1.2052501664990036</v>
      </c>
      <c r="AX147" s="2">
        <v>42429</v>
      </c>
      <c r="AY147" s="10">
        <f t="shared" si="60"/>
        <v>1.8845133299082217E-2</v>
      </c>
      <c r="AZ147" s="10">
        <f t="shared" si="61"/>
        <v>-6.2139936786508421E-2</v>
      </c>
    </row>
    <row r="148" spans="1:52">
      <c r="A148" s="1">
        <v>42247</v>
      </c>
      <c r="B148">
        <v>1159.4549999999999</v>
      </c>
      <c r="D148" s="1">
        <v>42247</v>
      </c>
      <c r="E148">
        <v>868.22</v>
      </c>
      <c r="G148" s="1">
        <v>42247</v>
      </c>
      <c r="H148">
        <v>316.92</v>
      </c>
      <c r="J148" s="1">
        <v>42247</v>
      </c>
      <c r="K148">
        <v>1006.52</v>
      </c>
      <c r="M148" s="1">
        <v>42247</v>
      </c>
      <c r="N148">
        <v>77.826710000000006</v>
      </c>
      <c r="P148" s="1">
        <v>42247</v>
      </c>
      <c r="Q148">
        <v>122.31426</v>
      </c>
      <c r="T148" s="2">
        <v>42460</v>
      </c>
      <c r="U148" s="3">
        <f t="shared" si="43"/>
        <v>1114.028</v>
      </c>
      <c r="V148" s="3">
        <f t="shared" si="44"/>
        <v>912.93</v>
      </c>
      <c r="W148" s="3">
        <f t="shared" si="45"/>
        <v>315.5</v>
      </c>
      <c r="X148" s="3">
        <f t="shared" si="46"/>
        <v>1007.66</v>
      </c>
      <c r="Y148" s="4">
        <f t="shared" si="47"/>
        <v>73.848060000000004</v>
      </c>
      <c r="Z148" s="4">
        <f t="shared" si="48"/>
        <v>118.45457</v>
      </c>
      <c r="AA148" s="2">
        <f t="shared" si="49"/>
        <v>42460</v>
      </c>
      <c r="AB148" s="3">
        <f t="shared" si="54"/>
        <v>191.81748525676906</v>
      </c>
      <c r="AC148" s="3">
        <f t="shared" si="55"/>
        <v>162.93301922150241</v>
      </c>
      <c r="AD148" s="3">
        <f t="shared" si="56"/>
        <v>207.66142302376085</v>
      </c>
      <c r="AE148" s="3">
        <f t="shared" si="57"/>
        <v>149.3338470886377</v>
      </c>
      <c r="AF148" s="3">
        <f t="shared" si="58"/>
        <v>382.18252916773616</v>
      </c>
      <c r="AG148" s="3">
        <f t="shared" si="59"/>
        <v>313.61248047443826</v>
      </c>
      <c r="AH148" s="2">
        <f t="shared" si="50"/>
        <v>42460</v>
      </c>
      <c r="AI148" s="5">
        <f t="shared" si="51"/>
        <v>1.1772781611319625</v>
      </c>
      <c r="AJ148" s="5">
        <f t="shared" si="52"/>
        <v>1.3905851022541633</v>
      </c>
      <c r="AK148" s="5">
        <f t="shared" si="53"/>
        <v>1.2186457904658767</v>
      </c>
      <c r="AX148" s="2">
        <v>42460</v>
      </c>
      <c r="AY148" s="10">
        <f t="shared" si="60"/>
        <v>1.766886023871761E-2</v>
      </c>
      <c r="AZ148" s="10">
        <f t="shared" si="61"/>
        <v>1.1114392961076858E-2</v>
      </c>
    </row>
    <row r="149" spans="1:52">
      <c r="A149" s="1">
        <v>42277</v>
      </c>
      <c r="B149">
        <v>1100.6880000000001</v>
      </c>
      <c r="D149" s="1">
        <v>42277</v>
      </c>
      <c r="E149">
        <v>848.26</v>
      </c>
      <c r="G149" s="1">
        <v>42277</v>
      </c>
      <c r="H149">
        <v>302.81</v>
      </c>
      <c r="J149" s="1">
        <v>42277</v>
      </c>
      <c r="K149">
        <v>968.34</v>
      </c>
      <c r="M149" s="1">
        <v>42277</v>
      </c>
      <c r="N149">
        <v>79.864940000000004</v>
      </c>
      <c r="P149" s="1">
        <v>42277</v>
      </c>
      <c r="Q149">
        <v>123.26748000000001</v>
      </c>
      <c r="T149" s="2">
        <v>42489</v>
      </c>
      <c r="U149" s="3">
        <f t="shared" si="43"/>
        <v>1130.845</v>
      </c>
      <c r="V149" s="3">
        <f t="shared" si="44"/>
        <v>915.02</v>
      </c>
      <c r="W149" s="3">
        <f t="shared" si="45"/>
        <v>322.43</v>
      </c>
      <c r="X149" s="3">
        <f t="shared" si="46"/>
        <v>1020.63</v>
      </c>
      <c r="Y149" s="4">
        <f t="shared" si="47"/>
        <v>78.303929999999994</v>
      </c>
      <c r="Z149" s="4">
        <f t="shared" si="48"/>
        <v>120.03848000000001</v>
      </c>
      <c r="AA149" s="2">
        <f t="shared" si="49"/>
        <v>42489</v>
      </c>
      <c r="AB149" s="3">
        <f t="shared" si="54"/>
        <v>194.71309887650133</v>
      </c>
      <c r="AC149" s="3">
        <f t="shared" si="55"/>
        <v>163.3060270207564</v>
      </c>
      <c r="AD149" s="3">
        <f t="shared" si="56"/>
        <v>212.22273415388656</v>
      </c>
      <c r="AE149" s="3">
        <f t="shared" si="57"/>
        <v>151.25598352031071</v>
      </c>
      <c r="AF149" s="3">
        <f t="shared" si="58"/>
        <v>405.24279190507332</v>
      </c>
      <c r="AG149" s="3">
        <f t="shared" si="59"/>
        <v>317.80593577082971</v>
      </c>
      <c r="AH149" s="2">
        <f t="shared" si="50"/>
        <v>42489</v>
      </c>
      <c r="AI149" s="5">
        <f t="shared" si="51"/>
        <v>1.1923203474404105</v>
      </c>
      <c r="AJ149" s="5">
        <f t="shared" si="52"/>
        <v>1.403070008965227</v>
      </c>
      <c r="AK149" s="5">
        <f t="shared" si="53"/>
        <v>1.2751265671680043</v>
      </c>
      <c r="AX149" s="2">
        <v>42489</v>
      </c>
      <c r="AY149" s="10">
        <f t="shared" si="60"/>
        <v>8.9781680321654456E-3</v>
      </c>
      <c r="AZ149" s="10">
        <f t="shared" si="61"/>
        <v>4.6347164322896095E-2</v>
      </c>
    </row>
    <row r="150" spans="1:52">
      <c r="A150" s="1">
        <v>42307</v>
      </c>
      <c r="B150">
        <v>1161.8630000000001</v>
      </c>
      <c r="D150" s="1">
        <v>42307</v>
      </c>
      <c r="E150">
        <v>926.74</v>
      </c>
      <c r="G150" s="1">
        <v>42307</v>
      </c>
      <c r="H150">
        <v>319.97000000000003</v>
      </c>
      <c r="J150" s="1">
        <v>42307</v>
      </c>
      <c r="K150">
        <v>1046.1600000000001</v>
      </c>
      <c r="M150" s="1">
        <v>42308</v>
      </c>
      <c r="N150">
        <v>81.980860000000007</v>
      </c>
      <c r="P150" s="1">
        <v>42308</v>
      </c>
      <c r="Q150">
        <v>125.26746</v>
      </c>
      <c r="T150" s="2">
        <v>42521</v>
      </c>
      <c r="U150" s="3">
        <f t="shared" si="43"/>
        <v>1154.7919999999999</v>
      </c>
      <c r="V150" s="3">
        <f t="shared" si="44"/>
        <v>927.65</v>
      </c>
      <c r="W150" s="3">
        <f t="shared" si="45"/>
        <v>325.63</v>
      </c>
      <c r="X150" s="3">
        <f t="shared" si="46"/>
        <v>1023.58</v>
      </c>
      <c r="Y150" s="4">
        <f t="shared" si="47"/>
        <v>77.725009999999997</v>
      </c>
      <c r="Z150" s="4">
        <f t="shared" si="48"/>
        <v>123.30067</v>
      </c>
      <c r="AA150" s="2">
        <f t="shared" si="49"/>
        <v>42521</v>
      </c>
      <c r="AB150" s="3">
        <f t="shared" si="54"/>
        <v>198.83638242004227</v>
      </c>
      <c r="AC150" s="3">
        <f t="shared" si="55"/>
        <v>165.56013635309029</v>
      </c>
      <c r="AD150" s="3">
        <f t="shared" si="56"/>
        <v>214.32896728756654</v>
      </c>
      <c r="AE150" s="3">
        <f t="shared" si="57"/>
        <v>151.69316952443063</v>
      </c>
      <c r="AF150" s="3">
        <f t="shared" si="58"/>
        <v>402.24673337915152</v>
      </c>
      <c r="AG150" s="3">
        <f t="shared" si="59"/>
        <v>326.44269413041769</v>
      </c>
      <c r="AH150" s="2">
        <f t="shared" si="50"/>
        <v>42521</v>
      </c>
      <c r="AI150" s="5">
        <f t="shared" si="51"/>
        <v>1.2009918981703644</v>
      </c>
      <c r="AJ150" s="5">
        <f t="shared" si="52"/>
        <v>1.4129111281642002</v>
      </c>
      <c r="AK150" s="5">
        <f t="shared" si="53"/>
        <v>1.2322123932062918</v>
      </c>
      <c r="AX150" s="2">
        <v>42521</v>
      </c>
      <c r="AY150" s="10">
        <f t="shared" si="60"/>
        <v>7.0139901331303101E-3</v>
      </c>
      <c r="AZ150" s="10">
        <f t="shared" si="61"/>
        <v>-3.3654834795751154E-2</v>
      </c>
    </row>
    <row r="151" spans="1:52">
      <c r="A151" s="1">
        <v>42338</v>
      </c>
      <c r="B151">
        <v>1198.1110000000001</v>
      </c>
      <c r="D151" s="1">
        <v>42338</v>
      </c>
      <c r="E151">
        <v>926.44</v>
      </c>
      <c r="G151" s="1">
        <v>42338</v>
      </c>
      <c r="H151">
        <v>323.23</v>
      </c>
      <c r="J151" s="1">
        <v>42338</v>
      </c>
      <c r="K151">
        <v>1038.3699999999999</v>
      </c>
      <c r="M151" s="1">
        <v>42338</v>
      </c>
      <c r="N151">
        <v>83.318190000000001</v>
      </c>
      <c r="P151" s="1">
        <v>42338</v>
      </c>
      <c r="Q151">
        <v>121.40725</v>
      </c>
      <c r="T151" s="2">
        <v>42551</v>
      </c>
      <c r="U151" s="3">
        <f t="shared" si="43"/>
        <v>1151.923</v>
      </c>
      <c r="V151" s="3">
        <f t="shared" si="44"/>
        <v>928.13</v>
      </c>
      <c r="W151" s="3">
        <f t="shared" si="45"/>
        <v>318.92</v>
      </c>
      <c r="X151" s="3">
        <f t="shared" si="46"/>
        <v>1012.49</v>
      </c>
      <c r="Y151" s="4">
        <f t="shared" si="47"/>
        <v>86.090850000000003</v>
      </c>
      <c r="Z151" s="4">
        <f t="shared" si="48"/>
        <v>124.83744</v>
      </c>
      <c r="AA151" s="2">
        <f t="shared" si="49"/>
        <v>42551</v>
      </c>
      <c r="AB151" s="3">
        <f t="shared" si="54"/>
        <v>198.34238732727829</v>
      </c>
      <c r="AC151" s="3">
        <f t="shared" si="55"/>
        <v>165.64580321607687</v>
      </c>
      <c r="AD151" s="3">
        <f t="shared" si="56"/>
        <v>209.91245968538135</v>
      </c>
      <c r="AE151" s="3">
        <f t="shared" si="57"/>
        <v>150.04964654623063</v>
      </c>
      <c r="AF151" s="3">
        <f t="shared" si="58"/>
        <v>445.54208724237583</v>
      </c>
      <c r="AG151" s="3">
        <f t="shared" si="59"/>
        <v>330.51134468242856</v>
      </c>
      <c r="AH151" s="2">
        <f t="shared" si="50"/>
        <v>42551</v>
      </c>
      <c r="AI151" s="5">
        <f t="shared" si="51"/>
        <v>1.1973885451752153</v>
      </c>
      <c r="AJ151" s="5">
        <f t="shared" si="52"/>
        <v>1.3989533765459878</v>
      </c>
      <c r="AK151" s="5">
        <f t="shared" si="53"/>
        <v>1.3480387115621535</v>
      </c>
      <c r="AX151" s="2">
        <v>42551</v>
      </c>
      <c r="AY151" s="10">
        <f t="shared" si="60"/>
        <v>-9.8787187247563191E-3</v>
      </c>
      <c r="AZ151" s="10">
        <f t="shared" si="61"/>
        <v>9.3998663699911722E-2</v>
      </c>
    </row>
    <row r="152" spans="1:52">
      <c r="A152" s="1">
        <v>42369</v>
      </c>
      <c r="B152">
        <v>1135.8889999999999</v>
      </c>
      <c r="D152" s="1">
        <v>42369</v>
      </c>
      <c r="E152">
        <v>911.43</v>
      </c>
      <c r="G152" s="1">
        <v>42369</v>
      </c>
      <c r="H152">
        <v>314.62</v>
      </c>
      <c r="J152" s="1">
        <v>42369</v>
      </c>
      <c r="K152">
        <v>1019.79</v>
      </c>
      <c r="M152" s="1">
        <v>42369</v>
      </c>
      <c r="N152">
        <v>85.354089999999999</v>
      </c>
      <c r="P152" s="1">
        <v>42369</v>
      </c>
      <c r="Q152">
        <v>122.25792</v>
      </c>
      <c r="T152" s="2">
        <v>42580</v>
      </c>
      <c r="U152" s="3">
        <f t="shared" si="43"/>
        <v>1219.942</v>
      </c>
      <c r="V152" s="3">
        <f t="shared" si="44"/>
        <v>961.75</v>
      </c>
      <c r="W152" s="3">
        <f t="shared" si="45"/>
        <v>336.29</v>
      </c>
      <c r="X152" s="3">
        <f t="shared" si="46"/>
        <v>1052.03</v>
      </c>
      <c r="Y152" s="4">
        <f t="shared" si="47"/>
        <v>91.109210000000004</v>
      </c>
      <c r="Z152" s="4">
        <f t="shared" si="48"/>
        <v>132.57598999999999</v>
      </c>
      <c r="AA152" s="2">
        <f t="shared" si="49"/>
        <v>42580</v>
      </c>
      <c r="AB152" s="3">
        <f t="shared" si="54"/>
        <v>210.05415177994931</v>
      </c>
      <c r="AC152" s="3">
        <f t="shared" si="55"/>
        <v>171.6460530777606</v>
      </c>
      <c r="AD152" s="3">
        <f t="shared" si="56"/>
        <v>221.34535641413802</v>
      </c>
      <c r="AE152" s="3">
        <f t="shared" si="57"/>
        <v>155.90942098789222</v>
      </c>
      <c r="AF152" s="3">
        <f t="shared" si="58"/>
        <v>471.51337906878535</v>
      </c>
      <c r="AG152" s="3">
        <f t="shared" si="59"/>
        <v>350.99941754255929</v>
      </c>
      <c r="AH152" s="2">
        <f t="shared" si="50"/>
        <v>42580</v>
      </c>
      <c r="AI152" s="5">
        <f t="shared" si="51"/>
        <v>1.2237633666111083</v>
      </c>
      <c r="AJ152" s="5">
        <f t="shared" si="52"/>
        <v>1.4197048197063569</v>
      </c>
      <c r="AK152" s="5">
        <f t="shared" si="53"/>
        <v>1.3433451894877106</v>
      </c>
      <c r="AX152" s="2">
        <v>42580</v>
      </c>
      <c r="AY152" s="10">
        <f t="shared" si="60"/>
        <v>1.4833548786024719E-2</v>
      </c>
      <c r="AZ152" s="10">
        <f t="shared" si="61"/>
        <v>-3.4817413136480901E-3</v>
      </c>
    </row>
    <row r="153" spans="1:52">
      <c r="A153" s="1">
        <v>42398</v>
      </c>
      <c r="B153">
        <v>1035.3810000000001</v>
      </c>
      <c r="D153" s="1">
        <v>42398</v>
      </c>
      <c r="E153">
        <v>868.34</v>
      </c>
      <c r="G153" s="1">
        <v>42398</v>
      </c>
      <c r="H153">
        <v>290.08</v>
      </c>
      <c r="J153" s="1">
        <v>42398</v>
      </c>
      <c r="K153">
        <v>960.61</v>
      </c>
      <c r="M153" s="1">
        <v>42400</v>
      </c>
      <c r="N153">
        <v>74.113010000000003</v>
      </c>
      <c r="P153" s="1">
        <v>42400</v>
      </c>
      <c r="Q153">
        <v>112.73156</v>
      </c>
      <c r="T153" s="2">
        <v>42613</v>
      </c>
      <c r="U153" s="3">
        <f t="shared" si="43"/>
        <v>1239.9069999999999</v>
      </c>
      <c r="V153" s="3">
        <f t="shared" si="44"/>
        <v>960.08</v>
      </c>
      <c r="W153" s="3">
        <f t="shared" si="45"/>
        <v>336.43</v>
      </c>
      <c r="X153" s="3">
        <f t="shared" si="46"/>
        <v>1051.45</v>
      </c>
      <c r="Y153" s="4">
        <f t="shared" si="47"/>
        <v>92.183149999999998</v>
      </c>
      <c r="Z153" s="4">
        <f t="shared" si="48"/>
        <v>134.74605</v>
      </c>
      <c r="AA153" s="2">
        <f t="shared" si="49"/>
        <v>42613</v>
      </c>
      <c r="AB153" s="3">
        <f t="shared" si="54"/>
        <v>213.49179975033371</v>
      </c>
      <c r="AC153" s="3">
        <f t="shared" si="55"/>
        <v>171.34800378361987</v>
      </c>
      <c r="AD153" s="3">
        <f t="shared" si="56"/>
        <v>221.43750411373651</v>
      </c>
      <c r="AE153" s="3">
        <f t="shared" si="57"/>
        <v>155.82346577352288</v>
      </c>
      <c r="AF153" s="3">
        <f t="shared" si="58"/>
        <v>477.0712922404299</v>
      </c>
      <c r="AG153" s="3">
        <f t="shared" si="59"/>
        <v>356.7447247888594</v>
      </c>
      <c r="AH153" s="2">
        <f t="shared" si="50"/>
        <v>42613</v>
      </c>
      <c r="AI153" s="5">
        <f t="shared" si="51"/>
        <v>1.2459544029467275</v>
      </c>
      <c r="AJ153" s="5">
        <f t="shared" si="52"/>
        <v>1.4210793157147361</v>
      </c>
      <c r="AK153" s="5">
        <f t="shared" si="53"/>
        <v>1.3372903902721651</v>
      </c>
      <c r="AX153" s="2">
        <v>42613</v>
      </c>
      <c r="AY153" s="10">
        <f t="shared" si="60"/>
        <v>9.681561894419044E-4</v>
      </c>
      <c r="AZ153" s="10">
        <f t="shared" si="61"/>
        <v>-4.5072549207211265E-3</v>
      </c>
    </row>
    <row r="154" spans="1:52">
      <c r="A154" s="1">
        <v>42429</v>
      </c>
      <c r="B154">
        <v>1033.9010000000001</v>
      </c>
      <c r="D154" s="1">
        <v>42429</v>
      </c>
      <c r="E154">
        <v>859.44</v>
      </c>
      <c r="G154" s="1">
        <v>42429</v>
      </c>
      <c r="H154">
        <v>291.79000000000002</v>
      </c>
      <c r="J154" s="1">
        <v>42429</v>
      </c>
      <c r="K154">
        <v>948.4</v>
      </c>
      <c r="M154" s="1">
        <v>42429</v>
      </c>
      <c r="N154">
        <v>63.949010000000001</v>
      </c>
      <c r="P154" s="1">
        <v>42429</v>
      </c>
      <c r="Q154">
        <v>103.71626000000001</v>
      </c>
      <c r="T154" s="2">
        <v>42643</v>
      </c>
      <c r="U154" s="3">
        <f t="shared" si="43"/>
        <v>1251.646</v>
      </c>
      <c r="V154" s="3">
        <f t="shared" si="44"/>
        <v>958.68</v>
      </c>
      <c r="W154" s="3">
        <f t="shared" si="45"/>
        <v>340.75</v>
      </c>
      <c r="X154" s="3">
        <f t="shared" si="46"/>
        <v>1054.2</v>
      </c>
      <c r="Y154" s="4">
        <f t="shared" si="47"/>
        <v>92.109750000000005</v>
      </c>
      <c r="Z154" s="4">
        <f t="shared" si="48"/>
        <v>133.02822</v>
      </c>
      <c r="AA154" s="2">
        <f t="shared" si="49"/>
        <v>42643</v>
      </c>
      <c r="AB154" s="3">
        <f t="shared" si="54"/>
        <v>215.51306443975733</v>
      </c>
      <c r="AC154" s="3">
        <f t="shared" si="55"/>
        <v>171.09814209990904</v>
      </c>
      <c r="AD154" s="3">
        <f t="shared" si="56"/>
        <v>224.28091884420448</v>
      </c>
      <c r="AE154" s="3">
        <f t="shared" si="57"/>
        <v>156.23101204854993</v>
      </c>
      <c r="AF154" s="3">
        <f t="shared" si="58"/>
        <v>476.69142853594116</v>
      </c>
      <c r="AG154" s="3">
        <f t="shared" si="59"/>
        <v>352.196711762993</v>
      </c>
      <c r="AH154" s="2">
        <f t="shared" si="50"/>
        <v>42643</v>
      </c>
      <c r="AI154" s="5">
        <f t="shared" si="51"/>
        <v>1.2595874028480869</v>
      </c>
      <c r="AJ154" s="5">
        <f t="shared" si="52"/>
        <v>1.4355723355008898</v>
      </c>
      <c r="AK154" s="5">
        <f t="shared" si="53"/>
        <v>1.3534806334498817</v>
      </c>
      <c r="AX154" s="2">
        <v>42643</v>
      </c>
      <c r="AY154" s="10">
        <f t="shared" si="60"/>
        <v>1.0198600194855745E-2</v>
      </c>
      <c r="AZ154" s="10">
        <f t="shared" si="61"/>
        <v>1.210675205287437E-2</v>
      </c>
    </row>
    <row r="155" spans="1:52">
      <c r="A155" s="1">
        <v>42460</v>
      </c>
      <c r="B155">
        <v>1114.028</v>
      </c>
      <c r="D155" s="1">
        <v>42460</v>
      </c>
      <c r="E155">
        <v>912.93</v>
      </c>
      <c r="G155" s="1">
        <v>42460</v>
      </c>
      <c r="H155">
        <v>315.5</v>
      </c>
      <c r="J155" s="1">
        <v>42460</v>
      </c>
      <c r="K155">
        <v>1007.66</v>
      </c>
      <c r="M155" s="1">
        <v>42460</v>
      </c>
      <c r="N155">
        <v>73.848060000000004</v>
      </c>
      <c r="P155" s="1">
        <v>42460</v>
      </c>
      <c r="Q155">
        <v>118.45457</v>
      </c>
      <c r="T155" s="2">
        <v>42674</v>
      </c>
      <c r="U155" s="3">
        <f t="shared" si="43"/>
        <v>1191.3879999999999</v>
      </c>
      <c r="V155" s="3">
        <f t="shared" si="44"/>
        <v>943.87</v>
      </c>
      <c r="W155" s="3">
        <f t="shared" si="45"/>
        <v>328.01</v>
      </c>
      <c r="X155" s="3">
        <f t="shared" si="46"/>
        <v>1034.96</v>
      </c>
      <c r="Y155" s="4">
        <f t="shared" si="47"/>
        <v>97.301439999999999</v>
      </c>
      <c r="Z155" s="4">
        <f t="shared" si="48"/>
        <v>133.65849</v>
      </c>
      <c r="AA155" s="2">
        <f t="shared" si="49"/>
        <v>42674</v>
      </c>
      <c r="AB155" s="3">
        <f t="shared" si="54"/>
        <v>205.1376178382335</v>
      </c>
      <c r="AC155" s="3">
        <f t="shared" si="55"/>
        <v>168.45496243151121</v>
      </c>
      <c r="AD155" s="3">
        <f t="shared" si="56"/>
        <v>215.89547818074104</v>
      </c>
      <c r="AE155" s="3">
        <f t="shared" si="57"/>
        <v>153.37967010981524</v>
      </c>
      <c r="AF155" s="3">
        <f t="shared" si="58"/>
        <v>503.55974728195616</v>
      </c>
      <c r="AG155" s="3">
        <f t="shared" si="59"/>
        <v>353.86537290513911</v>
      </c>
      <c r="AH155" s="2">
        <f t="shared" si="50"/>
        <v>42674</v>
      </c>
      <c r="AI155" s="5">
        <f t="shared" si="51"/>
        <v>1.2177594229177806</v>
      </c>
      <c r="AJ155" s="5">
        <f t="shared" si="52"/>
        <v>1.4075886199661687</v>
      </c>
      <c r="AK155" s="5">
        <f t="shared" si="53"/>
        <v>1.4230263423286282</v>
      </c>
      <c r="AX155" s="2">
        <v>42674</v>
      </c>
      <c r="AY155" s="10">
        <f t="shared" si="60"/>
        <v>-1.9493072444139337E-2</v>
      </c>
      <c r="AZ155" s="10">
        <f t="shared" si="61"/>
        <v>5.1382862199868873E-2</v>
      </c>
    </row>
    <row r="156" spans="1:52">
      <c r="A156" s="1">
        <v>42489</v>
      </c>
      <c r="B156">
        <v>1130.845</v>
      </c>
      <c r="D156" s="1">
        <v>42489</v>
      </c>
      <c r="E156">
        <v>915.02</v>
      </c>
      <c r="G156" s="1">
        <v>42489</v>
      </c>
      <c r="H156">
        <v>322.43</v>
      </c>
      <c r="J156" s="1">
        <v>42489</v>
      </c>
      <c r="K156">
        <v>1020.63</v>
      </c>
      <c r="M156" s="1">
        <v>42490</v>
      </c>
      <c r="N156">
        <v>78.303929999999994</v>
      </c>
      <c r="P156" s="1">
        <v>42490</v>
      </c>
      <c r="Q156">
        <v>120.03848000000001</v>
      </c>
      <c r="T156" s="2">
        <v>42704</v>
      </c>
      <c r="U156" s="3">
        <f t="shared" si="43"/>
        <v>1322.3389999999999</v>
      </c>
      <c r="V156" s="3">
        <f t="shared" si="44"/>
        <v>968.84</v>
      </c>
      <c r="W156" s="3">
        <f t="shared" si="45"/>
        <v>341.41</v>
      </c>
      <c r="X156" s="3">
        <f t="shared" si="46"/>
        <v>1046.8499999999999</v>
      </c>
      <c r="Y156" s="4">
        <f t="shared" si="47"/>
        <v>85.198130000000006</v>
      </c>
      <c r="Z156" s="4">
        <f t="shared" si="48"/>
        <v>123.68334</v>
      </c>
      <c r="AA156" s="2">
        <f t="shared" si="49"/>
        <v>42704</v>
      </c>
      <c r="AB156" s="3">
        <f t="shared" si="54"/>
        <v>227.68524815978662</v>
      </c>
      <c r="AC156" s="3">
        <f t="shared" si="55"/>
        <v>172.9114240331246</v>
      </c>
      <c r="AD156" s="3">
        <f t="shared" si="56"/>
        <v>224.71532942802597</v>
      </c>
      <c r="AE156" s="3">
        <f t="shared" si="57"/>
        <v>155.14175200438669</v>
      </c>
      <c r="AF156" s="3">
        <f t="shared" si="58"/>
        <v>440.92203375094192</v>
      </c>
      <c r="AG156" s="3">
        <f t="shared" si="59"/>
        <v>327.4558258981761</v>
      </c>
      <c r="AH156" s="2">
        <f t="shared" si="50"/>
        <v>42704</v>
      </c>
      <c r="AI156" s="5">
        <f t="shared" si="51"/>
        <v>1.3167738883242845</v>
      </c>
      <c r="AJ156" s="5">
        <f t="shared" si="52"/>
        <v>1.4484516677475194</v>
      </c>
      <c r="AK156" s="5">
        <f t="shared" si="53"/>
        <v>1.3465084413799639</v>
      </c>
      <c r="AX156" s="2">
        <v>42704</v>
      </c>
      <c r="AY156" s="10">
        <f t="shared" si="60"/>
        <v>2.9030532928244979E-2</v>
      </c>
      <c r="AZ156" s="10">
        <f t="shared" si="61"/>
        <v>-5.3771247005484857E-2</v>
      </c>
    </row>
    <row r="157" spans="1:52">
      <c r="A157" s="1">
        <v>42521</v>
      </c>
      <c r="B157">
        <v>1154.7919999999999</v>
      </c>
      <c r="D157" s="1">
        <v>42521</v>
      </c>
      <c r="E157">
        <v>927.65</v>
      </c>
      <c r="G157" s="1">
        <v>42521</v>
      </c>
      <c r="H157">
        <v>325.63</v>
      </c>
      <c r="J157" s="1">
        <v>42521</v>
      </c>
      <c r="K157">
        <v>1023.58</v>
      </c>
      <c r="M157" s="1">
        <v>42521</v>
      </c>
      <c r="N157">
        <v>77.725009999999997</v>
      </c>
      <c r="P157" s="1">
        <v>42521</v>
      </c>
      <c r="Q157">
        <v>123.30067</v>
      </c>
      <c r="T157" s="2">
        <v>42734</v>
      </c>
      <c r="U157" s="3">
        <f t="shared" si="43"/>
        <v>1357.13</v>
      </c>
      <c r="V157" s="3">
        <f t="shared" si="44"/>
        <v>991.43</v>
      </c>
      <c r="W157" s="3">
        <f t="shared" si="45"/>
        <v>349.07</v>
      </c>
      <c r="X157" s="3">
        <f t="shared" si="46"/>
        <v>1073.29</v>
      </c>
      <c r="Y157" s="4">
        <f t="shared" si="47"/>
        <v>85.042010000000005</v>
      </c>
      <c r="Z157" s="4">
        <f t="shared" si="48"/>
        <v>123.37649999999999</v>
      </c>
      <c r="AA157" s="2">
        <f t="shared" si="49"/>
        <v>42734</v>
      </c>
      <c r="AB157" s="3">
        <f t="shared" si="54"/>
        <v>233.67569196332505</v>
      </c>
      <c r="AC157" s="3">
        <f t="shared" si="55"/>
        <v>176.94312077242961</v>
      </c>
      <c r="AD157" s="3">
        <f t="shared" si="56"/>
        <v>229.7571249917724</v>
      </c>
      <c r="AE157" s="3">
        <f t="shared" si="57"/>
        <v>159.0601241904649</v>
      </c>
      <c r="AF157" s="3">
        <f t="shared" si="58"/>
        <v>440.1140729669529</v>
      </c>
      <c r="AG157" s="3">
        <f t="shared" si="59"/>
        <v>326.64345662015859</v>
      </c>
      <c r="AH157" s="2">
        <f t="shared" si="50"/>
        <v>42734</v>
      </c>
      <c r="AI157" s="5">
        <f t="shared" si="51"/>
        <v>1.3206260347575787</v>
      </c>
      <c r="AJ157" s="5">
        <f t="shared" si="52"/>
        <v>1.4444671545500123</v>
      </c>
      <c r="AK157" s="5">
        <f t="shared" si="53"/>
        <v>1.3473837116496874</v>
      </c>
      <c r="AX157" s="2">
        <v>42734</v>
      </c>
      <c r="AY157" s="10">
        <f t="shared" si="60"/>
        <v>-2.7508775654927486E-3</v>
      </c>
      <c r="AZ157" s="10">
        <f t="shared" si="61"/>
        <v>6.5002954517412448E-4</v>
      </c>
    </row>
    <row r="158" spans="1:52">
      <c r="A158" s="1">
        <v>42551</v>
      </c>
      <c r="B158">
        <v>1151.923</v>
      </c>
      <c r="D158" s="1">
        <v>42551</v>
      </c>
      <c r="E158">
        <v>928.13</v>
      </c>
      <c r="G158" s="1">
        <v>42551</v>
      </c>
      <c r="H158">
        <v>318.92</v>
      </c>
      <c r="J158" s="1">
        <v>42551</v>
      </c>
      <c r="K158">
        <v>1012.49</v>
      </c>
      <c r="M158" s="1">
        <v>42551</v>
      </c>
      <c r="N158">
        <v>86.090850000000003</v>
      </c>
      <c r="P158" s="1">
        <v>42551</v>
      </c>
      <c r="Q158">
        <v>124.83744</v>
      </c>
      <c r="T158" s="2">
        <v>42766</v>
      </c>
      <c r="U158" s="3">
        <f t="shared" si="43"/>
        <v>1361.8240000000001</v>
      </c>
      <c r="V158" s="3">
        <f t="shared" si="44"/>
        <v>1004.46</v>
      </c>
      <c r="W158" s="3">
        <f t="shared" si="45"/>
        <v>356.97</v>
      </c>
      <c r="X158" s="3">
        <f t="shared" si="46"/>
        <v>1096.33</v>
      </c>
      <c r="Y158" s="4">
        <f t="shared" si="47"/>
        <v>93.343249999999998</v>
      </c>
      <c r="Z158" s="4">
        <f t="shared" si="48"/>
        <v>130.80837</v>
      </c>
      <c r="AA158" s="2">
        <f t="shared" si="49"/>
        <v>42766</v>
      </c>
      <c r="AB158" s="3">
        <f t="shared" si="54"/>
        <v>234.48392234514242</v>
      </c>
      <c r="AC158" s="3">
        <f t="shared" si="55"/>
        <v>179.26861915725232</v>
      </c>
      <c r="AD158" s="3">
        <f t="shared" si="56"/>
        <v>234.95688804054487</v>
      </c>
      <c r="AE158" s="3">
        <f t="shared" si="57"/>
        <v>162.47462098196422</v>
      </c>
      <c r="AF158" s="3">
        <f t="shared" si="58"/>
        <v>483.0751053681883</v>
      </c>
      <c r="AG158" s="3">
        <f t="shared" si="59"/>
        <v>346.31958380768344</v>
      </c>
      <c r="AH158" s="2">
        <f t="shared" si="50"/>
        <v>42766</v>
      </c>
      <c r="AI158" s="5">
        <f t="shared" si="51"/>
        <v>1.3080031711487434</v>
      </c>
      <c r="AJ158" s="5">
        <f t="shared" si="52"/>
        <v>1.446114393869715</v>
      </c>
      <c r="AK158" s="5">
        <f t="shared" si="53"/>
        <v>1.3948824379404638</v>
      </c>
      <c r="AX158" s="2">
        <v>42766</v>
      </c>
      <c r="AY158" s="10">
        <f t="shared" si="60"/>
        <v>1.1403785226364871E-3</v>
      </c>
      <c r="AZ158" s="10">
        <f t="shared" si="61"/>
        <v>3.5252560855601134E-2</v>
      </c>
    </row>
    <row r="159" spans="1:52">
      <c r="A159" s="1">
        <v>42580</v>
      </c>
      <c r="B159">
        <v>1219.942</v>
      </c>
      <c r="D159" s="1">
        <v>42580</v>
      </c>
      <c r="E159">
        <v>961.75</v>
      </c>
      <c r="G159" s="1">
        <v>42580</v>
      </c>
      <c r="H159">
        <v>336.29</v>
      </c>
      <c r="J159" s="1">
        <v>42580</v>
      </c>
      <c r="K159">
        <v>1052.03</v>
      </c>
      <c r="M159" s="1">
        <v>42582</v>
      </c>
      <c r="N159">
        <v>91.109210000000004</v>
      </c>
      <c r="P159" s="1">
        <v>42582</v>
      </c>
      <c r="Q159">
        <v>132.57598999999999</v>
      </c>
      <c r="T159" s="2">
        <v>42794</v>
      </c>
      <c r="U159" s="3">
        <f t="shared" si="43"/>
        <v>1386.684</v>
      </c>
      <c r="V159" s="3">
        <f t="shared" si="44"/>
        <v>1046.55</v>
      </c>
      <c r="W159" s="3">
        <f t="shared" si="45"/>
        <v>364.31</v>
      </c>
      <c r="X159" s="3">
        <f t="shared" si="46"/>
        <v>1125.8800000000001</v>
      </c>
      <c r="Y159" s="4">
        <f t="shared" si="47"/>
        <v>100.58252</v>
      </c>
      <c r="Z159" s="4">
        <f t="shared" si="48"/>
        <v>137.80547999999999</v>
      </c>
      <c r="AA159" s="2">
        <f t="shared" si="49"/>
        <v>42794</v>
      </c>
      <c r="AB159" s="3">
        <f t="shared" si="54"/>
        <v>238.76440962507007</v>
      </c>
      <c r="AC159" s="3">
        <f t="shared" si="55"/>
        <v>186.78053220538638</v>
      </c>
      <c r="AD159" s="3">
        <f t="shared" si="56"/>
        <v>239.78806029092334</v>
      </c>
      <c r="AE159" s="3">
        <f t="shared" si="57"/>
        <v>166.8538909554367</v>
      </c>
      <c r="AF159" s="3">
        <f t="shared" si="58"/>
        <v>520.54017239808888</v>
      </c>
      <c r="AG159" s="3">
        <f t="shared" si="59"/>
        <v>364.84466919064926</v>
      </c>
      <c r="AH159" s="2">
        <f t="shared" si="50"/>
        <v>42794</v>
      </c>
      <c r="AI159" s="5">
        <f t="shared" si="51"/>
        <v>1.2783152869621419</v>
      </c>
      <c r="AJ159" s="5">
        <f t="shared" si="52"/>
        <v>1.4371139858822104</v>
      </c>
      <c r="AK159" s="5">
        <f t="shared" si="53"/>
        <v>1.4267446295784607</v>
      </c>
      <c r="AX159" s="2">
        <v>42794</v>
      </c>
      <c r="AY159" s="10">
        <f t="shared" si="60"/>
        <v>-6.2238561663300329E-3</v>
      </c>
      <c r="AZ159" s="10">
        <f t="shared" si="61"/>
        <v>2.2842205745339461E-2</v>
      </c>
    </row>
    <row r="160" spans="1:52">
      <c r="A160" s="1">
        <v>42613</v>
      </c>
      <c r="B160">
        <v>1239.9069999999999</v>
      </c>
      <c r="D160" s="1">
        <v>42613</v>
      </c>
      <c r="E160">
        <v>960.08</v>
      </c>
      <c r="G160" s="1">
        <v>42613</v>
      </c>
      <c r="H160">
        <v>336.43</v>
      </c>
      <c r="J160" s="1">
        <v>42613</v>
      </c>
      <c r="K160">
        <v>1051.45</v>
      </c>
      <c r="M160" s="1">
        <v>42613</v>
      </c>
      <c r="N160">
        <v>92.183149999999998</v>
      </c>
      <c r="P160" s="1">
        <v>42613</v>
      </c>
      <c r="Q160">
        <v>134.74605</v>
      </c>
      <c r="T160" s="2">
        <v>42825</v>
      </c>
      <c r="U160" s="3">
        <f t="shared" si="43"/>
        <v>1385.92</v>
      </c>
      <c r="V160" s="3">
        <f t="shared" si="44"/>
        <v>1046.06</v>
      </c>
      <c r="W160" s="3">
        <f t="shared" si="45"/>
        <v>366.08</v>
      </c>
      <c r="X160" s="3">
        <f t="shared" si="46"/>
        <v>1135.54</v>
      </c>
      <c r="Y160" s="4">
        <f t="shared" si="47"/>
        <v>107.68454</v>
      </c>
      <c r="Z160" s="4">
        <f t="shared" si="48"/>
        <v>146.37333000000001</v>
      </c>
      <c r="AA160" s="2">
        <f t="shared" si="49"/>
        <v>42825</v>
      </c>
      <c r="AB160" s="3">
        <f t="shared" si="54"/>
        <v>238.63286126296771</v>
      </c>
      <c r="AC160" s="3">
        <f t="shared" si="55"/>
        <v>186.6930806160876</v>
      </c>
      <c r="AD160" s="3">
        <f t="shared" si="56"/>
        <v>240.95307049299007</v>
      </c>
      <c r="AE160" s="3">
        <f t="shared" si="57"/>
        <v>168.28548987062257</v>
      </c>
      <c r="AF160" s="3">
        <f t="shared" si="58"/>
        <v>557.29493570263401</v>
      </c>
      <c r="AG160" s="3">
        <f t="shared" si="59"/>
        <v>387.52834184956754</v>
      </c>
      <c r="AH160" s="2">
        <f t="shared" si="50"/>
        <v>42825</v>
      </c>
      <c r="AI160" s="5">
        <f t="shared" si="51"/>
        <v>1.2782094573375655</v>
      </c>
      <c r="AJ160" s="5">
        <f t="shared" si="52"/>
        <v>1.4318113265631762</v>
      </c>
      <c r="AK160" s="5">
        <f t="shared" si="53"/>
        <v>1.4380752980357943</v>
      </c>
      <c r="AX160" s="2">
        <v>42825</v>
      </c>
      <c r="AY160" s="10">
        <f t="shared" si="60"/>
        <v>-3.6897973098348746E-3</v>
      </c>
      <c r="AZ160" s="10">
        <f t="shared" si="61"/>
        <v>7.9416233448037499E-3</v>
      </c>
    </row>
    <row r="161" spans="1:52">
      <c r="A161" s="1">
        <v>42643</v>
      </c>
      <c r="B161">
        <v>1251.646</v>
      </c>
      <c r="D161" s="1">
        <v>42643</v>
      </c>
      <c r="E161">
        <v>958.68</v>
      </c>
      <c r="G161" s="1">
        <v>42643</v>
      </c>
      <c r="H161">
        <v>340.75</v>
      </c>
      <c r="J161" s="1">
        <v>42643</v>
      </c>
      <c r="K161">
        <v>1054.2</v>
      </c>
      <c r="M161" s="1">
        <v>42643</v>
      </c>
      <c r="N161">
        <v>92.109750000000005</v>
      </c>
      <c r="P161" s="1">
        <v>42643</v>
      </c>
      <c r="Q161">
        <v>133.02822</v>
      </c>
      <c r="T161" s="2">
        <v>42853</v>
      </c>
      <c r="U161" s="3">
        <f t="shared" si="43"/>
        <v>1400.4280000000001</v>
      </c>
      <c r="V161" s="3">
        <f t="shared" si="44"/>
        <v>1054.8599999999999</v>
      </c>
      <c r="W161" s="3">
        <f t="shared" si="45"/>
        <v>373.01</v>
      </c>
      <c r="X161" s="3">
        <f t="shared" si="46"/>
        <v>1149.67</v>
      </c>
      <c r="Y161" s="4">
        <f t="shared" si="47"/>
        <v>115.80647999999999</v>
      </c>
      <c r="Z161" s="4">
        <f t="shared" si="48"/>
        <v>150.44691</v>
      </c>
      <c r="AA161" s="2">
        <f t="shared" si="49"/>
        <v>42853</v>
      </c>
      <c r="AB161" s="3">
        <f t="shared" si="54"/>
        <v>241.13090267315238</v>
      </c>
      <c r="AC161" s="3">
        <f t="shared" si="55"/>
        <v>188.26363977084119</v>
      </c>
      <c r="AD161" s="3">
        <f t="shared" si="56"/>
        <v>245.51438162311578</v>
      </c>
      <c r="AE161" s="3">
        <f t="shared" si="57"/>
        <v>170.37953673103428</v>
      </c>
      <c r="AF161" s="3">
        <f t="shared" si="58"/>
        <v>599.32804491293143</v>
      </c>
      <c r="AG161" s="3">
        <f t="shared" si="59"/>
        <v>398.31328267718663</v>
      </c>
      <c r="AH161" s="2">
        <f t="shared" si="50"/>
        <v>42853</v>
      </c>
      <c r="AI161" s="5">
        <f t="shared" si="51"/>
        <v>1.2808150472744626</v>
      </c>
      <c r="AJ161" s="5">
        <f t="shared" si="52"/>
        <v>1.4409851460665219</v>
      </c>
      <c r="AK161" s="5">
        <f t="shared" si="53"/>
        <v>1.5046649734717921</v>
      </c>
      <c r="AX161" s="2">
        <v>42853</v>
      </c>
      <c r="AY161" s="10">
        <f t="shared" si="60"/>
        <v>6.4071427101823897E-3</v>
      </c>
      <c r="AZ161" s="10">
        <f t="shared" si="61"/>
        <v>4.6304720988497472E-2</v>
      </c>
    </row>
    <row r="162" spans="1:52">
      <c r="A162" s="1">
        <v>42674</v>
      </c>
      <c r="B162">
        <v>1191.3879999999999</v>
      </c>
      <c r="D162" s="1">
        <v>42674</v>
      </c>
      <c r="E162">
        <v>943.87</v>
      </c>
      <c r="G162" s="1">
        <v>42674</v>
      </c>
      <c r="H162">
        <v>328.01</v>
      </c>
      <c r="J162" s="1">
        <v>42674</v>
      </c>
      <c r="K162">
        <v>1034.96</v>
      </c>
      <c r="M162" s="1">
        <v>42674</v>
      </c>
      <c r="N162">
        <v>97.301439999999999</v>
      </c>
      <c r="P162" s="1">
        <v>42674</v>
      </c>
      <c r="Q162">
        <v>133.65849</v>
      </c>
      <c r="T162" s="2">
        <v>42886</v>
      </c>
      <c r="U162" s="3">
        <f t="shared" si="43"/>
        <v>1370.2080000000001</v>
      </c>
      <c r="V162" s="3">
        <f t="shared" si="44"/>
        <v>1062.9100000000001</v>
      </c>
      <c r="W162" s="3">
        <f t="shared" si="45"/>
        <v>374.63</v>
      </c>
      <c r="X162" s="3">
        <f t="shared" si="46"/>
        <v>1170.3</v>
      </c>
      <c r="Y162" s="4">
        <f t="shared" si="47"/>
        <v>111.3394</v>
      </c>
      <c r="Z162" s="4">
        <f t="shared" si="48"/>
        <v>153.89914999999999</v>
      </c>
      <c r="AA162" s="2">
        <f t="shared" si="49"/>
        <v>42886</v>
      </c>
      <c r="AB162" s="3">
        <f t="shared" si="54"/>
        <v>235.92751065386781</v>
      </c>
      <c r="AC162" s="3">
        <f t="shared" si="55"/>
        <v>189.70034445217834</v>
      </c>
      <c r="AD162" s="3">
        <f t="shared" si="56"/>
        <v>246.58066214704129</v>
      </c>
      <c r="AE162" s="3">
        <f t="shared" si="57"/>
        <v>173.43687478696444</v>
      </c>
      <c r="AF162" s="3">
        <f t="shared" si="58"/>
        <v>576.20976756895504</v>
      </c>
      <c r="AG162" s="3">
        <f t="shared" si="59"/>
        <v>407.45320483969226</v>
      </c>
      <c r="AH162" s="2">
        <f t="shared" si="50"/>
        <v>42886</v>
      </c>
      <c r="AI162" s="5">
        <f t="shared" si="51"/>
        <v>1.243685199071122</v>
      </c>
      <c r="AJ162" s="5">
        <f t="shared" si="52"/>
        <v>1.4217314654102287</v>
      </c>
      <c r="AK162" s="5">
        <f t="shared" si="53"/>
        <v>1.4141740958833742</v>
      </c>
      <c r="AX162" s="2">
        <v>42886</v>
      </c>
      <c r="AY162" s="10">
        <f t="shared" si="60"/>
        <v>-1.3361470594509872E-2</v>
      </c>
      <c r="AZ162" s="10">
        <f t="shared" si="61"/>
        <v>-6.0140216715235617E-2</v>
      </c>
    </row>
    <row r="163" spans="1:52">
      <c r="A163" s="1">
        <v>42704</v>
      </c>
      <c r="B163">
        <v>1322.3389999999999</v>
      </c>
      <c r="D163" s="1">
        <v>42704</v>
      </c>
      <c r="E163">
        <v>968.84</v>
      </c>
      <c r="G163" s="1">
        <v>42704</v>
      </c>
      <c r="H163">
        <v>341.41</v>
      </c>
      <c r="J163" s="1">
        <v>42704</v>
      </c>
      <c r="K163">
        <v>1046.8499999999999</v>
      </c>
      <c r="M163" s="1">
        <v>42704</v>
      </c>
      <c r="N163">
        <v>85.198130000000006</v>
      </c>
      <c r="P163" s="1">
        <v>42704</v>
      </c>
      <c r="Q163">
        <v>123.68334</v>
      </c>
      <c r="T163" s="2">
        <v>42916</v>
      </c>
      <c r="U163" s="3">
        <f t="shared" si="43"/>
        <v>1415.3589999999999</v>
      </c>
      <c r="V163" s="3">
        <f t="shared" si="44"/>
        <v>1067.71</v>
      </c>
      <c r="W163" s="3">
        <f t="shared" si="45"/>
        <v>379.84</v>
      </c>
      <c r="X163" s="3">
        <f t="shared" si="46"/>
        <v>1172.5999999999999</v>
      </c>
      <c r="Y163" s="4">
        <f t="shared" si="47"/>
        <v>113.13930000000001</v>
      </c>
      <c r="Z163" s="4">
        <f t="shared" si="48"/>
        <v>152.47407999999999</v>
      </c>
      <c r="AA163" s="2">
        <f t="shared" si="49"/>
        <v>42916</v>
      </c>
      <c r="AB163" s="3">
        <f t="shared" si="54"/>
        <v>243.70177779690943</v>
      </c>
      <c r="AC163" s="3">
        <f t="shared" si="55"/>
        <v>190.55701308204397</v>
      </c>
      <c r="AD163" s="3">
        <f t="shared" si="56"/>
        <v>250.009872967814</v>
      </c>
      <c r="AE163" s="3">
        <f t="shared" si="57"/>
        <v>173.77773167153251</v>
      </c>
      <c r="AF163" s="3">
        <f t="shared" si="58"/>
        <v>585.52470873665823</v>
      </c>
      <c r="AG163" s="3">
        <f t="shared" si="59"/>
        <v>403.68028381562618</v>
      </c>
      <c r="AH163" s="2">
        <f t="shared" si="50"/>
        <v>42916</v>
      </c>
      <c r="AI163" s="5">
        <f t="shared" si="51"/>
        <v>1.2788916758050992</v>
      </c>
      <c r="AJ163" s="5">
        <f t="shared" si="52"/>
        <v>1.4386761212902257</v>
      </c>
      <c r="AK163" s="5">
        <f t="shared" si="53"/>
        <v>1.4504664513268284</v>
      </c>
      <c r="AX163" s="2">
        <v>42916</v>
      </c>
      <c r="AY163" s="10">
        <f t="shared" si="60"/>
        <v>1.191832374273849E-2</v>
      </c>
      <c r="AZ163" s="10">
        <f t="shared" si="61"/>
        <v>2.5663286825222231E-2</v>
      </c>
    </row>
    <row r="164" spans="1:52">
      <c r="A164" s="1">
        <v>42734</v>
      </c>
      <c r="B164">
        <v>1357.13</v>
      </c>
      <c r="D164" s="1">
        <v>42734</v>
      </c>
      <c r="E164">
        <v>991.43</v>
      </c>
      <c r="G164" s="1">
        <v>42734</v>
      </c>
      <c r="H164">
        <v>349.07</v>
      </c>
      <c r="J164" s="1">
        <v>42734</v>
      </c>
      <c r="K164">
        <v>1073.29</v>
      </c>
      <c r="M164" s="1">
        <v>42735</v>
      </c>
      <c r="N164">
        <v>85.042010000000005</v>
      </c>
      <c r="P164" s="1">
        <v>42735</v>
      </c>
      <c r="Q164">
        <v>123.37649999999999</v>
      </c>
      <c r="T164" s="2">
        <v>42947</v>
      </c>
      <c r="U164" s="3">
        <f t="shared" si="43"/>
        <v>1425.144</v>
      </c>
      <c r="V164" s="3">
        <f t="shared" si="44"/>
        <v>1088.94</v>
      </c>
      <c r="W164" s="3">
        <f t="shared" si="45"/>
        <v>388.22</v>
      </c>
      <c r="X164" s="3">
        <f t="shared" si="46"/>
        <v>1200.05</v>
      </c>
      <c r="Y164" s="4">
        <f t="shared" si="47"/>
        <v>121.55529</v>
      </c>
      <c r="Z164" s="4">
        <f t="shared" si="48"/>
        <v>162.56862000000001</v>
      </c>
      <c r="AA164" s="2">
        <f t="shared" si="49"/>
        <v>42947</v>
      </c>
      <c r="AB164" s="3">
        <f t="shared" si="54"/>
        <v>245.38659549739586</v>
      </c>
      <c r="AC164" s="3">
        <f t="shared" si="55"/>
        <v>194.34598704288706</v>
      </c>
      <c r="AD164" s="3">
        <f t="shared" ref="AD164:AD190" si="62">W164*AD163/W163</f>
        <v>255.52557098663848</v>
      </c>
      <c r="AE164" s="3">
        <f t="shared" ref="AE164:AE190" si="63">X164*AE163/X163</f>
        <v>177.84578448952976</v>
      </c>
      <c r="AF164" s="3">
        <f t="shared" si="58"/>
        <v>629.0796016295842</v>
      </c>
      <c r="AG164" s="3">
        <f t="shared" si="59"/>
        <v>430.40591988562704</v>
      </c>
      <c r="AH164" s="2">
        <f t="shared" si="50"/>
        <v>42947</v>
      </c>
      <c r="AI164" s="5">
        <f t="shared" si="51"/>
        <v>1.2626275398382447</v>
      </c>
      <c r="AJ164" s="5">
        <f t="shared" si="52"/>
        <v>1.4367817135507193</v>
      </c>
      <c r="AK164" s="5">
        <f t="shared" si="53"/>
        <v>1.4615960714405398</v>
      </c>
      <c r="AX164" s="2">
        <v>42947</v>
      </c>
      <c r="AY164" s="10">
        <f t="shared" si="60"/>
        <v>-1.3167715175584904E-3</v>
      </c>
      <c r="AZ164" s="10">
        <f t="shared" si="61"/>
        <v>7.6731317043083891E-3</v>
      </c>
    </row>
    <row r="165" spans="1:52">
      <c r="A165" s="1">
        <v>42766</v>
      </c>
      <c r="B165">
        <v>1361.8240000000001</v>
      </c>
      <c r="D165" s="1">
        <v>42766</v>
      </c>
      <c r="E165">
        <v>1004.46</v>
      </c>
      <c r="G165" s="1">
        <v>42766</v>
      </c>
      <c r="H165">
        <v>356.97</v>
      </c>
      <c r="J165" s="1">
        <v>42766</v>
      </c>
      <c r="K165">
        <v>1096.33</v>
      </c>
      <c r="M165" s="1">
        <v>42766</v>
      </c>
      <c r="N165">
        <v>93.343249999999998</v>
      </c>
      <c r="P165" s="1">
        <v>42766</v>
      </c>
      <c r="Q165">
        <v>130.80837</v>
      </c>
      <c r="T165" s="2">
        <v>42978</v>
      </c>
      <c r="U165" s="3">
        <f t="shared" si="43"/>
        <v>1405.277</v>
      </c>
      <c r="V165" s="3">
        <f t="shared" si="44"/>
        <v>1093.78</v>
      </c>
      <c r="W165" s="3">
        <f t="shared" si="45"/>
        <v>387.56</v>
      </c>
      <c r="X165" s="3">
        <f t="shared" si="46"/>
        <v>1199.51</v>
      </c>
      <c r="Y165" s="4">
        <f t="shared" si="47"/>
        <v>121.10738000000001</v>
      </c>
      <c r="Z165" s="4">
        <f t="shared" si="48"/>
        <v>161.22476</v>
      </c>
      <c r="AA165" s="2">
        <f t="shared" si="49"/>
        <v>42978</v>
      </c>
      <c r="AB165" s="3">
        <f t="shared" si="54"/>
        <v>241.96582153157431</v>
      </c>
      <c r="AC165" s="3">
        <f t="shared" si="55"/>
        <v>195.20979457800155</v>
      </c>
      <c r="AD165" s="3">
        <f t="shared" si="62"/>
        <v>255.09116040281697</v>
      </c>
      <c r="AE165" s="3">
        <f t="shared" si="63"/>
        <v>177.765757220979</v>
      </c>
      <c r="AF165" s="3">
        <f t="shared" si="58"/>
        <v>626.76155323888145</v>
      </c>
      <c r="AG165" s="3">
        <f t="shared" si="59"/>
        <v>426.84800508326543</v>
      </c>
      <c r="AH165" s="2">
        <f t="shared" si="50"/>
        <v>42978</v>
      </c>
      <c r="AI165" s="5">
        <f t="shared" si="51"/>
        <v>1.2395168083376578</v>
      </c>
      <c r="AJ165" s="5">
        <f t="shared" si="52"/>
        <v>1.4349848046703138</v>
      </c>
      <c r="AK165" s="5">
        <f t="shared" si="53"/>
        <v>1.4683483248717979</v>
      </c>
      <c r="AX165" s="2">
        <v>42978</v>
      </c>
      <c r="AY165" s="10">
        <f t="shared" si="60"/>
        <v>-1.250648489926065E-3</v>
      </c>
      <c r="AZ165" s="10">
        <f t="shared" si="61"/>
        <v>4.6197807747274666E-3</v>
      </c>
    </row>
    <row r="166" spans="1:52">
      <c r="A166" s="1">
        <v>42794</v>
      </c>
      <c r="B166">
        <v>1386.684</v>
      </c>
      <c r="D166" s="1">
        <v>42794</v>
      </c>
      <c r="E166">
        <v>1046.55</v>
      </c>
      <c r="G166" s="1">
        <v>42794</v>
      </c>
      <c r="H166">
        <v>364.31</v>
      </c>
      <c r="J166" s="1">
        <v>42794</v>
      </c>
      <c r="K166">
        <v>1125.8800000000001</v>
      </c>
      <c r="M166" s="1">
        <v>42794</v>
      </c>
      <c r="N166">
        <v>100.58252</v>
      </c>
      <c r="P166" s="1">
        <v>42794</v>
      </c>
      <c r="Q166">
        <v>137.80547999999999</v>
      </c>
      <c r="T166" s="2">
        <v>43007</v>
      </c>
      <c r="U166" s="3">
        <f t="shared" si="43"/>
        <v>1490.8610000000001</v>
      </c>
      <c r="V166" s="3">
        <f t="shared" si="44"/>
        <v>1112.19</v>
      </c>
      <c r="W166" s="3">
        <f t="shared" si="45"/>
        <v>402.11</v>
      </c>
      <c r="X166" s="3">
        <f t="shared" si="46"/>
        <v>1224.3900000000001</v>
      </c>
      <c r="Y166" s="4">
        <f t="shared" si="47"/>
        <v>116.05968</v>
      </c>
      <c r="Z166" s="4">
        <f t="shared" si="48"/>
        <v>155.66396</v>
      </c>
      <c r="AA166" s="2">
        <f t="shared" si="49"/>
        <v>43007</v>
      </c>
      <c r="AB166" s="3">
        <f t="shared" si="54"/>
        <v>256.70199302655948</v>
      </c>
      <c r="AC166" s="3">
        <f t="shared" si="55"/>
        <v>198.49547571879862</v>
      </c>
      <c r="AD166" s="3">
        <f t="shared" si="62"/>
        <v>264.66793918251813</v>
      </c>
      <c r="AE166" s="3">
        <f t="shared" si="63"/>
        <v>181.45293952013282</v>
      </c>
      <c r="AF166" s="3">
        <f t="shared" si="58"/>
        <v>600.6384194357729</v>
      </c>
      <c r="AG166" s="3">
        <f t="shared" si="59"/>
        <v>412.12559900452777</v>
      </c>
      <c r="AH166" s="2">
        <f t="shared" si="50"/>
        <v>43007</v>
      </c>
      <c r="AI166" s="5">
        <f t="shared" si="51"/>
        <v>1.2932385088223368</v>
      </c>
      <c r="AJ166" s="5">
        <f t="shared" si="52"/>
        <v>1.4586037563373413</v>
      </c>
      <c r="AK166" s="5">
        <f t="shared" si="53"/>
        <v>1.4574159452521027</v>
      </c>
      <c r="AX166" s="2">
        <v>43007</v>
      </c>
      <c r="AY166" s="10">
        <f t="shared" si="60"/>
        <v>1.6459374057590681E-2</v>
      </c>
      <c r="AZ166" s="10">
        <f t="shared" si="61"/>
        <v>-7.4453584578779708E-3</v>
      </c>
    </row>
    <row r="167" spans="1:52">
      <c r="A167" s="1">
        <v>42825</v>
      </c>
      <c r="B167">
        <v>1385.92</v>
      </c>
      <c r="D167" s="1">
        <v>42825</v>
      </c>
      <c r="E167">
        <v>1046.06</v>
      </c>
      <c r="G167" s="1">
        <v>42825</v>
      </c>
      <c r="H167">
        <v>366.08</v>
      </c>
      <c r="J167" s="1">
        <v>42825</v>
      </c>
      <c r="K167">
        <v>1135.54</v>
      </c>
      <c r="M167" s="1">
        <v>42825</v>
      </c>
      <c r="N167">
        <v>107.68454</v>
      </c>
      <c r="P167" s="1">
        <v>42825</v>
      </c>
      <c r="Q167">
        <v>146.37333000000001</v>
      </c>
      <c r="T167" s="2">
        <v>43039</v>
      </c>
      <c r="U167" s="3">
        <f t="shared" si="43"/>
        <v>1502.7729999999999</v>
      </c>
      <c r="V167" s="3">
        <f t="shared" si="44"/>
        <v>1136.83</v>
      </c>
      <c r="W167" s="3">
        <f t="shared" si="45"/>
        <v>407.71</v>
      </c>
      <c r="X167" s="3">
        <f t="shared" si="46"/>
        <v>1247.07</v>
      </c>
      <c r="Y167" s="4">
        <f t="shared" si="47"/>
        <v>132.22369</v>
      </c>
      <c r="Z167" s="4">
        <f t="shared" si="48"/>
        <v>166.66218000000001</v>
      </c>
      <c r="AA167" s="2">
        <f t="shared" si="49"/>
        <v>43039</v>
      </c>
      <c r="AB167" s="3">
        <f t="shared" si="54"/>
        <v>258.75304549954814</v>
      </c>
      <c r="AC167" s="3">
        <f t="shared" si="55"/>
        <v>202.89304135210872</v>
      </c>
      <c r="AD167" s="3">
        <f t="shared" si="62"/>
        <v>268.35384716645808</v>
      </c>
      <c r="AE167" s="3">
        <f t="shared" si="63"/>
        <v>184.81408479926495</v>
      </c>
      <c r="AF167" s="3">
        <f t="shared" si="58"/>
        <v>684.29129025313193</v>
      </c>
      <c r="AG167" s="3">
        <f t="shared" si="59"/>
        <v>441.24375843901458</v>
      </c>
      <c r="AH167" s="2">
        <f t="shared" si="50"/>
        <v>43039</v>
      </c>
      <c r="AI167" s="5">
        <f t="shared" si="51"/>
        <v>1.2753174962294429</v>
      </c>
      <c r="AJ167" s="5">
        <f t="shared" si="52"/>
        <v>1.4520205397652972</v>
      </c>
      <c r="AK167" s="5">
        <f t="shared" si="53"/>
        <v>1.5508237276238086</v>
      </c>
      <c r="AX167" s="2">
        <v>43039</v>
      </c>
      <c r="AY167" s="10">
        <f t="shared" si="60"/>
        <v>-4.5133687222738139E-3</v>
      </c>
      <c r="AZ167" s="10">
        <f t="shared" si="61"/>
        <v>6.4091368477204647E-2</v>
      </c>
    </row>
    <row r="168" spans="1:52">
      <c r="A168" s="1">
        <v>42853</v>
      </c>
      <c r="B168">
        <v>1400.4280000000001</v>
      </c>
      <c r="D168" s="1">
        <v>42853</v>
      </c>
      <c r="E168">
        <v>1054.8599999999999</v>
      </c>
      <c r="G168" s="1">
        <v>42853</v>
      </c>
      <c r="H168">
        <v>373.01</v>
      </c>
      <c r="J168" s="1">
        <v>42853</v>
      </c>
      <c r="K168">
        <v>1149.67</v>
      </c>
      <c r="M168" s="1">
        <v>42855</v>
      </c>
      <c r="N168">
        <v>115.80647999999999</v>
      </c>
      <c r="P168" s="1">
        <v>42855</v>
      </c>
      <c r="Q168">
        <v>150.44691</v>
      </c>
      <c r="T168" s="2">
        <v>43069</v>
      </c>
      <c r="U168" s="3">
        <f t="shared" si="43"/>
        <v>1544.1410000000001</v>
      </c>
      <c r="V168" s="3">
        <f t="shared" si="44"/>
        <v>1167.79</v>
      </c>
      <c r="W168" s="3">
        <f t="shared" si="45"/>
        <v>416.27</v>
      </c>
      <c r="X168" s="3">
        <f t="shared" si="46"/>
        <v>1271.1400000000001</v>
      </c>
      <c r="Y168" s="4">
        <f t="shared" si="47"/>
        <v>134.93030999999999</v>
      </c>
      <c r="Z168" s="4">
        <f t="shared" si="48"/>
        <v>165.79572999999999</v>
      </c>
      <c r="AA168" s="2">
        <f t="shared" si="49"/>
        <v>43069</v>
      </c>
      <c r="AB168" s="3">
        <f t="shared" si="54"/>
        <v>265.87594162971902</v>
      </c>
      <c r="AC168" s="3">
        <f t="shared" si="55"/>
        <v>208.41855401474194</v>
      </c>
      <c r="AD168" s="3">
        <f t="shared" si="62"/>
        <v>273.98802079905204</v>
      </c>
      <c r="AE168" s="3">
        <f t="shared" si="63"/>
        <v>188.3812261955926</v>
      </c>
      <c r="AF168" s="3">
        <f t="shared" si="58"/>
        <v>698.29873847988256</v>
      </c>
      <c r="AG168" s="3">
        <f t="shared" si="59"/>
        <v>438.94980275873075</v>
      </c>
      <c r="AH168" s="2">
        <f t="shared" si="50"/>
        <v>43069</v>
      </c>
      <c r="AI168" s="5">
        <f t="shared" si="51"/>
        <v>1.2756826899917604</v>
      </c>
      <c r="AJ168" s="5">
        <f t="shared" si="52"/>
        <v>1.4544337900984652</v>
      </c>
      <c r="AK168" s="5">
        <f t="shared" si="53"/>
        <v>1.5908396224151016</v>
      </c>
      <c r="AX168" s="2">
        <v>43069</v>
      </c>
      <c r="AY168" s="10">
        <f t="shared" si="60"/>
        <v>1.6619946254741169E-3</v>
      </c>
      <c r="AZ168" s="10">
        <f t="shared" si="61"/>
        <v>2.5802993646870442E-2</v>
      </c>
    </row>
    <row r="169" spans="1:52">
      <c r="A169" s="1">
        <v>42886</v>
      </c>
      <c r="B169">
        <v>1370.2080000000001</v>
      </c>
      <c r="D169" s="1">
        <v>42886</v>
      </c>
      <c r="E169">
        <v>1062.9100000000001</v>
      </c>
      <c r="G169" s="1">
        <v>42886</v>
      </c>
      <c r="H169">
        <v>374.63</v>
      </c>
      <c r="J169" s="1">
        <v>42886</v>
      </c>
      <c r="K169">
        <v>1170.3</v>
      </c>
      <c r="M169" s="1">
        <v>42886</v>
      </c>
      <c r="N169">
        <v>111.3394</v>
      </c>
      <c r="P169" s="1">
        <v>42886</v>
      </c>
      <c r="Q169">
        <v>153.89914999999999</v>
      </c>
      <c r="T169" s="2">
        <v>43098</v>
      </c>
      <c r="U169" s="3">
        <f t="shared" si="43"/>
        <v>1535.511</v>
      </c>
      <c r="V169" s="3">
        <f t="shared" si="44"/>
        <v>1183.1500000000001</v>
      </c>
      <c r="W169" s="3">
        <f t="shared" si="45"/>
        <v>422.03</v>
      </c>
      <c r="X169" s="3">
        <f t="shared" si="46"/>
        <v>1286.46</v>
      </c>
      <c r="Y169" s="4">
        <f t="shared" si="47"/>
        <v>142.41247000000001</v>
      </c>
      <c r="Z169" s="4">
        <f t="shared" si="48"/>
        <v>172.74113</v>
      </c>
      <c r="AA169" s="2">
        <f t="shared" si="49"/>
        <v>43098</v>
      </c>
      <c r="AB169" s="3">
        <f t="shared" si="54"/>
        <v>264.38999612586639</v>
      </c>
      <c r="AC169" s="3">
        <f t="shared" si="55"/>
        <v>211.15989363031193</v>
      </c>
      <c r="AD169" s="3">
        <f t="shared" si="62"/>
        <v>277.77924043967602</v>
      </c>
      <c r="AE169" s="3">
        <f t="shared" si="63"/>
        <v>190.6516294441069</v>
      </c>
      <c r="AF169" s="3">
        <f t="shared" si="58"/>
        <v>737.0208231553321</v>
      </c>
      <c r="AG169" s="3">
        <f t="shared" si="59"/>
        <v>457.33798416774829</v>
      </c>
      <c r="AH169" s="2">
        <f t="shared" si="50"/>
        <v>43098</v>
      </c>
      <c r="AI169" s="5">
        <f t="shared" si="51"/>
        <v>1.2520843403565407</v>
      </c>
      <c r="AJ169" s="5">
        <f t="shared" si="52"/>
        <v>1.4569990366702437</v>
      </c>
      <c r="AK169" s="5">
        <f t="shared" si="53"/>
        <v>1.611545178117106</v>
      </c>
      <c r="AX169" s="2">
        <v>43098</v>
      </c>
      <c r="AY169" s="10">
        <f t="shared" si="60"/>
        <v>1.7637424193814866E-3</v>
      </c>
      <c r="AZ169" s="10">
        <f t="shared" si="61"/>
        <v>1.3015489060154595E-2</v>
      </c>
    </row>
    <row r="170" spans="1:52">
      <c r="A170" s="1">
        <v>42916</v>
      </c>
      <c r="B170">
        <v>1415.3589999999999</v>
      </c>
      <c r="D170" s="1">
        <v>42916</v>
      </c>
      <c r="E170">
        <v>1067.71</v>
      </c>
      <c r="G170" s="1">
        <v>42916</v>
      </c>
      <c r="H170">
        <v>379.84</v>
      </c>
      <c r="J170" s="1">
        <v>42916</v>
      </c>
      <c r="K170">
        <v>1172.5999999999999</v>
      </c>
      <c r="M170" s="1">
        <v>42916</v>
      </c>
      <c r="N170">
        <v>113.13930000000001</v>
      </c>
      <c r="P170" s="1">
        <v>42916</v>
      </c>
      <c r="Q170">
        <v>152.47407999999999</v>
      </c>
      <c r="T170" s="2">
        <v>43131</v>
      </c>
      <c r="U170" s="3">
        <f t="shared" si="43"/>
        <v>1574.982</v>
      </c>
      <c r="V170" s="3">
        <f t="shared" si="44"/>
        <v>1251.42</v>
      </c>
      <c r="W170" s="3">
        <f t="shared" si="45"/>
        <v>436.78</v>
      </c>
      <c r="X170" s="3">
        <f t="shared" si="46"/>
        <v>1355.45</v>
      </c>
      <c r="Y170" s="4">
        <f t="shared" si="47"/>
        <v>138.43568999999999</v>
      </c>
      <c r="Z170" s="4">
        <f t="shared" si="48"/>
        <v>179.29282000000001</v>
      </c>
      <c r="AA170" s="2">
        <f t="shared" si="49"/>
        <v>43131</v>
      </c>
      <c r="AB170" s="3">
        <f t="shared" si="54"/>
        <v>271.18625973914175</v>
      </c>
      <c r="AC170" s="3">
        <f t="shared" si="55"/>
        <v>223.34422016383803</v>
      </c>
      <c r="AD170" s="3">
        <f t="shared" si="62"/>
        <v>287.48765879023216</v>
      </c>
      <c r="AE170" s="3">
        <f t="shared" si="63"/>
        <v>200.87585399469452</v>
      </c>
      <c r="AF170" s="3">
        <f t="shared" si="58"/>
        <v>716.43997325428279</v>
      </c>
      <c r="AG170" s="3">
        <f t="shared" si="59"/>
        <v>474.68380503560996</v>
      </c>
      <c r="AH170" s="2">
        <f t="shared" si="50"/>
        <v>43131</v>
      </c>
      <c r="AI170" s="5">
        <f t="shared" si="51"/>
        <v>1.2142076456700261</v>
      </c>
      <c r="AJ170" s="5">
        <f t="shared" si="52"/>
        <v>1.4311708105934187</v>
      </c>
      <c r="AK170" s="5">
        <f t="shared" si="53"/>
        <v>1.5092993813019104</v>
      </c>
      <c r="AX170" s="2">
        <v>43131</v>
      </c>
      <c r="AY170" s="10">
        <f t="shared" si="60"/>
        <v>-1.7727002850909002E-2</v>
      </c>
      <c r="AZ170" s="10">
        <f t="shared" si="61"/>
        <v>-6.3445814739526707E-2</v>
      </c>
    </row>
    <row r="171" spans="1:52">
      <c r="A171" s="1">
        <v>42947</v>
      </c>
      <c r="B171">
        <v>1425.144</v>
      </c>
      <c r="D171" s="1">
        <v>42947</v>
      </c>
      <c r="E171">
        <v>1088.94</v>
      </c>
      <c r="G171" s="1">
        <v>42947</v>
      </c>
      <c r="H171">
        <v>388.22</v>
      </c>
      <c r="J171" s="1">
        <v>42947</v>
      </c>
      <c r="K171">
        <v>1200.05</v>
      </c>
      <c r="M171" s="1">
        <v>42947</v>
      </c>
      <c r="N171">
        <v>121.55529</v>
      </c>
      <c r="P171" s="1">
        <v>42947</v>
      </c>
      <c r="Q171">
        <v>162.56862000000001</v>
      </c>
      <c r="T171" s="2">
        <v>43159</v>
      </c>
      <c r="U171" s="3">
        <f t="shared" si="43"/>
        <v>1512.4459999999999</v>
      </c>
      <c r="V171" s="3">
        <f t="shared" si="44"/>
        <v>1201.8699999999999</v>
      </c>
      <c r="W171" s="3">
        <f t="shared" si="45"/>
        <v>418.98</v>
      </c>
      <c r="X171" s="3">
        <f t="shared" si="46"/>
        <v>1297.21</v>
      </c>
      <c r="Y171" s="4">
        <f t="shared" si="47"/>
        <v>128.21044000000001</v>
      </c>
      <c r="Z171" s="4">
        <f t="shared" si="48"/>
        <v>166.69658000000001</v>
      </c>
      <c r="AA171" s="2">
        <f t="shared" si="49"/>
        <v>43159</v>
      </c>
      <c r="AB171" s="3">
        <f t="shared" si="54"/>
        <v>260.41857862339123</v>
      </c>
      <c r="AC171" s="3">
        <f t="shared" si="55"/>
        <v>214.50090128678781</v>
      </c>
      <c r="AD171" s="3">
        <f t="shared" si="62"/>
        <v>275.77173698413731</v>
      </c>
      <c r="AE171" s="3">
        <f t="shared" si="63"/>
        <v>192.24476488284901</v>
      </c>
      <c r="AF171" s="3">
        <f t="shared" si="58"/>
        <v>663.52169880844917</v>
      </c>
      <c r="AG171" s="3">
        <f t="shared" si="59"/>
        <v>441.33483360249983</v>
      </c>
      <c r="AH171" s="2">
        <f t="shared" si="50"/>
        <v>43159</v>
      </c>
      <c r="AI171" s="5">
        <f t="shared" si="51"/>
        <v>1.2140675263420524</v>
      </c>
      <c r="AJ171" s="5">
        <f t="shared" si="52"/>
        <v>1.4344824274002381</v>
      </c>
      <c r="AK171" s="5">
        <f t="shared" si="53"/>
        <v>1.5034428472194152</v>
      </c>
      <c r="AX171" s="2">
        <v>43159</v>
      </c>
      <c r="AY171" s="10">
        <f t="shared" si="60"/>
        <v>2.3139214287402066E-3</v>
      </c>
      <c r="AZ171" s="10">
        <f t="shared" si="61"/>
        <v>-3.8802997967463115E-3</v>
      </c>
    </row>
    <row r="172" spans="1:52">
      <c r="A172" s="1">
        <v>42978</v>
      </c>
      <c r="B172">
        <v>1405.277</v>
      </c>
      <c r="D172" s="1">
        <v>42978</v>
      </c>
      <c r="E172">
        <v>1093.78</v>
      </c>
      <c r="G172" s="1">
        <v>42978</v>
      </c>
      <c r="H172">
        <v>387.56</v>
      </c>
      <c r="J172" s="1">
        <v>42978</v>
      </c>
      <c r="K172">
        <v>1199.51</v>
      </c>
      <c r="M172" s="1">
        <v>42978</v>
      </c>
      <c r="N172">
        <v>121.10738000000001</v>
      </c>
      <c r="P172" s="1">
        <v>42978</v>
      </c>
      <c r="Q172">
        <v>161.22476</v>
      </c>
      <c r="T172" s="2">
        <v>43189</v>
      </c>
      <c r="U172" s="3">
        <f t="shared" si="43"/>
        <v>1529.4269999999999</v>
      </c>
      <c r="V172" s="3">
        <f t="shared" si="44"/>
        <v>1157.3699999999999</v>
      </c>
      <c r="W172" s="3">
        <f t="shared" si="45"/>
        <v>418.16</v>
      </c>
      <c r="X172" s="3">
        <f t="shared" si="46"/>
        <v>1262.3399999999999</v>
      </c>
      <c r="Y172" s="4">
        <f t="shared" si="47"/>
        <v>119.61391999999999</v>
      </c>
      <c r="Z172" s="4">
        <f t="shared" si="48"/>
        <v>161.22515999999999</v>
      </c>
      <c r="AA172" s="2">
        <f t="shared" si="49"/>
        <v>43189</v>
      </c>
      <c r="AB172" s="3">
        <f t="shared" si="54"/>
        <v>263.34243037320829</v>
      </c>
      <c r="AC172" s="3">
        <f t="shared" si="55"/>
        <v>206.55886919740871</v>
      </c>
      <c r="AD172" s="3">
        <f t="shared" si="62"/>
        <v>275.23201474363179</v>
      </c>
      <c r="AE172" s="3">
        <f t="shared" si="63"/>
        <v>187.07707811550605</v>
      </c>
      <c r="AF172" s="3">
        <f t="shared" si="58"/>
        <v>619.03251716114482</v>
      </c>
      <c r="AG172" s="3">
        <f t="shared" si="59"/>
        <v>426.84906409679434</v>
      </c>
      <c r="AH172" s="2">
        <f t="shared" si="50"/>
        <v>43189</v>
      </c>
      <c r="AI172" s="5">
        <f t="shared" si="51"/>
        <v>1.2749025563338625</v>
      </c>
      <c r="AJ172" s="5">
        <f t="shared" si="52"/>
        <v>1.4712225437565187</v>
      </c>
      <c r="AK172" s="5">
        <f t="shared" si="53"/>
        <v>1.4502374943025997</v>
      </c>
      <c r="AX172" s="2">
        <v>43189</v>
      </c>
      <c r="AY172" s="10">
        <f t="shared" si="60"/>
        <v>2.5612106258328993E-2</v>
      </c>
      <c r="AZ172" s="10">
        <f t="shared" si="61"/>
        <v>-3.5389009309677255E-2</v>
      </c>
    </row>
    <row r="173" spans="1:52">
      <c r="A173" s="1">
        <v>43007</v>
      </c>
      <c r="B173">
        <v>1490.8610000000001</v>
      </c>
      <c r="D173" s="1">
        <v>43007</v>
      </c>
      <c r="E173">
        <v>1112.19</v>
      </c>
      <c r="G173" s="1">
        <v>43007</v>
      </c>
      <c r="H173">
        <v>402.11</v>
      </c>
      <c r="J173" s="1">
        <v>43007</v>
      </c>
      <c r="K173">
        <v>1224.3900000000001</v>
      </c>
      <c r="M173" s="1">
        <v>43008</v>
      </c>
      <c r="N173">
        <v>116.05968</v>
      </c>
      <c r="P173" s="1">
        <v>43008</v>
      </c>
      <c r="Q173">
        <v>155.66396</v>
      </c>
      <c r="T173" s="2">
        <v>43220</v>
      </c>
      <c r="U173" s="3">
        <f t="shared" si="43"/>
        <v>1541.884</v>
      </c>
      <c r="V173" s="3">
        <f t="shared" si="44"/>
        <v>1160.73</v>
      </c>
      <c r="W173" s="3">
        <f t="shared" si="45"/>
        <v>421.34</v>
      </c>
      <c r="X173" s="3">
        <f t="shared" si="46"/>
        <v>1274.99</v>
      </c>
      <c r="Y173" s="4">
        <f t="shared" si="47"/>
        <v>125.89849</v>
      </c>
      <c r="Z173" s="4">
        <f t="shared" si="48"/>
        <v>167.36199999999999</v>
      </c>
      <c r="AA173" s="2">
        <f t="shared" si="49"/>
        <v>43220</v>
      </c>
      <c r="AB173" s="3">
        <f t="shared" si="54"/>
        <v>265.48732297361295</v>
      </c>
      <c r="AC173" s="3">
        <f t="shared" si="55"/>
        <v>207.15853723831466</v>
      </c>
      <c r="AD173" s="3">
        <f t="shared" si="62"/>
        <v>277.32508392022623</v>
      </c>
      <c r="AE173" s="3">
        <f t="shared" si="63"/>
        <v>188.95179098063048</v>
      </c>
      <c r="AF173" s="3">
        <f t="shared" si="58"/>
        <v>651.55676840527599</v>
      </c>
      <c r="AG173" s="3">
        <f t="shared" si="59"/>
        <v>443.09655555849781</v>
      </c>
      <c r="AH173" s="2">
        <f t="shared" si="50"/>
        <v>43220</v>
      </c>
      <c r="AI173" s="5">
        <f t="shared" si="51"/>
        <v>1.2815659277811804</v>
      </c>
      <c r="AJ173" s="5">
        <f t="shared" si="52"/>
        <v>1.4677028594487096</v>
      </c>
      <c r="AK173" s="5">
        <f t="shared" si="53"/>
        <v>1.4704622733616741</v>
      </c>
      <c r="AX173" s="2">
        <v>43220</v>
      </c>
      <c r="AY173" s="10">
        <f t="shared" si="60"/>
        <v>-2.3923534360901222E-3</v>
      </c>
      <c r="AZ173" s="10">
        <f t="shared" si="61"/>
        <v>1.3945839311512387E-2</v>
      </c>
    </row>
    <row r="174" spans="1:52">
      <c r="A174" s="1">
        <v>43039</v>
      </c>
      <c r="B174">
        <v>1502.7729999999999</v>
      </c>
      <c r="D174" s="1">
        <v>43039</v>
      </c>
      <c r="E174">
        <v>1136.83</v>
      </c>
      <c r="G174" s="1">
        <v>43039</v>
      </c>
      <c r="H174">
        <v>407.71</v>
      </c>
      <c r="J174" s="1">
        <v>43039</v>
      </c>
      <c r="K174">
        <v>1247.07</v>
      </c>
      <c r="M174" s="1">
        <v>43039</v>
      </c>
      <c r="N174">
        <v>132.22369</v>
      </c>
      <c r="P174" s="1">
        <v>43039</v>
      </c>
      <c r="Q174">
        <v>166.66218000000001</v>
      </c>
      <c r="T174" s="2">
        <v>43251</v>
      </c>
      <c r="U174" s="3">
        <f t="shared" si="43"/>
        <v>1633.6089999999999</v>
      </c>
      <c r="V174" s="3">
        <f t="shared" si="44"/>
        <v>1188.9100000000001</v>
      </c>
      <c r="W174" s="3">
        <f t="shared" si="45"/>
        <v>431.74</v>
      </c>
      <c r="X174" s="3">
        <f t="shared" si="46"/>
        <v>1278.69</v>
      </c>
      <c r="Y174" s="4">
        <f t="shared" si="47"/>
        <v>116.13245000000001</v>
      </c>
      <c r="Z174" s="4">
        <f t="shared" si="48"/>
        <v>163.76105000000001</v>
      </c>
      <c r="AA174" s="2">
        <f t="shared" si="49"/>
        <v>43251</v>
      </c>
      <c r="AB174" s="3">
        <f t="shared" si="54"/>
        <v>281.28087469329785</v>
      </c>
      <c r="AC174" s="3">
        <f t="shared" si="55"/>
        <v>212.18789598615069</v>
      </c>
      <c r="AD174" s="3">
        <f t="shared" si="62"/>
        <v>284.1703416046862</v>
      </c>
      <c r="AE174" s="3">
        <f t="shared" si="63"/>
        <v>189.50012596884869</v>
      </c>
      <c r="AF174" s="3">
        <f t="shared" si="58"/>
        <v>601.01502272971902</v>
      </c>
      <c r="AG174" s="3">
        <f t="shared" si="59"/>
        <v>433.56291864128622</v>
      </c>
      <c r="AH174" s="2">
        <f t="shared" si="50"/>
        <v>43251</v>
      </c>
      <c r="AI174" s="5">
        <f t="shared" si="51"/>
        <v>1.3256216778343322</v>
      </c>
      <c r="AJ174" s="5">
        <f t="shared" si="52"/>
        <v>1.4995786422400585</v>
      </c>
      <c r="AK174" s="5">
        <f t="shared" si="53"/>
        <v>1.3862233066729963</v>
      </c>
      <c r="AX174" s="2">
        <v>43251</v>
      </c>
      <c r="AY174" s="10">
        <f t="shared" si="60"/>
        <v>2.1718144504618619E-2</v>
      </c>
      <c r="AZ174" s="10">
        <f t="shared" si="61"/>
        <v>-5.728740425015888E-2</v>
      </c>
    </row>
    <row r="175" spans="1:52">
      <c r="A175" s="1">
        <v>43069</v>
      </c>
      <c r="B175">
        <v>1544.1410000000001</v>
      </c>
      <c r="D175" s="1">
        <v>43069</v>
      </c>
      <c r="E175">
        <v>1167.79</v>
      </c>
      <c r="G175" s="1">
        <v>43069</v>
      </c>
      <c r="H175">
        <v>416.27</v>
      </c>
      <c r="J175" s="1">
        <v>43069</v>
      </c>
      <c r="K175">
        <v>1271.1400000000001</v>
      </c>
      <c r="M175" s="1">
        <v>43069</v>
      </c>
      <c r="N175">
        <v>134.93030999999999</v>
      </c>
      <c r="P175" s="1">
        <v>43069</v>
      </c>
      <c r="Q175">
        <v>165.79572999999999</v>
      </c>
      <c r="T175" s="2">
        <v>43280</v>
      </c>
      <c r="U175" s="3">
        <f t="shared" si="43"/>
        <v>1643.069</v>
      </c>
      <c r="V175" s="3">
        <f t="shared" si="44"/>
        <v>1194.5</v>
      </c>
      <c r="W175" s="3">
        <f t="shared" si="45"/>
        <v>429.67</v>
      </c>
      <c r="X175" s="3">
        <f t="shared" si="46"/>
        <v>1277.6600000000001</v>
      </c>
      <c r="Y175" s="4">
        <f t="shared" si="47"/>
        <v>104.82293</v>
      </c>
      <c r="Z175" s="4">
        <f t="shared" si="48"/>
        <v>160.46308999999999</v>
      </c>
      <c r="AA175" s="2">
        <f t="shared" si="49"/>
        <v>43280</v>
      </c>
      <c r="AB175" s="3">
        <f t="shared" si="54"/>
        <v>282.90973268477478</v>
      </c>
      <c r="AC175" s="3">
        <f t="shared" si="55"/>
        <v>213.18555799468166</v>
      </c>
      <c r="AD175" s="3">
        <f t="shared" si="62"/>
        <v>282.80787204633697</v>
      </c>
      <c r="AE175" s="3">
        <f t="shared" si="63"/>
        <v>189.34748136402038</v>
      </c>
      <c r="AF175" s="3">
        <f t="shared" si="58"/>
        <v>542.48537472985151</v>
      </c>
      <c r="AG175" s="3">
        <f t="shared" si="59"/>
        <v>424.83145799687645</v>
      </c>
      <c r="AH175" s="2">
        <f t="shared" si="50"/>
        <v>43280</v>
      </c>
      <c r="AI175" s="5">
        <f t="shared" si="51"/>
        <v>1.3270586213529179</v>
      </c>
      <c r="AJ175" s="5">
        <f t="shared" si="52"/>
        <v>1.4935919401147939</v>
      </c>
      <c r="AK175" s="5">
        <f t="shared" si="53"/>
        <v>1.2769425722090479</v>
      </c>
      <c r="AX175" s="2">
        <v>43280</v>
      </c>
      <c r="AY175" s="10">
        <f t="shared" si="60"/>
        <v>-3.9922561955948455E-3</v>
      </c>
      <c r="AZ175" s="10">
        <f t="shared" si="61"/>
        <v>-7.8833427441230564E-2</v>
      </c>
    </row>
    <row r="176" spans="1:52">
      <c r="A176" s="1">
        <v>43098</v>
      </c>
      <c r="B176">
        <v>1535.511</v>
      </c>
      <c r="D176" s="1">
        <v>43098</v>
      </c>
      <c r="E176">
        <v>1183.1500000000001</v>
      </c>
      <c r="G176" s="1">
        <v>43098</v>
      </c>
      <c r="H176">
        <v>422.03</v>
      </c>
      <c r="J176" s="1">
        <v>43098</v>
      </c>
      <c r="K176">
        <v>1286.46</v>
      </c>
      <c r="M176" s="1">
        <v>43100</v>
      </c>
      <c r="N176">
        <v>142.41247000000001</v>
      </c>
      <c r="P176" s="1">
        <v>43100</v>
      </c>
      <c r="Q176">
        <v>172.74113</v>
      </c>
      <c r="T176" s="2">
        <v>43312</v>
      </c>
      <c r="U176" s="3">
        <f t="shared" si="43"/>
        <v>1670.8050000000001</v>
      </c>
      <c r="V176" s="3">
        <f t="shared" si="44"/>
        <v>1241.76</v>
      </c>
      <c r="W176" s="3">
        <f t="shared" si="45"/>
        <v>434.6</v>
      </c>
      <c r="X176" s="3">
        <f t="shared" si="46"/>
        <v>1319.52</v>
      </c>
      <c r="Y176" s="4">
        <f t="shared" si="47"/>
        <v>109.05942</v>
      </c>
      <c r="Z176" s="4">
        <f t="shared" si="48"/>
        <v>169.83001999999999</v>
      </c>
      <c r="AA176" s="2">
        <f t="shared" si="49"/>
        <v>43312</v>
      </c>
      <c r="AB176" s="3">
        <f t="shared" si="54"/>
        <v>287.68542034350668</v>
      </c>
      <c r="AC176" s="3">
        <f t="shared" si="55"/>
        <v>221.6201745462335</v>
      </c>
      <c r="AD176" s="3">
        <f t="shared" si="62"/>
        <v>286.05278746791271</v>
      </c>
      <c r="AE176" s="3">
        <f t="shared" si="63"/>
        <v>195.55107666315934</v>
      </c>
      <c r="AF176" s="3">
        <f t="shared" si="58"/>
        <v>564.41029006268252</v>
      </c>
      <c r="AG176" s="3">
        <f t="shared" si="59"/>
        <v>449.63072198247386</v>
      </c>
      <c r="AH176" s="2">
        <f t="shared" si="50"/>
        <v>43312</v>
      </c>
      <c r="AI176" s="5">
        <f t="shared" si="51"/>
        <v>1.298101226264899</v>
      </c>
      <c r="AJ176" s="5">
        <f t="shared" si="52"/>
        <v>1.4628034391272844</v>
      </c>
      <c r="AK176" s="5">
        <f t="shared" si="53"/>
        <v>1.2552751902141657</v>
      </c>
      <c r="AX176" s="2">
        <v>43312</v>
      </c>
      <c r="AY176" s="10">
        <f t="shared" si="60"/>
        <v>-2.0613730002548847E-2</v>
      </c>
      <c r="AZ176" s="10">
        <f t="shared" si="61"/>
        <v>-1.6968172622985556E-2</v>
      </c>
    </row>
    <row r="177" spans="1:52">
      <c r="A177" s="1">
        <v>43131</v>
      </c>
      <c r="B177">
        <v>1574.982</v>
      </c>
      <c r="D177" s="1">
        <v>43131</v>
      </c>
      <c r="E177">
        <v>1251.42</v>
      </c>
      <c r="G177" s="1">
        <v>43131</v>
      </c>
      <c r="H177">
        <v>436.78</v>
      </c>
      <c r="J177" s="1">
        <v>43131</v>
      </c>
      <c r="K177">
        <v>1355.45</v>
      </c>
      <c r="M177" s="1">
        <v>43131</v>
      </c>
      <c r="N177">
        <v>138.43568999999999</v>
      </c>
      <c r="P177" s="1">
        <v>43131</v>
      </c>
      <c r="Q177">
        <v>179.29282000000001</v>
      </c>
      <c r="T177" s="2">
        <v>43343</v>
      </c>
      <c r="U177" s="3">
        <f t="shared" si="43"/>
        <v>1740.7529999999999</v>
      </c>
      <c r="V177" s="3">
        <f t="shared" si="44"/>
        <v>1286.9000000000001</v>
      </c>
      <c r="W177" s="3">
        <f t="shared" si="45"/>
        <v>443.63</v>
      </c>
      <c r="X177" s="3">
        <f t="shared" si="46"/>
        <v>1334.03</v>
      </c>
      <c r="Y177" s="4">
        <f t="shared" si="47"/>
        <v>108.21915</v>
      </c>
      <c r="Z177" s="4">
        <f t="shared" si="48"/>
        <v>169.57552999999999</v>
      </c>
      <c r="AA177" s="2">
        <f t="shared" si="49"/>
        <v>43343</v>
      </c>
      <c r="AB177" s="3">
        <f t="shared" si="54"/>
        <v>299.72932719211411</v>
      </c>
      <c r="AC177" s="3">
        <f t="shared" si="55"/>
        <v>229.6764291195947</v>
      </c>
      <c r="AD177" s="3">
        <f t="shared" si="62"/>
        <v>291.99631409201589</v>
      </c>
      <c r="AE177" s="3">
        <f t="shared" si="63"/>
        <v>197.7014390088475</v>
      </c>
      <c r="AF177" s="3">
        <f t="shared" si="58"/>
        <v>560.06167868705836</v>
      </c>
      <c r="AG177" s="3">
        <f t="shared" si="59"/>
        <v>448.95695110005084</v>
      </c>
      <c r="AH177" s="2">
        <f t="shared" si="50"/>
        <v>43343</v>
      </c>
      <c r="AI177" s="5">
        <f t="shared" si="51"/>
        <v>1.3050069105525939</v>
      </c>
      <c r="AJ177" s="5">
        <f t="shared" si="52"/>
        <v>1.4769559369719536</v>
      </c>
      <c r="AK177" s="5">
        <f t="shared" si="53"/>
        <v>1.2474730089706254</v>
      </c>
      <c r="AX177" s="2">
        <v>43343</v>
      </c>
      <c r="AY177" s="10">
        <f t="shared" si="60"/>
        <v>9.6749142544487743E-3</v>
      </c>
      <c r="AZ177" s="10">
        <f t="shared" si="61"/>
        <v>-6.2155145774920317E-3</v>
      </c>
    </row>
    <row r="178" spans="1:52">
      <c r="A178" s="1">
        <v>43159</v>
      </c>
      <c r="B178">
        <v>1512.4459999999999</v>
      </c>
      <c r="D178" s="1">
        <v>43159</v>
      </c>
      <c r="E178">
        <v>1201.8699999999999</v>
      </c>
      <c r="G178" s="1">
        <v>43159</v>
      </c>
      <c r="H178">
        <v>418.98</v>
      </c>
      <c r="J178" s="1">
        <v>43159</v>
      </c>
      <c r="K178">
        <v>1297.21</v>
      </c>
      <c r="M178" s="1">
        <v>43159</v>
      </c>
      <c r="N178">
        <v>128.21044000000001</v>
      </c>
      <c r="P178" s="1">
        <v>43159</v>
      </c>
      <c r="Q178">
        <v>166.69658000000001</v>
      </c>
      <c r="T178" s="2">
        <v>43371</v>
      </c>
      <c r="U178" s="3">
        <f t="shared" si="43"/>
        <v>1696.5709999999999</v>
      </c>
      <c r="V178" s="3">
        <f t="shared" si="44"/>
        <v>1294.27</v>
      </c>
      <c r="W178" s="3">
        <f t="shared" si="45"/>
        <v>436.5</v>
      </c>
      <c r="X178" s="3">
        <f t="shared" si="46"/>
        <v>1341.91</v>
      </c>
      <c r="Y178" s="4">
        <f t="shared" si="47"/>
        <v>84.782799999999995</v>
      </c>
      <c r="Z178" s="4">
        <f t="shared" si="48"/>
        <v>153.56397999999999</v>
      </c>
      <c r="AA178" s="2">
        <f t="shared" si="49"/>
        <v>43371</v>
      </c>
      <c r="AB178" s="3">
        <f t="shared" si="54"/>
        <v>292.12190607378085</v>
      </c>
      <c r="AC178" s="3">
        <f t="shared" si="55"/>
        <v>230.99177241170085</v>
      </c>
      <c r="AD178" s="3">
        <f t="shared" si="62"/>
        <v>287.30336339103519</v>
      </c>
      <c r="AE178" s="3">
        <f t="shared" si="63"/>
        <v>198.86924433510683</v>
      </c>
      <c r="AF178" s="3">
        <f t="shared" si="58"/>
        <v>438.77259516258562</v>
      </c>
      <c r="AG178" s="3">
        <f t="shared" si="59"/>
        <v>406.56583092849058</v>
      </c>
      <c r="AH178" s="2">
        <f t="shared" si="50"/>
        <v>43371</v>
      </c>
      <c r="AI178" s="5">
        <f t="shared" si="51"/>
        <v>1.2646420390814901</v>
      </c>
      <c r="AJ178" s="5">
        <f t="shared" si="52"/>
        <v>1.4446847442478912</v>
      </c>
      <c r="AK178" s="5">
        <f t="shared" si="53"/>
        <v>1.0792166035216073</v>
      </c>
      <c r="AX178" s="2">
        <v>43371</v>
      </c>
      <c r="AY178" s="10">
        <f t="shared" si="60"/>
        <v>-2.1849800604224257E-2</v>
      </c>
      <c r="AZ178" s="10">
        <f t="shared" si="61"/>
        <v>-0.13487779233625097</v>
      </c>
    </row>
    <row r="179" spans="1:52">
      <c r="A179" s="1">
        <v>43189</v>
      </c>
      <c r="B179">
        <v>1529.4269999999999</v>
      </c>
      <c r="D179" s="1">
        <v>43189</v>
      </c>
      <c r="E179">
        <v>1157.3699999999999</v>
      </c>
      <c r="G179" s="1">
        <v>43189</v>
      </c>
      <c r="H179">
        <v>418.16</v>
      </c>
      <c r="J179" s="1">
        <v>43189</v>
      </c>
      <c r="K179">
        <v>1262.3399999999999</v>
      </c>
      <c r="M179" s="1">
        <v>43190</v>
      </c>
      <c r="N179">
        <v>119.61391999999999</v>
      </c>
      <c r="P179" s="1">
        <v>43190</v>
      </c>
      <c r="Q179">
        <v>161.22515999999999</v>
      </c>
      <c r="T179" s="2">
        <v>43404</v>
      </c>
      <c r="U179" s="3">
        <f t="shared" si="43"/>
        <v>1511.413</v>
      </c>
      <c r="V179" s="3">
        <f t="shared" si="44"/>
        <v>1208.8399999999999</v>
      </c>
      <c r="W179" s="3">
        <f t="shared" si="45"/>
        <v>392.99</v>
      </c>
      <c r="X179" s="3">
        <f t="shared" si="46"/>
        <v>1247.47</v>
      </c>
      <c r="Y179" s="4">
        <f t="shared" si="47"/>
        <v>81.860650000000007</v>
      </c>
      <c r="Z179" s="4">
        <f t="shared" si="48"/>
        <v>143.96056999999999</v>
      </c>
      <c r="AA179" s="2">
        <f t="shared" si="49"/>
        <v>43404</v>
      </c>
      <c r="AB179" s="3">
        <f t="shared" si="54"/>
        <v>260.24071284060102</v>
      </c>
      <c r="AC179" s="3">
        <f t="shared" si="55"/>
        <v>215.74485552640516</v>
      </c>
      <c r="AD179" s="3">
        <f t="shared" si="62"/>
        <v>258.66517475153017</v>
      </c>
      <c r="AE179" s="3">
        <f t="shared" si="63"/>
        <v>184.87336425745073</v>
      </c>
      <c r="AF179" s="3">
        <f t="shared" si="58"/>
        <v>423.64972426242258</v>
      </c>
      <c r="AG179" s="3">
        <f t="shared" si="59"/>
        <v>381.14047814460878</v>
      </c>
      <c r="AH179" s="2">
        <f t="shared" si="50"/>
        <v>43404</v>
      </c>
      <c r="AI179" s="5">
        <f t="shared" si="51"/>
        <v>1.2062429586356926</v>
      </c>
      <c r="AJ179" s="5">
        <f t="shared" si="52"/>
        <v>1.3991478750357922</v>
      </c>
      <c r="AK179" s="5">
        <f t="shared" si="53"/>
        <v>1.1115317017094295</v>
      </c>
      <c r="AX179" s="2">
        <v>43404</v>
      </c>
      <c r="AY179" s="10">
        <f t="shared" si="60"/>
        <v>-3.1520281080981261E-2</v>
      </c>
      <c r="AZ179" s="10">
        <f t="shared" si="61"/>
        <v>2.9943106955892196E-2</v>
      </c>
    </row>
    <row r="180" spans="1:52">
      <c r="A180" s="1">
        <v>43220</v>
      </c>
      <c r="B180">
        <v>1541.884</v>
      </c>
      <c r="D180" s="1">
        <v>43220</v>
      </c>
      <c r="E180">
        <v>1160.73</v>
      </c>
      <c r="G180" s="1">
        <v>43220</v>
      </c>
      <c r="H180">
        <v>421.34</v>
      </c>
      <c r="J180" s="1">
        <v>43220</v>
      </c>
      <c r="K180">
        <v>1274.99</v>
      </c>
      <c r="M180" s="1">
        <v>43220</v>
      </c>
      <c r="N180">
        <v>125.89849</v>
      </c>
      <c r="P180" s="1">
        <v>43220</v>
      </c>
      <c r="Q180">
        <v>167.36199999999999</v>
      </c>
      <c r="T180" s="2">
        <v>43434</v>
      </c>
      <c r="U180" s="3">
        <f t="shared" si="43"/>
        <v>1533.2660000000001</v>
      </c>
      <c r="V180" s="3">
        <f t="shared" si="44"/>
        <v>1225.19</v>
      </c>
      <c r="W180" s="3">
        <f t="shared" si="45"/>
        <v>395.09</v>
      </c>
      <c r="X180" s="3">
        <f t="shared" si="46"/>
        <v>1260.8900000000001</v>
      </c>
      <c r="Y180" s="4">
        <f t="shared" si="47"/>
        <v>89.134569999999997</v>
      </c>
      <c r="Z180" s="4">
        <f t="shared" si="48"/>
        <v>159.43862999999999</v>
      </c>
      <c r="AA180" s="2">
        <f t="shared" si="49"/>
        <v>43434</v>
      </c>
      <c r="AB180" s="3">
        <f t="shared" si="54"/>
        <v>264.00344367440073</v>
      </c>
      <c r="AC180" s="3">
        <f t="shared" si="55"/>
        <v>218.66288304688493</v>
      </c>
      <c r="AD180" s="3">
        <f t="shared" si="62"/>
        <v>260.04739024550764</v>
      </c>
      <c r="AE180" s="3">
        <f t="shared" si="63"/>
        <v>186.86219007958275</v>
      </c>
      <c r="AF180" s="3">
        <f t="shared" si="58"/>
        <v>461.29411387216692</v>
      </c>
      <c r="AG180" s="3">
        <f t="shared" si="59"/>
        <v>422.11916549733979</v>
      </c>
      <c r="AH180" s="2">
        <f t="shared" si="50"/>
        <v>43434</v>
      </c>
      <c r="AI180" s="5">
        <f t="shared" si="51"/>
        <v>1.2073537126911202</v>
      </c>
      <c r="AJ180" s="5">
        <f t="shared" si="52"/>
        <v>1.391653336262173</v>
      </c>
      <c r="AK180" s="5">
        <f t="shared" si="53"/>
        <v>1.0928054245740566</v>
      </c>
      <c r="AX180" s="2">
        <v>43434</v>
      </c>
      <c r="AY180" s="10">
        <f t="shared" si="60"/>
        <v>-5.3565022735194701E-3</v>
      </c>
      <c r="AZ180" s="10">
        <f t="shared" si="61"/>
        <v>-1.6847272197971219E-2</v>
      </c>
    </row>
    <row r="181" spans="1:52">
      <c r="A181" s="1">
        <v>43251</v>
      </c>
      <c r="B181">
        <v>1633.6089999999999</v>
      </c>
      <c r="D181" s="1">
        <v>43251</v>
      </c>
      <c r="E181">
        <v>1188.9100000000001</v>
      </c>
      <c r="G181" s="1">
        <v>43251</v>
      </c>
      <c r="H181">
        <v>431.74</v>
      </c>
      <c r="J181" s="1">
        <v>43251</v>
      </c>
      <c r="K181">
        <v>1278.69</v>
      </c>
      <c r="M181" s="1">
        <v>43251</v>
      </c>
      <c r="N181">
        <v>116.13245000000001</v>
      </c>
      <c r="P181" s="1">
        <v>43251</v>
      </c>
      <c r="Q181">
        <v>163.76105000000001</v>
      </c>
      <c r="T181" s="2">
        <v>43465</v>
      </c>
      <c r="U181" s="3">
        <f t="shared" si="43"/>
        <v>1348.559</v>
      </c>
      <c r="V181" s="3">
        <f t="shared" si="44"/>
        <v>1113.8699999999999</v>
      </c>
      <c r="W181" s="3">
        <f t="shared" si="45"/>
        <v>357.98</v>
      </c>
      <c r="X181" s="3">
        <f t="shared" si="46"/>
        <v>1163.8399999999999</v>
      </c>
      <c r="Y181" s="4">
        <f t="shared" si="47"/>
        <v>92.540539999999993</v>
      </c>
      <c r="Z181" s="4">
        <f t="shared" si="48"/>
        <v>160.15239</v>
      </c>
      <c r="AA181" s="2">
        <f t="shared" si="49"/>
        <v>43465</v>
      </c>
      <c r="AB181" s="3">
        <f t="shared" si="54"/>
        <v>232.19990529895412</v>
      </c>
      <c r="AC181" s="3">
        <f t="shared" si="55"/>
        <v>198.79530973925162</v>
      </c>
      <c r="AD181" s="3">
        <f t="shared" si="62"/>
        <v>235.62166787336264</v>
      </c>
      <c r="AE181" s="3">
        <f t="shared" si="63"/>
        <v>172.47951153726459</v>
      </c>
      <c r="AF181" s="3">
        <f t="shared" si="58"/>
        <v>478.92087656396183</v>
      </c>
      <c r="AG181" s="3">
        <f t="shared" si="59"/>
        <v>424.00886923830507</v>
      </c>
      <c r="AH181" s="2">
        <f t="shared" si="50"/>
        <v>43465</v>
      </c>
      <c r="AI181" s="5">
        <f t="shared" si="51"/>
        <v>1.1680351292166671</v>
      </c>
      <c r="AJ181" s="5">
        <f t="shared" si="52"/>
        <v>1.3660849672713506</v>
      </c>
      <c r="AK181" s="5">
        <f t="shared" si="53"/>
        <v>1.1295067422157969</v>
      </c>
      <c r="AX181" s="2">
        <v>43465</v>
      </c>
      <c r="AY181" s="10">
        <f t="shared" si="60"/>
        <v>-1.8372656698755319E-2</v>
      </c>
      <c r="AZ181" s="10">
        <f t="shared" si="61"/>
        <v>3.3584494381555086E-2</v>
      </c>
    </row>
    <row r="182" spans="1:52">
      <c r="A182" s="1">
        <v>43280</v>
      </c>
      <c r="B182">
        <v>1643.069</v>
      </c>
      <c r="D182" s="1">
        <v>43280</v>
      </c>
      <c r="E182">
        <v>1194.5</v>
      </c>
      <c r="G182" s="1">
        <v>43280</v>
      </c>
      <c r="H182">
        <v>429.67</v>
      </c>
      <c r="J182" s="1">
        <v>43280</v>
      </c>
      <c r="K182">
        <v>1277.6600000000001</v>
      </c>
      <c r="M182" s="1">
        <v>43281</v>
      </c>
      <c r="N182">
        <v>104.82293</v>
      </c>
      <c r="P182" s="1">
        <v>43281</v>
      </c>
      <c r="Q182">
        <v>160.46308999999999</v>
      </c>
      <c r="T182" s="2">
        <v>43496</v>
      </c>
      <c r="U182" s="3">
        <f t="shared" si="43"/>
        <v>1499.4190000000001</v>
      </c>
      <c r="V182" s="3">
        <f t="shared" si="44"/>
        <v>1191.68</v>
      </c>
      <c r="W182" s="3">
        <f t="shared" si="45"/>
        <v>394.62</v>
      </c>
      <c r="X182" s="3">
        <f t="shared" si="46"/>
        <v>1249.3900000000001</v>
      </c>
      <c r="Y182" s="4">
        <f t="shared" si="47"/>
        <v>86.424009999999996</v>
      </c>
      <c r="Z182" s="4">
        <f t="shared" si="48"/>
        <v>155.78178</v>
      </c>
      <c r="AA182" s="2">
        <f t="shared" si="49"/>
        <v>43496</v>
      </c>
      <c r="AB182" s="3">
        <f t="shared" si="54"/>
        <v>258.17554130257002</v>
      </c>
      <c r="AC182" s="3">
        <f t="shared" si="55"/>
        <v>212.68226517463566</v>
      </c>
      <c r="AD182" s="3">
        <f t="shared" si="62"/>
        <v>259.73803725399847</v>
      </c>
      <c r="AE182" s="3">
        <f t="shared" si="63"/>
        <v>185.15790565674234</v>
      </c>
      <c r="AF182" s="3">
        <f t="shared" si="58"/>
        <v>447.26627514138778</v>
      </c>
      <c r="AG182" s="3">
        <f t="shared" si="59"/>
        <v>412.43753143946469</v>
      </c>
      <c r="AH182" s="2">
        <f t="shared" si="50"/>
        <v>43496</v>
      </c>
      <c r="AI182" s="5">
        <f t="shared" si="51"/>
        <v>1.2139025371512728</v>
      </c>
      <c r="AJ182" s="5">
        <f t="shared" si="52"/>
        <v>1.4027920457013463</v>
      </c>
      <c r="AK182" s="5">
        <f t="shared" si="53"/>
        <v>1.0844461064936692</v>
      </c>
      <c r="AX182" s="2">
        <v>43496</v>
      </c>
      <c r="AY182" s="10">
        <f t="shared" si="60"/>
        <v>2.6870274770181446E-2</v>
      </c>
      <c r="AZ182" s="10">
        <f t="shared" si="61"/>
        <v>-3.9894082999213043E-2</v>
      </c>
    </row>
    <row r="183" spans="1:52">
      <c r="A183" s="1">
        <v>43312</v>
      </c>
      <c r="B183">
        <v>1670.8050000000001</v>
      </c>
      <c r="D183" s="1">
        <v>43312</v>
      </c>
      <c r="E183">
        <v>1241.76</v>
      </c>
      <c r="G183" s="1">
        <v>43312</v>
      </c>
      <c r="H183">
        <v>434.6</v>
      </c>
      <c r="J183" s="1">
        <v>43312</v>
      </c>
      <c r="K183">
        <v>1319.52</v>
      </c>
      <c r="M183" s="1">
        <v>43312</v>
      </c>
      <c r="N183">
        <v>109.05942</v>
      </c>
      <c r="P183" s="1">
        <v>43312</v>
      </c>
      <c r="Q183">
        <v>169.83001999999999</v>
      </c>
      <c r="T183" s="2">
        <v>43524</v>
      </c>
      <c r="U183" s="3">
        <f t="shared" si="43"/>
        <v>1575.549</v>
      </c>
      <c r="V183" s="3">
        <f t="shared" si="44"/>
        <v>1223.55</v>
      </c>
      <c r="W183" s="3">
        <f t="shared" si="45"/>
        <v>409.07</v>
      </c>
      <c r="X183" s="3">
        <f t="shared" si="46"/>
        <v>1283.74</v>
      </c>
      <c r="Y183" s="4">
        <f t="shared" si="47"/>
        <v>83.779449999999997</v>
      </c>
      <c r="Z183" s="4">
        <f t="shared" si="48"/>
        <v>155.13517999999999</v>
      </c>
      <c r="AA183" s="2">
        <f t="shared" si="49"/>
        <v>43524</v>
      </c>
      <c r="AB183" s="3">
        <f t="shared" si="54"/>
        <v>271.28388790839841</v>
      </c>
      <c r="AC183" s="3">
        <f t="shared" si="55"/>
        <v>218.37018793168085</v>
      </c>
      <c r="AD183" s="3">
        <f t="shared" si="62"/>
        <v>269.24899624827214</v>
      </c>
      <c r="AE183" s="3">
        <f t="shared" si="63"/>
        <v>190.24852912844381</v>
      </c>
      <c r="AF183" s="3">
        <f t="shared" si="58"/>
        <v>433.58000322935879</v>
      </c>
      <c r="AG183" s="3">
        <f t="shared" si="59"/>
        <v>410.72563607000131</v>
      </c>
      <c r="AH183" s="2">
        <f t="shared" si="50"/>
        <v>43524</v>
      </c>
      <c r="AI183" s="5">
        <f t="shared" si="51"/>
        <v>1.2423119221442083</v>
      </c>
      <c r="AJ183" s="5">
        <f t="shared" si="52"/>
        <v>1.4152487668721592</v>
      </c>
      <c r="AK183" s="5">
        <f t="shared" si="53"/>
        <v>1.0556438779376858</v>
      </c>
      <c r="AX183" s="2">
        <v>43524</v>
      </c>
      <c r="AY183" s="10">
        <f t="shared" si="60"/>
        <v>8.8799485347701435E-3</v>
      </c>
      <c r="AZ183" s="10">
        <f t="shared" si="61"/>
        <v>-2.6559391364416873E-2</v>
      </c>
    </row>
    <row r="184" spans="1:52">
      <c r="A184" s="1">
        <v>43343</v>
      </c>
      <c r="B184">
        <v>1740.7529999999999</v>
      </c>
      <c r="D184" s="1">
        <v>43343</v>
      </c>
      <c r="E184">
        <v>1286.9000000000001</v>
      </c>
      <c r="G184" s="1">
        <v>43343</v>
      </c>
      <c r="H184">
        <v>443.63</v>
      </c>
      <c r="J184" s="1">
        <v>43343</v>
      </c>
      <c r="K184">
        <v>1334.03</v>
      </c>
      <c r="M184" s="1">
        <v>43343</v>
      </c>
      <c r="N184">
        <v>108.21915</v>
      </c>
      <c r="P184" s="1">
        <v>43343</v>
      </c>
      <c r="Q184">
        <v>169.57552999999999</v>
      </c>
      <c r="T184" s="2">
        <v>43553</v>
      </c>
      <c r="U184" s="3">
        <f t="shared" si="43"/>
        <v>1539.739</v>
      </c>
      <c r="V184" s="3">
        <f t="shared" si="44"/>
        <v>1251.56</v>
      </c>
      <c r="W184" s="3">
        <f t="shared" si="45"/>
        <v>405.48</v>
      </c>
      <c r="X184" s="3">
        <f t="shared" si="46"/>
        <v>1298.93</v>
      </c>
      <c r="Y184" s="4">
        <f t="shared" si="47"/>
        <v>96.252629999999996</v>
      </c>
      <c r="Z184" s="4">
        <f t="shared" si="48"/>
        <v>170.34951000000001</v>
      </c>
      <c r="AA184" s="2">
        <f t="shared" si="49"/>
        <v>43553</v>
      </c>
      <c r="AB184" s="3">
        <f t="shared" si="54"/>
        <v>265.11798889415019</v>
      </c>
      <c r="AC184" s="3">
        <f t="shared" si="55"/>
        <v>223.36920633220913</v>
      </c>
      <c r="AD184" s="3">
        <f t="shared" si="62"/>
        <v>266.88606595142494</v>
      </c>
      <c r="AE184" s="3">
        <f t="shared" si="63"/>
        <v>192.49966655304775</v>
      </c>
      <c r="AF184" s="3">
        <f t="shared" si="58"/>
        <v>498.13188826417786</v>
      </c>
      <c r="AG184" s="3">
        <f t="shared" si="59"/>
        <v>451.00608932779181</v>
      </c>
      <c r="AH184" s="2">
        <f t="shared" si="50"/>
        <v>43553</v>
      </c>
      <c r="AI184" s="5">
        <f t="shared" si="51"/>
        <v>1.1869048256358559</v>
      </c>
      <c r="AJ184" s="5">
        <f t="shared" si="52"/>
        <v>1.3864235233772642</v>
      </c>
      <c r="AK184" s="5">
        <f t="shared" si="53"/>
        <v>1.1044903828385673</v>
      </c>
      <c r="AX184" s="2">
        <v>43553</v>
      </c>
      <c r="AY184" s="10">
        <f t="shared" si="60"/>
        <v>-2.0367616047178516E-2</v>
      </c>
      <c r="AZ184" s="10">
        <f t="shared" si="61"/>
        <v>4.6271764485868561E-2</v>
      </c>
    </row>
    <row r="185" spans="1:52">
      <c r="A185" s="1">
        <v>43371</v>
      </c>
      <c r="B185">
        <v>1696.5709999999999</v>
      </c>
      <c r="D185" s="1">
        <v>43371</v>
      </c>
      <c r="E185">
        <v>1294.27</v>
      </c>
      <c r="G185" s="1">
        <v>43371</v>
      </c>
      <c r="H185">
        <v>436.5</v>
      </c>
      <c r="J185" s="1">
        <v>43371</v>
      </c>
      <c r="K185">
        <v>1341.91</v>
      </c>
      <c r="M185" s="1">
        <v>43373</v>
      </c>
      <c r="N185">
        <v>84.782799999999995</v>
      </c>
      <c r="P185" s="1">
        <v>43373</v>
      </c>
      <c r="Q185">
        <v>153.56397999999999</v>
      </c>
      <c r="T185" s="2">
        <v>43585</v>
      </c>
      <c r="U185" s="3">
        <f t="shared" si="43"/>
        <v>1591.211</v>
      </c>
      <c r="V185" s="3">
        <f t="shared" si="44"/>
        <v>1305.2</v>
      </c>
      <c r="W185" s="3">
        <f t="shared" si="45"/>
        <v>417.47</v>
      </c>
      <c r="X185" s="3">
        <f t="shared" si="46"/>
        <v>1343.26</v>
      </c>
      <c r="Y185" s="4">
        <f t="shared" si="47"/>
        <v>92.933920000000001</v>
      </c>
      <c r="Z185" s="4">
        <f t="shared" si="48"/>
        <v>170.53540000000001</v>
      </c>
      <c r="AA185" s="2">
        <f t="shared" si="49"/>
        <v>43585</v>
      </c>
      <c r="AB185" s="3">
        <f t="shared" si="54"/>
        <v>273.9806293314968</v>
      </c>
      <c r="AC185" s="3">
        <f t="shared" si="55"/>
        <v>232.94247827095734</v>
      </c>
      <c r="AD185" s="3">
        <f t="shared" si="62"/>
        <v>274.77785822418213</v>
      </c>
      <c r="AE185" s="3">
        <f t="shared" si="63"/>
        <v>199.06931250648373</v>
      </c>
      <c r="AF185" s="3">
        <f t="shared" si="58"/>
        <v>480.95671830880923</v>
      </c>
      <c r="AG185" s="3">
        <f t="shared" si="59"/>
        <v>451.49823939000891</v>
      </c>
      <c r="AH185" s="2">
        <f t="shared" si="50"/>
        <v>43585</v>
      </c>
      <c r="AI185" s="5">
        <f t="shared" si="51"/>
        <v>1.1761728962667088</v>
      </c>
      <c r="AJ185" s="5">
        <f t="shared" si="52"/>
        <v>1.380312488974073</v>
      </c>
      <c r="AK185" s="5">
        <f t="shared" si="53"/>
        <v>1.0652460549095382</v>
      </c>
      <c r="AX185" s="2">
        <v>43585</v>
      </c>
      <c r="AY185" s="10">
        <f t="shared" si="60"/>
        <v>-4.4077688384174252E-3</v>
      </c>
      <c r="AZ185" s="10">
        <f t="shared" si="61"/>
        <v>-3.5531615792045446E-2</v>
      </c>
    </row>
    <row r="186" spans="1:52">
      <c r="A186" s="1">
        <v>43404</v>
      </c>
      <c r="B186">
        <v>1511.413</v>
      </c>
      <c r="D186" s="1">
        <v>43404</v>
      </c>
      <c r="E186">
        <v>1208.8399999999999</v>
      </c>
      <c r="G186" s="1">
        <v>43404</v>
      </c>
      <c r="H186">
        <v>392.99</v>
      </c>
      <c r="J186" s="1">
        <v>43404</v>
      </c>
      <c r="K186">
        <v>1247.47</v>
      </c>
      <c r="M186" s="1">
        <v>43404</v>
      </c>
      <c r="N186">
        <v>81.860650000000007</v>
      </c>
      <c r="P186" s="1">
        <v>43404</v>
      </c>
      <c r="Q186">
        <v>143.96056999999999</v>
      </c>
      <c r="T186" s="2">
        <v>43616</v>
      </c>
      <c r="U186" s="3">
        <f t="shared" si="43"/>
        <v>1465.4870000000001</v>
      </c>
      <c r="V186" s="3">
        <f t="shared" si="44"/>
        <v>1215.02</v>
      </c>
      <c r="W186" s="3">
        <f t="shared" si="45"/>
        <v>389.28</v>
      </c>
      <c r="X186" s="3">
        <f t="shared" si="46"/>
        <v>1261.1099999999999</v>
      </c>
      <c r="Y186" s="4">
        <f t="shared" si="47"/>
        <v>94.100629999999995</v>
      </c>
      <c r="Z186" s="4">
        <f t="shared" si="48"/>
        <v>173.07482999999999</v>
      </c>
      <c r="AA186" s="2">
        <f t="shared" si="49"/>
        <v>43616</v>
      </c>
      <c r="AB186" s="3">
        <f t="shared" si="54"/>
        <v>252.33300331453668</v>
      </c>
      <c r="AC186" s="3">
        <f t="shared" si="55"/>
        <v>216.84781638735714</v>
      </c>
      <c r="AD186" s="3">
        <f t="shared" si="62"/>
        <v>256.22326071216997</v>
      </c>
      <c r="AE186" s="3">
        <f t="shared" si="63"/>
        <v>186.89479378158487</v>
      </c>
      <c r="AF186" s="3">
        <f t="shared" si="58"/>
        <v>486.99473987099088</v>
      </c>
      <c r="AG186" s="3">
        <f t="shared" si="59"/>
        <v>458.22146620423143</v>
      </c>
      <c r="AH186" s="2">
        <f t="shared" si="50"/>
        <v>43616</v>
      </c>
      <c r="AI186" s="5">
        <f t="shared" si="51"/>
        <v>1.1636409695903602</v>
      </c>
      <c r="AJ186" s="5">
        <f t="shared" si="52"/>
        <v>1.3709491609038935</v>
      </c>
      <c r="AK186" s="5">
        <f t="shared" si="53"/>
        <v>1.0627933778509082</v>
      </c>
      <c r="AX186" s="2">
        <v>43616</v>
      </c>
      <c r="AY186" s="10">
        <f t="shared" si="60"/>
        <v>-6.7834842798089046E-3</v>
      </c>
      <c r="AZ186" s="10">
        <f t="shared" si="61"/>
        <v>-2.3024512011342591E-3</v>
      </c>
    </row>
    <row r="187" spans="1:52">
      <c r="A187" s="1">
        <v>43434</v>
      </c>
      <c r="B187">
        <v>1533.2660000000001</v>
      </c>
      <c r="D187" s="1">
        <v>43434</v>
      </c>
      <c r="E187">
        <v>1225.19</v>
      </c>
      <c r="G187" s="1">
        <v>43434</v>
      </c>
      <c r="H187">
        <v>395.09</v>
      </c>
      <c r="J187" s="1">
        <v>43434</v>
      </c>
      <c r="K187">
        <v>1260.8900000000001</v>
      </c>
      <c r="M187" s="1">
        <v>43434</v>
      </c>
      <c r="N187">
        <v>89.134569999999997</v>
      </c>
      <c r="P187" s="1">
        <v>43434</v>
      </c>
      <c r="Q187">
        <v>159.43862999999999</v>
      </c>
      <c r="T187" s="2">
        <v>43644</v>
      </c>
      <c r="U187" s="3">
        <f t="shared" si="43"/>
        <v>1566.5719999999999</v>
      </c>
      <c r="V187" s="3">
        <f t="shared" si="44"/>
        <v>1297.46</v>
      </c>
      <c r="W187" s="3">
        <f t="shared" si="45"/>
        <v>411.23</v>
      </c>
      <c r="X187" s="3">
        <f t="shared" si="46"/>
        <v>1342.86</v>
      </c>
      <c r="Y187" s="4">
        <f t="shared" si="47"/>
        <v>89.952539999999999</v>
      </c>
      <c r="Z187" s="4">
        <f t="shared" si="48"/>
        <v>172.78697</v>
      </c>
      <c r="AA187" s="2">
        <f t="shared" si="49"/>
        <v>43644</v>
      </c>
      <c r="AB187" s="3">
        <f t="shared" si="54"/>
        <v>269.73819465369553</v>
      </c>
      <c r="AC187" s="3">
        <f t="shared" si="55"/>
        <v>231.56110010529903</v>
      </c>
      <c r="AD187" s="3">
        <f t="shared" si="62"/>
        <v>270.67070361350613</v>
      </c>
      <c r="AE187" s="3">
        <f t="shared" si="63"/>
        <v>199.01003304829797</v>
      </c>
      <c r="AF187" s="3">
        <f t="shared" si="58"/>
        <v>465.52731706509195</v>
      </c>
      <c r="AG187" s="3">
        <f t="shared" si="59"/>
        <v>457.45934711816011</v>
      </c>
      <c r="AH187" s="2">
        <f t="shared" si="50"/>
        <v>43644</v>
      </c>
      <c r="AI187" s="5">
        <f t="shared" si="51"/>
        <v>1.164868341578253</v>
      </c>
      <c r="AJ187" s="5">
        <f t="shared" si="52"/>
        <v>1.360085717627195</v>
      </c>
      <c r="AK187" s="5">
        <f t="shared" si="53"/>
        <v>1.0176364741430191</v>
      </c>
      <c r="AX187" s="2">
        <v>43644</v>
      </c>
      <c r="AY187" s="10">
        <f t="shared" si="60"/>
        <v>-7.9240307273947819E-3</v>
      </c>
      <c r="AZ187" s="10">
        <f t="shared" si="61"/>
        <v>-4.2488883210019313E-2</v>
      </c>
    </row>
    <row r="188" spans="1:52">
      <c r="A188" s="1">
        <v>43465</v>
      </c>
      <c r="B188">
        <v>1348.559</v>
      </c>
      <c r="D188" s="1">
        <v>43465</v>
      </c>
      <c r="E188">
        <v>1113.8699999999999</v>
      </c>
      <c r="G188" s="1">
        <v>43465</v>
      </c>
      <c r="H188">
        <v>357.98</v>
      </c>
      <c r="J188" s="1">
        <v>43465</v>
      </c>
      <c r="K188">
        <v>1163.8399999999999</v>
      </c>
      <c r="M188" s="1">
        <v>43465</v>
      </c>
      <c r="N188">
        <v>92.540539999999993</v>
      </c>
      <c r="P188" s="1">
        <v>43465</v>
      </c>
      <c r="Q188">
        <v>160.15239</v>
      </c>
      <c r="T188" s="2">
        <v>43677</v>
      </c>
      <c r="U188" s="3">
        <f t="shared" si="43"/>
        <v>1574.605</v>
      </c>
      <c r="V188" s="3">
        <f t="shared" si="44"/>
        <v>1317.09</v>
      </c>
      <c r="W188" s="3">
        <f t="shared" si="45"/>
        <v>413.3</v>
      </c>
      <c r="X188" s="3">
        <f t="shared" si="46"/>
        <v>1349.35</v>
      </c>
      <c r="Y188" s="4">
        <f t="shared" si="47"/>
        <v>80.169439999999994</v>
      </c>
      <c r="Z188" s="4">
        <f t="shared" si="48"/>
        <v>162.77349000000001</v>
      </c>
      <c r="AA188" s="2">
        <f t="shared" si="49"/>
        <v>43677</v>
      </c>
      <c r="AB188" s="3">
        <f t="shared" si="54"/>
        <v>271.12134647669069</v>
      </c>
      <c r="AC188" s="3">
        <f t="shared" si="55"/>
        <v>235.06451785618691</v>
      </c>
      <c r="AD188" s="3">
        <f t="shared" si="62"/>
        <v>272.03317317185537</v>
      </c>
      <c r="AE188" s="3">
        <f t="shared" si="63"/>
        <v>199.97184225736177</v>
      </c>
      <c r="AF188" s="3">
        <f t="shared" si="58"/>
        <v>414.89728154214282</v>
      </c>
      <c r="AG188" s="3">
        <f t="shared" si="59"/>
        <v>430.94832013979044</v>
      </c>
      <c r="AH188" s="2">
        <f t="shared" si="50"/>
        <v>43677</v>
      </c>
      <c r="AI188" s="5">
        <f t="shared" si="51"/>
        <v>1.1533912006343869</v>
      </c>
      <c r="AJ188" s="5">
        <f t="shared" si="52"/>
        <v>1.3603573888255296</v>
      </c>
      <c r="AK188" s="5">
        <f t="shared" si="53"/>
        <v>0.96275414510853408</v>
      </c>
      <c r="AX188" s="2">
        <v>43677</v>
      </c>
      <c r="AY188" s="10">
        <f t="shared" si="60"/>
        <v>1.9974564456748389E-4</v>
      </c>
      <c r="AZ188" s="10">
        <f t="shared" si="61"/>
        <v>-5.3931173291231538E-2</v>
      </c>
    </row>
    <row r="189" spans="1:52">
      <c r="A189" s="1">
        <v>43496</v>
      </c>
      <c r="B189">
        <v>1499.4190000000001</v>
      </c>
      <c r="D189" s="1">
        <v>43496</v>
      </c>
      <c r="E189">
        <v>1191.68</v>
      </c>
      <c r="G189" s="1">
        <v>43496</v>
      </c>
      <c r="H189">
        <v>394.62</v>
      </c>
      <c r="J189" s="1">
        <v>43496</v>
      </c>
      <c r="K189">
        <v>1249.3900000000001</v>
      </c>
      <c r="M189" s="1">
        <v>43496</v>
      </c>
      <c r="N189">
        <v>86.424009999999996</v>
      </c>
      <c r="P189" s="1">
        <v>43496</v>
      </c>
      <c r="Q189">
        <v>155.78178</v>
      </c>
      <c r="T189" s="2">
        <v>43707</v>
      </c>
      <c r="U189" s="3">
        <f t="shared" si="43"/>
        <v>1494.8389999999999</v>
      </c>
      <c r="V189" s="3">
        <f t="shared" si="44"/>
        <v>1292.3800000000001</v>
      </c>
      <c r="W189" s="3">
        <f t="shared" si="45"/>
        <v>398.71</v>
      </c>
      <c r="X189" s="3">
        <f t="shared" si="46"/>
        <v>1320.33</v>
      </c>
      <c r="Y189" s="4">
        <f t="shared" si="47"/>
        <v>76.147959999999998</v>
      </c>
      <c r="Z189" s="4">
        <f t="shared" si="48"/>
        <v>155.76191</v>
      </c>
      <c r="AA189" s="2">
        <f t="shared" si="49"/>
        <v>43707</v>
      </c>
      <c r="AB189" s="3">
        <f t="shared" si="54"/>
        <v>257.38693986483582</v>
      </c>
      <c r="AC189" s="3">
        <f t="shared" si="55"/>
        <v>230.65445913869124</v>
      </c>
      <c r="AD189" s="3">
        <f t="shared" si="62"/>
        <v>262.43006647798319</v>
      </c>
      <c r="AE189" s="3">
        <f t="shared" si="63"/>
        <v>195.67111756598544</v>
      </c>
      <c r="AF189" s="3">
        <f t="shared" si="58"/>
        <v>394.08509775021292</v>
      </c>
      <c r="AG189" s="3">
        <f t="shared" si="59"/>
        <v>412.38492494241677</v>
      </c>
      <c r="AH189" s="2">
        <f t="shared" si="50"/>
        <v>43707</v>
      </c>
      <c r="AI189" s="5">
        <f t="shared" si="51"/>
        <v>1.1158983911517206</v>
      </c>
      <c r="AJ189" s="5">
        <f t="shared" si="52"/>
        <v>1.3411793715006757</v>
      </c>
      <c r="AK189" s="5">
        <f t="shared" si="53"/>
        <v>0.95562440311134278</v>
      </c>
      <c r="AX189" s="2">
        <v>43707</v>
      </c>
      <c r="AY189" s="10">
        <f t="shared" si="60"/>
        <v>-1.4097778629637459E-2</v>
      </c>
      <c r="AZ189" s="10">
        <f t="shared" si="61"/>
        <v>-7.4055687357102995E-3</v>
      </c>
    </row>
    <row r="190" spans="1:52">
      <c r="A190" s="1">
        <v>43524</v>
      </c>
      <c r="B190">
        <v>1575.549</v>
      </c>
      <c r="D190" s="1">
        <v>43524</v>
      </c>
      <c r="E190">
        <v>1223.55</v>
      </c>
      <c r="G190" s="1">
        <v>43524</v>
      </c>
      <c r="H190">
        <v>409.07</v>
      </c>
      <c r="J190" s="1">
        <v>43524</v>
      </c>
      <c r="K190">
        <v>1283.74</v>
      </c>
      <c r="M190" s="1">
        <v>43524</v>
      </c>
      <c r="N190">
        <v>83.779449999999997</v>
      </c>
      <c r="P190" s="1">
        <v>43524</v>
      </c>
      <c r="Q190">
        <v>155.13517999999999</v>
      </c>
      <c r="T190" s="2">
        <v>43738</v>
      </c>
      <c r="U190" s="3">
        <f t="shared" si="43"/>
        <v>1523.373</v>
      </c>
      <c r="V190" s="3">
        <f t="shared" si="44"/>
        <v>1315.25</v>
      </c>
      <c r="W190" s="3">
        <f t="shared" si="45"/>
        <v>406.05</v>
      </c>
      <c r="X190" s="3">
        <f t="shared" si="46"/>
        <v>1345.31</v>
      </c>
      <c r="Y190" s="4">
        <f t="shared" si="47"/>
        <v>79.154790000000006</v>
      </c>
      <c r="Z190" s="4">
        <f t="shared" si="48"/>
        <v>163.87697</v>
      </c>
      <c r="AA190" s="2">
        <f t="shared" si="49"/>
        <v>43738</v>
      </c>
      <c r="AB190" s="3">
        <f t="shared" si="54"/>
        <v>262.30003013215111</v>
      </c>
      <c r="AC190" s="3">
        <f t="shared" si="55"/>
        <v>234.73612821473839</v>
      </c>
      <c r="AD190" s="3">
        <f t="shared" si="62"/>
        <v>267.26123872836166</v>
      </c>
      <c r="AE190" s="3">
        <f t="shared" si="63"/>
        <v>199.3731197296857</v>
      </c>
      <c r="AF190" s="3">
        <f t="shared" si="58"/>
        <v>409.64620922934216</v>
      </c>
      <c r="AG190" s="3">
        <f t="shared" si="59"/>
        <v>433.86982076196085</v>
      </c>
      <c r="AH190" s="2">
        <f t="shared" si="50"/>
        <v>43738</v>
      </c>
      <c r="AI190" s="5">
        <f t="shared" si="51"/>
        <v>1.1174250513844934</v>
      </c>
      <c r="AJ190" s="5">
        <f t="shared" si="52"/>
        <v>1.3405078833632142</v>
      </c>
      <c r="AK190" s="5">
        <f t="shared" si="53"/>
        <v>0.94416848009829935</v>
      </c>
      <c r="AX190" s="2">
        <v>43738</v>
      </c>
      <c r="AY190" s="10">
        <f t="shared" si="60"/>
        <v>-5.0066989675667806E-4</v>
      </c>
      <c r="AZ190" s="10">
        <f t="shared" si="61"/>
        <v>-1.1987892916657361E-2</v>
      </c>
    </row>
    <row r="191" spans="1:52">
      <c r="A191" s="1">
        <v>43553</v>
      </c>
      <c r="B191">
        <v>1539.739</v>
      </c>
      <c r="D191" s="1">
        <v>43553</v>
      </c>
      <c r="E191">
        <v>1251.56</v>
      </c>
      <c r="G191" s="1">
        <v>43553</v>
      </c>
      <c r="H191">
        <v>405.48</v>
      </c>
      <c r="J191" s="1">
        <v>43553</v>
      </c>
      <c r="K191">
        <v>1298.93</v>
      </c>
      <c r="M191" s="1">
        <v>43555</v>
      </c>
      <c r="N191">
        <v>96.252629999999996</v>
      </c>
      <c r="P191" s="1">
        <v>43555</v>
      </c>
      <c r="Q191">
        <v>170.34951000000001</v>
      </c>
      <c r="T191" s="2">
        <v>43769</v>
      </c>
      <c r="U191" s="3">
        <f t="shared" si="43"/>
        <v>1562.452</v>
      </c>
      <c r="V191" s="3">
        <f t="shared" si="44"/>
        <v>1349.76</v>
      </c>
      <c r="W191" s="3">
        <f t="shared" ref="W191:W204" si="64">H198</f>
        <v>416.96</v>
      </c>
      <c r="X191" s="3">
        <f t="shared" ref="X191:X204" si="65">K198</f>
        <v>1378.19</v>
      </c>
      <c r="Y191" s="4">
        <f t="shared" ref="Y191:Y204" si="66">N198</f>
        <v>80.841750000000005</v>
      </c>
      <c r="Z191" s="4">
        <f t="shared" ref="Z191:Z204" si="67">Q198</f>
        <v>168.84502000000001</v>
      </c>
      <c r="AA191" s="2">
        <f t="shared" ref="AA191:AA204" si="68">T191</f>
        <v>43769</v>
      </c>
      <c r="AB191" s="3">
        <f t="shared" si="54"/>
        <v>269.028797727175</v>
      </c>
      <c r="AC191" s="3">
        <f t="shared" si="55"/>
        <v>240.89521871820969</v>
      </c>
      <c r="AD191" s="3">
        <f t="shared" ref="AD191:AD204" si="69">W191*AD190/W190</f>
        <v>274.44217731850182</v>
      </c>
      <c r="AE191" s="3">
        <f t="shared" ref="AE191:AE204" si="70">X191*AE190/X190</f>
        <v>204.24589119255452</v>
      </c>
      <c r="AF191" s="3">
        <f t="shared" si="58"/>
        <v>418.37665711659611</v>
      </c>
      <c r="AG191" s="3">
        <f t="shared" si="59"/>
        <v>447.02290116756308</v>
      </c>
      <c r="AH191" s="2">
        <f t="shared" ref="AH191:AH204" si="71">AA191</f>
        <v>43769</v>
      </c>
      <c r="AI191" s="5">
        <f t="shared" si="51"/>
        <v>1.1167876189434667</v>
      </c>
      <c r="AJ191" s="5">
        <f t="shared" ref="AJ191:AJ204" si="72">AD191/AE191</f>
        <v>1.3436851812101775</v>
      </c>
      <c r="AK191" s="5">
        <f t="shared" si="53"/>
        <v>0.93591772596851996</v>
      </c>
      <c r="AX191" s="2">
        <v>43769</v>
      </c>
      <c r="AY191" s="10">
        <f t="shared" si="60"/>
        <v>2.3702194417474232E-3</v>
      </c>
      <c r="AZ191" s="10">
        <f t="shared" si="61"/>
        <v>-8.7386460188974002E-3</v>
      </c>
    </row>
    <row r="192" spans="1:52">
      <c r="A192" s="1">
        <v>43585</v>
      </c>
      <c r="B192">
        <v>1591.211</v>
      </c>
      <c r="D192" s="1">
        <v>43585</v>
      </c>
      <c r="E192">
        <v>1305.2</v>
      </c>
      <c r="G192" s="1">
        <v>43585</v>
      </c>
      <c r="H192">
        <v>417.47</v>
      </c>
      <c r="J192" s="1">
        <v>43585</v>
      </c>
      <c r="K192">
        <v>1343.26</v>
      </c>
      <c r="M192" s="1">
        <v>43585</v>
      </c>
      <c r="N192">
        <v>92.933920000000001</v>
      </c>
      <c r="P192" s="1">
        <v>43585</v>
      </c>
      <c r="Q192">
        <v>170.53540000000001</v>
      </c>
      <c r="T192" s="2">
        <v>43798</v>
      </c>
      <c r="U192" s="3">
        <f t="shared" si="43"/>
        <v>1624.5029999999999</v>
      </c>
      <c r="V192" s="3">
        <f t="shared" si="44"/>
        <v>1398.63</v>
      </c>
      <c r="W192" s="3">
        <f t="shared" si="64"/>
        <v>430.05</v>
      </c>
      <c r="X192" s="3">
        <f t="shared" si="65"/>
        <v>1414.28</v>
      </c>
      <c r="Y192" s="4">
        <f t="shared" si="66"/>
        <v>81.020619999999994</v>
      </c>
      <c r="Z192" s="4">
        <f t="shared" si="67"/>
        <v>169.19047</v>
      </c>
      <c r="AA192" s="2">
        <f t="shared" si="68"/>
        <v>43798</v>
      </c>
      <c r="AB192" s="3">
        <f t="shared" si="54"/>
        <v>279.71296973871131</v>
      </c>
      <c r="AC192" s="3">
        <f t="shared" si="55"/>
        <v>249.61717620602894</v>
      </c>
      <c r="AD192" s="3">
        <f t="shared" si="69"/>
        <v>283.05798723096149</v>
      </c>
      <c r="AE192" s="3">
        <f t="shared" si="70"/>
        <v>209.59438030736399</v>
      </c>
      <c r="AF192" s="3">
        <f t="shared" si="58"/>
        <v>419.30235494795727</v>
      </c>
      <c r="AG192" s="3">
        <f t="shared" si="59"/>
        <v>447.93749172645744</v>
      </c>
      <c r="AH192" s="2">
        <f t="shared" si="71"/>
        <v>43798</v>
      </c>
      <c r="AI192" s="5">
        <f t="shared" si="51"/>
        <v>1.1205677990197354</v>
      </c>
      <c r="AJ192" s="5">
        <f t="shared" si="72"/>
        <v>1.350503705375427</v>
      </c>
      <c r="AK192" s="5">
        <f t="shared" si="53"/>
        <v>0.93607336445955092</v>
      </c>
      <c r="AX192" s="2">
        <v>43798</v>
      </c>
      <c r="AY192" s="10">
        <f t="shared" si="60"/>
        <v>5.0744953212242816E-3</v>
      </c>
      <c r="AZ192" s="10">
        <f t="shared" si="61"/>
        <v>1.6629505640564091E-4</v>
      </c>
    </row>
    <row r="193" spans="1:52">
      <c r="A193" s="1">
        <v>43616</v>
      </c>
      <c r="B193">
        <v>1465.4870000000001</v>
      </c>
      <c r="D193" s="1">
        <v>43616</v>
      </c>
      <c r="E193">
        <v>1215.02</v>
      </c>
      <c r="G193" s="1">
        <v>43616</v>
      </c>
      <c r="H193">
        <v>389.28</v>
      </c>
      <c r="J193" s="1">
        <v>43616</v>
      </c>
      <c r="K193">
        <v>1261.1099999999999</v>
      </c>
      <c r="M193" s="1">
        <v>43616</v>
      </c>
      <c r="N193">
        <v>94.100629999999995</v>
      </c>
      <c r="P193" s="1">
        <v>43616</v>
      </c>
      <c r="Q193">
        <v>173.07482999999999</v>
      </c>
      <c r="T193" s="2">
        <v>43830</v>
      </c>
      <c r="U193" s="3">
        <f t="shared" si="43"/>
        <v>1668.4690000000001</v>
      </c>
      <c r="V193" s="3">
        <f t="shared" si="44"/>
        <v>1442.17</v>
      </c>
      <c r="W193" s="3">
        <f t="shared" si="64"/>
        <v>444.33</v>
      </c>
      <c r="X193" s="3">
        <f t="shared" si="65"/>
        <v>1456.99</v>
      </c>
      <c r="Y193" s="4">
        <f t="shared" si="66"/>
        <v>81.920550000000006</v>
      </c>
      <c r="Z193" s="4">
        <f t="shared" si="67"/>
        <v>171.79749000000001</v>
      </c>
      <c r="AA193" s="2">
        <f t="shared" si="68"/>
        <v>43830</v>
      </c>
      <c r="AB193" s="3">
        <f t="shared" si="54"/>
        <v>287.28319917351826</v>
      </c>
      <c r="AC193" s="3">
        <f t="shared" si="55"/>
        <v>257.38787456943493</v>
      </c>
      <c r="AD193" s="3">
        <f t="shared" si="69"/>
        <v>292.4570525900084</v>
      </c>
      <c r="AE193" s="3">
        <f t="shared" si="70"/>
        <v>215.92394445514768</v>
      </c>
      <c r="AF193" s="3">
        <f t="shared" si="58"/>
        <v>423.95972202671231</v>
      </c>
      <c r="AG193" s="3">
        <f t="shared" si="59"/>
        <v>454.83966535172556</v>
      </c>
      <c r="AH193" s="2">
        <f t="shared" si="71"/>
        <v>43830</v>
      </c>
      <c r="AI193" s="5">
        <f t="shared" si="51"/>
        <v>1.1161489236977189</v>
      </c>
      <c r="AJ193" s="5">
        <f t="shared" si="72"/>
        <v>1.354444748256062</v>
      </c>
      <c r="AK193" s="5">
        <f t="shared" si="53"/>
        <v>0.93210806867265217</v>
      </c>
      <c r="AX193" s="2">
        <v>43830</v>
      </c>
      <c r="AY193" s="10">
        <f t="shared" si="60"/>
        <v>2.9182021974085703E-3</v>
      </c>
      <c r="AZ193" s="10">
        <f t="shared" si="61"/>
        <v>-4.236095094093506E-3</v>
      </c>
    </row>
    <row r="194" spans="1:52">
      <c r="A194" s="1">
        <v>43644</v>
      </c>
      <c r="B194">
        <v>1566.5719999999999</v>
      </c>
      <c r="D194" s="1">
        <v>43644</v>
      </c>
      <c r="E194">
        <v>1297.46</v>
      </c>
      <c r="G194" s="1">
        <v>43644</v>
      </c>
      <c r="H194">
        <v>411.23</v>
      </c>
      <c r="J194" s="1">
        <v>43644</v>
      </c>
      <c r="K194">
        <v>1342.86</v>
      </c>
      <c r="M194" s="1">
        <v>43646</v>
      </c>
      <c r="N194">
        <v>89.952539999999999</v>
      </c>
      <c r="P194" s="1">
        <v>43646</v>
      </c>
      <c r="Q194">
        <v>172.78697</v>
      </c>
      <c r="T194" s="2">
        <v>43861</v>
      </c>
      <c r="U194" s="3">
        <f t="shared" si="43"/>
        <v>1614.0609999999999</v>
      </c>
      <c r="V194" s="3">
        <f t="shared" si="44"/>
        <v>1446.71</v>
      </c>
      <c r="W194" s="3">
        <f t="shared" si="64"/>
        <v>431.78</v>
      </c>
      <c r="X194" s="3">
        <f t="shared" si="65"/>
        <v>1448.64</v>
      </c>
      <c r="Y194" s="4">
        <f t="shared" si="66"/>
        <v>86.998530000000002</v>
      </c>
      <c r="Z194" s="4">
        <f t="shared" si="67"/>
        <v>168.83938000000001</v>
      </c>
      <c r="AA194" s="2">
        <f t="shared" si="68"/>
        <v>43861</v>
      </c>
      <c r="AB194" s="3">
        <f t="shared" si="54"/>
        <v>277.91502733416564</v>
      </c>
      <c r="AC194" s="3">
        <f t="shared" si="55"/>
        <v>258.1981403151828</v>
      </c>
      <c r="AD194" s="3">
        <f t="shared" si="69"/>
        <v>284.19666951885722</v>
      </c>
      <c r="AE194" s="3">
        <f t="shared" si="70"/>
        <v>214.68648576552013</v>
      </c>
      <c r="AF194" s="3">
        <f t="shared" si="58"/>
        <v>450.23956254605946</v>
      </c>
      <c r="AG194" s="3">
        <f t="shared" si="59"/>
        <v>447.00796907680564</v>
      </c>
      <c r="AH194" s="2">
        <f t="shared" si="71"/>
        <v>43861</v>
      </c>
      <c r="AI194" s="5">
        <f t="shared" si="51"/>
        <v>1.0763633967112018</v>
      </c>
      <c r="AJ194" s="5">
        <f t="shared" si="72"/>
        <v>1.32377531126601</v>
      </c>
      <c r="AK194" s="5">
        <f t="shared" si="53"/>
        <v>1.0072293867062996</v>
      </c>
      <c r="AX194" s="2">
        <v>43861</v>
      </c>
      <c r="AY194" s="10">
        <f t="shared" si="60"/>
        <v>-2.2643549712559996E-2</v>
      </c>
      <c r="AZ194" s="10">
        <f t="shared" si="61"/>
        <v>8.0592927535347192E-2</v>
      </c>
    </row>
    <row r="195" spans="1:52">
      <c r="A195" s="1">
        <v>43677</v>
      </c>
      <c r="B195">
        <v>1574.605</v>
      </c>
      <c r="D195" s="1">
        <v>43677</v>
      </c>
      <c r="E195">
        <v>1317.09</v>
      </c>
      <c r="G195" s="1">
        <v>43677</v>
      </c>
      <c r="H195">
        <v>413.3</v>
      </c>
      <c r="J195" s="1">
        <v>43677</v>
      </c>
      <c r="K195">
        <v>1349.35</v>
      </c>
      <c r="M195" s="1">
        <v>43677</v>
      </c>
      <c r="N195">
        <v>80.169439999999994</v>
      </c>
      <c r="P195" s="1">
        <v>43677</v>
      </c>
      <c r="Q195">
        <v>162.77349000000001</v>
      </c>
      <c r="T195" s="2">
        <v>43889</v>
      </c>
      <c r="U195" s="3">
        <f t="shared" ref="U195:U210" si="73">B202</f>
        <v>1476.431</v>
      </c>
      <c r="V195" s="3">
        <f t="shared" ref="V195:V210" si="74">E202</f>
        <v>1324.43</v>
      </c>
      <c r="W195" s="3">
        <f t="shared" si="64"/>
        <v>391.74</v>
      </c>
      <c r="X195" s="3">
        <f t="shared" si="65"/>
        <v>1325.8</v>
      </c>
      <c r="Y195" s="4">
        <f t="shared" si="66"/>
        <v>78.313280000000006</v>
      </c>
      <c r="Z195" s="4">
        <f t="shared" si="67"/>
        <v>155.83418</v>
      </c>
      <c r="AA195" s="2">
        <f t="shared" si="68"/>
        <v>43889</v>
      </c>
      <c r="AB195" s="3">
        <f t="shared" si="54"/>
        <v>254.21738194653707</v>
      </c>
      <c r="AC195" s="3">
        <f t="shared" si="55"/>
        <v>236.37450696935636</v>
      </c>
      <c r="AD195" s="3">
        <f t="shared" si="69"/>
        <v>257.84242743368645</v>
      </c>
      <c r="AE195" s="3">
        <f t="shared" si="70"/>
        <v>196.48176415667561</v>
      </c>
      <c r="AF195" s="3">
        <f t="shared" si="58"/>
        <v>405.29118053772942</v>
      </c>
      <c r="AG195" s="3">
        <f t="shared" si="59"/>
        <v>412.57626221175036</v>
      </c>
      <c r="AH195" s="2">
        <f t="shared" si="71"/>
        <v>43889</v>
      </c>
      <c r="AI195" s="5">
        <f t="shared" ref="AI195:AI210" si="75">AB195/AC195</f>
        <v>1.0754856147811822</v>
      </c>
      <c r="AJ195" s="5">
        <f t="shared" si="72"/>
        <v>1.3122969886817666</v>
      </c>
      <c r="AK195" s="5">
        <f t="shared" ref="AK195:AK204" si="76">AF195/AG195</f>
        <v>0.98234246043394047</v>
      </c>
      <c r="AX195" s="2">
        <v>43889</v>
      </c>
      <c r="AY195" s="10">
        <f t="shared" si="60"/>
        <v>-8.6708994242127302E-3</v>
      </c>
      <c r="AZ195" s="10">
        <f t="shared" si="61"/>
        <v>-2.4708300413812223E-2</v>
      </c>
    </row>
    <row r="196" spans="1:52">
      <c r="A196" s="1">
        <v>43707</v>
      </c>
      <c r="B196">
        <v>1494.8389999999999</v>
      </c>
      <c r="D196" s="1">
        <v>43707</v>
      </c>
      <c r="E196">
        <v>1292.3800000000001</v>
      </c>
      <c r="G196" s="1">
        <v>43707</v>
      </c>
      <c r="H196">
        <v>398.71</v>
      </c>
      <c r="J196" s="1">
        <v>43707</v>
      </c>
      <c r="K196">
        <v>1320.33</v>
      </c>
      <c r="M196" s="1">
        <v>43708</v>
      </c>
      <c r="N196">
        <v>76.147959999999998</v>
      </c>
      <c r="P196" s="1">
        <v>43708</v>
      </c>
      <c r="Q196">
        <v>155.76191</v>
      </c>
      <c r="T196" s="2">
        <v>43921</v>
      </c>
      <c r="U196" s="3">
        <f t="shared" si="73"/>
        <v>1153.1030000000001</v>
      </c>
      <c r="V196" s="3">
        <f t="shared" si="74"/>
        <v>1187.48</v>
      </c>
      <c r="W196" s="3">
        <f t="shared" si="64"/>
        <v>309.43</v>
      </c>
      <c r="X196" s="3">
        <f t="shared" si="65"/>
        <v>1159.42</v>
      </c>
      <c r="Y196" s="4">
        <f t="shared" si="66"/>
        <v>47.691699999999997</v>
      </c>
      <c r="Z196" s="4">
        <f t="shared" si="67"/>
        <v>115.01333</v>
      </c>
      <c r="AA196" s="2">
        <f t="shared" si="68"/>
        <v>43921</v>
      </c>
      <c r="AB196" s="3">
        <f t="shared" ref="AB196:AB210" si="77">U196*AB195/U195</f>
        <v>198.54556411691286</v>
      </c>
      <c r="AC196" s="3">
        <f t="shared" ref="AC196:AC210" si="78">V196*AC195/V195</f>
        <v>211.93268012350316</v>
      </c>
      <c r="AD196" s="3">
        <f t="shared" si="69"/>
        <v>203.66616204831163</v>
      </c>
      <c r="AE196" s="3">
        <f t="shared" si="70"/>
        <v>171.82447352431203</v>
      </c>
      <c r="AF196" s="3">
        <f t="shared" ref="AF196:AF204" si="79">Y196*AF195/Y195</f>
        <v>246.81670075434496</v>
      </c>
      <c r="AG196" s="3">
        <f t="shared" ref="AG196:AG204" si="80">Z196*AG195/Z195</f>
        <v>304.50168118397755</v>
      </c>
      <c r="AH196" s="2">
        <f t="shared" si="71"/>
        <v>43921</v>
      </c>
      <c r="AI196" s="5">
        <f t="shared" si="75"/>
        <v>0.93683316797207017</v>
      </c>
      <c r="AJ196" s="5">
        <f t="shared" si="72"/>
        <v>1.1853152107548535</v>
      </c>
      <c r="AK196" s="5">
        <f t="shared" si="76"/>
        <v>0.81055940247903013</v>
      </c>
      <c r="AX196" s="2">
        <v>43921</v>
      </c>
      <c r="AY196" s="10">
        <f t="shared" ref="AY196:AY204" si="81">AJ196/AJ195-1</f>
        <v>-9.6762988120905002E-2</v>
      </c>
      <c r="AZ196" s="10">
        <f t="shared" ref="AZ196:AZ204" si="82">AK196/AK195-1</f>
        <v>-0.17487084685215259</v>
      </c>
    </row>
    <row r="197" spans="1:52">
      <c r="A197" s="1">
        <v>43738</v>
      </c>
      <c r="B197">
        <v>1523.373</v>
      </c>
      <c r="D197" s="1">
        <v>43738</v>
      </c>
      <c r="E197">
        <v>1315.25</v>
      </c>
      <c r="G197" s="1">
        <v>43738</v>
      </c>
      <c r="H197">
        <v>406.05</v>
      </c>
      <c r="J197" s="1">
        <v>43738</v>
      </c>
      <c r="K197">
        <v>1345.31</v>
      </c>
      <c r="M197" s="1">
        <v>43738</v>
      </c>
      <c r="N197">
        <v>79.154790000000006</v>
      </c>
      <c r="P197" s="1">
        <v>43738</v>
      </c>
      <c r="Q197">
        <v>163.87697</v>
      </c>
      <c r="T197" s="2">
        <v>43951</v>
      </c>
      <c r="U197" s="3">
        <f t="shared" si="73"/>
        <v>1310.664</v>
      </c>
      <c r="V197" s="3">
        <f t="shared" si="74"/>
        <v>1338.02</v>
      </c>
      <c r="W197" s="3">
        <f t="shared" si="64"/>
        <v>350.66</v>
      </c>
      <c r="X197" s="3">
        <f t="shared" si="65"/>
        <v>1282.18</v>
      </c>
      <c r="Y197" s="4">
        <f t="shared" si="66"/>
        <v>54.214300000000001</v>
      </c>
      <c r="Z197" s="4">
        <f t="shared" si="67"/>
        <v>132.29526999999999</v>
      </c>
      <c r="AA197" s="2">
        <f t="shared" si="68"/>
        <v>43951</v>
      </c>
      <c r="AB197" s="3">
        <f t="shared" si="77"/>
        <v>225.67500322844487</v>
      </c>
      <c r="AC197" s="3">
        <f t="shared" si="78"/>
        <v>238.79995002766339</v>
      </c>
      <c r="AD197" s="3">
        <f t="shared" si="69"/>
        <v>230.80365958006965</v>
      </c>
      <c r="AE197" s="3">
        <f t="shared" si="70"/>
        <v>190.01733924151938</v>
      </c>
      <c r="AF197" s="3">
        <f t="shared" si="79"/>
        <v>280.57281790555351</v>
      </c>
      <c r="AG197" s="3">
        <f t="shared" si="80"/>
        <v>350.25620184797913</v>
      </c>
      <c r="AH197" s="2">
        <f t="shared" si="71"/>
        <v>43951</v>
      </c>
      <c r="AI197" s="5">
        <f t="shared" si="75"/>
        <v>0.94503789972444263</v>
      </c>
      <c r="AJ197" s="5">
        <f t="shared" si="72"/>
        <v>1.2146452555401235</v>
      </c>
      <c r="AK197" s="5">
        <f t="shared" si="76"/>
        <v>0.80105024957510917</v>
      </c>
      <c r="AX197" s="2">
        <v>43951</v>
      </c>
      <c r="AY197" s="10">
        <f t="shared" si="81"/>
        <v>2.4744510590217983E-2</v>
      </c>
      <c r="AZ197" s="10">
        <f t="shared" si="82"/>
        <v>-1.1731592866405571E-2</v>
      </c>
    </row>
    <row r="198" spans="1:52">
      <c r="A198" s="1">
        <v>43769</v>
      </c>
      <c r="B198">
        <v>1562.452</v>
      </c>
      <c r="D198" s="1">
        <v>43769</v>
      </c>
      <c r="E198">
        <v>1349.76</v>
      </c>
      <c r="G198" s="1">
        <v>43769</v>
      </c>
      <c r="H198">
        <v>416.96</v>
      </c>
      <c r="J198" s="1">
        <v>43769</v>
      </c>
      <c r="K198">
        <v>1378.19</v>
      </c>
      <c r="M198" s="1">
        <v>43769</v>
      </c>
      <c r="N198">
        <v>80.841750000000005</v>
      </c>
      <c r="P198" s="1">
        <v>43769</v>
      </c>
      <c r="Q198">
        <v>168.84502000000001</v>
      </c>
      <c r="T198" s="2">
        <v>43980</v>
      </c>
      <c r="U198" s="3">
        <f t="shared" si="73"/>
        <v>1394.0350000000001</v>
      </c>
      <c r="V198" s="3">
        <f t="shared" si="74"/>
        <v>1389.63</v>
      </c>
      <c r="W198" s="3">
        <f t="shared" si="64"/>
        <v>374.95</v>
      </c>
      <c r="X198" s="3">
        <f t="shared" si="65"/>
        <v>1336.37</v>
      </c>
      <c r="Y198" s="4">
        <f t="shared" si="66"/>
        <v>52.960050000000003</v>
      </c>
      <c r="Z198" s="4">
        <f t="shared" si="67"/>
        <v>128.31049999999999</v>
      </c>
      <c r="AA198" s="2">
        <f t="shared" si="68"/>
        <v>43980</v>
      </c>
      <c r="AB198" s="3">
        <f t="shared" si="77"/>
        <v>240.03013215100526</v>
      </c>
      <c r="AC198" s="3">
        <f t="shared" si="78"/>
        <v>248.01092252503096</v>
      </c>
      <c r="AD198" s="3">
        <f t="shared" si="69"/>
        <v>246.79128546040923</v>
      </c>
      <c r="AE198" s="3">
        <f t="shared" si="70"/>
        <v>198.04822383923411</v>
      </c>
      <c r="AF198" s="3">
        <f t="shared" si="79"/>
        <v>274.08175453559318</v>
      </c>
      <c r="AG198" s="3">
        <f t="shared" si="80"/>
        <v>339.70638849911359</v>
      </c>
      <c r="AH198" s="2">
        <f t="shared" si="71"/>
        <v>43980</v>
      </c>
      <c r="AI198" s="5">
        <f t="shared" si="75"/>
        <v>0.96782081090311567</v>
      </c>
      <c r="AJ198" s="5">
        <f t="shared" si="72"/>
        <v>1.2461171358988927</v>
      </c>
      <c r="AK198" s="5">
        <f t="shared" si="76"/>
        <v>0.80681954715817294</v>
      </c>
      <c r="AX198" s="2">
        <v>43980</v>
      </c>
      <c r="AY198" s="10">
        <f t="shared" si="81"/>
        <v>2.5910347251778099E-2</v>
      </c>
      <c r="AZ198" s="10">
        <f t="shared" si="82"/>
        <v>7.2021668879374001E-3</v>
      </c>
    </row>
    <row r="199" spans="1:52">
      <c r="A199" s="1">
        <v>43798</v>
      </c>
      <c r="B199">
        <v>1624.5029999999999</v>
      </c>
      <c r="D199" s="1">
        <v>43798</v>
      </c>
      <c r="E199">
        <v>1398.63</v>
      </c>
      <c r="G199" s="1">
        <v>43798</v>
      </c>
      <c r="H199">
        <v>430.05</v>
      </c>
      <c r="J199" s="1">
        <v>43798</v>
      </c>
      <c r="K199">
        <v>1414.28</v>
      </c>
      <c r="M199" s="1">
        <v>43799</v>
      </c>
      <c r="N199">
        <v>81.020619999999994</v>
      </c>
      <c r="P199" s="1">
        <v>43799</v>
      </c>
      <c r="Q199">
        <v>169.19047</v>
      </c>
      <c r="T199" s="2">
        <v>44012</v>
      </c>
      <c r="U199" s="3">
        <f t="shared" si="73"/>
        <v>1441.365</v>
      </c>
      <c r="V199" s="3">
        <f t="shared" si="74"/>
        <v>1427.23</v>
      </c>
      <c r="W199" s="3">
        <f t="shared" si="64"/>
        <v>384.08</v>
      </c>
      <c r="X199" s="3">
        <f t="shared" si="65"/>
        <v>1370.93</v>
      </c>
      <c r="Y199" s="4">
        <f t="shared" si="66"/>
        <v>61.082689999999999</v>
      </c>
      <c r="Z199" s="4">
        <f t="shared" si="67"/>
        <v>137.79504</v>
      </c>
      <c r="AA199" s="2">
        <f t="shared" si="68"/>
        <v>44012</v>
      </c>
      <c r="AB199" s="3">
        <f t="shared" si="77"/>
        <v>248.17958761999068</v>
      </c>
      <c r="AC199" s="3">
        <f t="shared" si="78"/>
        <v>254.72149345897824</v>
      </c>
      <c r="AD199" s="3">
        <f t="shared" si="69"/>
        <v>252.80063186993993</v>
      </c>
      <c r="AE199" s="3">
        <f t="shared" si="70"/>
        <v>203.16996902648316</v>
      </c>
      <c r="AF199" s="3">
        <f t="shared" si="79"/>
        <v>316.11848642427134</v>
      </c>
      <c r="AG199" s="3">
        <f t="shared" si="80"/>
        <v>364.81702893754527</v>
      </c>
      <c r="AH199" s="2">
        <f t="shared" si="71"/>
        <v>44012</v>
      </c>
      <c r="AI199" s="5">
        <f t="shared" si="75"/>
        <v>0.97431741723027743</v>
      </c>
      <c r="AJ199" s="5">
        <f t="shared" si="72"/>
        <v>1.2442814904253268</v>
      </c>
      <c r="AK199" s="5">
        <f t="shared" si="76"/>
        <v>0.86651241951315039</v>
      </c>
      <c r="AX199" s="2">
        <v>44012</v>
      </c>
      <c r="AY199" s="10">
        <f t="shared" si="81"/>
        <v>-1.4730922324102114E-3</v>
      </c>
      <c r="AZ199" s="10">
        <f t="shared" si="82"/>
        <v>7.3985406730948888E-2</v>
      </c>
    </row>
    <row r="200" spans="1:52">
      <c r="A200" s="1">
        <v>43830</v>
      </c>
      <c r="B200">
        <v>1668.4690000000001</v>
      </c>
      <c r="D200" s="1">
        <v>43830</v>
      </c>
      <c r="E200">
        <v>1442.17</v>
      </c>
      <c r="G200" s="1">
        <v>43830</v>
      </c>
      <c r="H200">
        <v>444.33</v>
      </c>
      <c r="J200" s="1">
        <v>43830</v>
      </c>
      <c r="K200">
        <v>1456.99</v>
      </c>
      <c r="M200" s="1">
        <v>43830</v>
      </c>
      <c r="N200">
        <v>81.920550000000006</v>
      </c>
      <c r="P200" s="1">
        <v>43830</v>
      </c>
      <c r="Q200">
        <v>171.79749000000001</v>
      </c>
      <c r="T200" s="2">
        <v>44043</v>
      </c>
      <c r="U200" s="3">
        <f t="shared" si="73"/>
        <v>1480.4269999999999</v>
      </c>
      <c r="V200" s="3">
        <f t="shared" si="74"/>
        <v>1504.93</v>
      </c>
      <c r="W200" s="3">
        <f t="shared" si="64"/>
        <v>398.85</v>
      </c>
      <c r="X200" s="3">
        <f t="shared" si="65"/>
        <v>1434.85</v>
      </c>
      <c r="Y200" s="4">
        <f t="shared" si="66"/>
        <v>66.87782</v>
      </c>
      <c r="Z200" s="4">
        <f t="shared" si="67"/>
        <v>148.94163</v>
      </c>
      <c r="AA200" s="2">
        <f t="shared" si="68"/>
        <v>44043</v>
      </c>
      <c r="AB200" s="3">
        <f t="shared" si="77"/>
        <v>254.90542809177407</v>
      </c>
      <c r="AC200" s="3">
        <f t="shared" si="78"/>
        <v>268.5888169049278</v>
      </c>
      <c r="AD200" s="3">
        <f t="shared" si="69"/>
        <v>262.52221417758165</v>
      </c>
      <c r="AE200" s="3">
        <f t="shared" si="70"/>
        <v>212.64282644456634</v>
      </c>
      <c r="AF200" s="3">
        <f t="shared" si="79"/>
        <v>346.1097609446287</v>
      </c>
      <c r="AG200" s="3">
        <f t="shared" si="80"/>
        <v>394.32800296523851</v>
      </c>
      <c r="AH200" s="2">
        <f t="shared" si="71"/>
        <v>44043</v>
      </c>
      <c r="AI200" s="5">
        <f t="shared" si="75"/>
        <v>0.94905451027025733</v>
      </c>
      <c r="AJ200" s="5">
        <f t="shared" si="72"/>
        <v>1.2345688710360436</v>
      </c>
      <c r="AK200" s="5">
        <f t="shared" si="76"/>
        <v>0.8777204721500329</v>
      </c>
      <c r="AX200" s="2">
        <v>44043</v>
      </c>
      <c r="AY200" s="10">
        <f t="shared" si="81"/>
        <v>-7.8058055705410023E-3</v>
      </c>
      <c r="AZ200" s="10">
        <f t="shared" si="82"/>
        <v>1.2934670507296131E-2</v>
      </c>
    </row>
    <row r="201" spans="1:52">
      <c r="A201" s="1">
        <v>43861</v>
      </c>
      <c r="B201">
        <v>1614.0609999999999</v>
      </c>
      <c r="D201" s="1">
        <v>43861</v>
      </c>
      <c r="E201">
        <v>1446.71</v>
      </c>
      <c r="G201" s="1">
        <v>43861</v>
      </c>
      <c r="H201">
        <v>431.78</v>
      </c>
      <c r="J201" s="1">
        <v>43861</v>
      </c>
      <c r="K201">
        <v>1448.64</v>
      </c>
      <c r="M201" s="1">
        <v>43861</v>
      </c>
      <c r="N201">
        <v>86.998530000000002</v>
      </c>
      <c r="P201" s="1">
        <v>43861</v>
      </c>
      <c r="Q201">
        <v>168.83938000000001</v>
      </c>
      <c r="T201" s="2">
        <v>44074</v>
      </c>
      <c r="U201" s="3">
        <f t="shared" si="73"/>
        <v>1561.876</v>
      </c>
      <c r="V201" s="3">
        <f t="shared" si="74"/>
        <v>1638.94</v>
      </c>
      <c r="W201" s="3">
        <f t="shared" si="64"/>
        <v>421.12</v>
      </c>
      <c r="X201" s="3">
        <f t="shared" si="65"/>
        <v>1533.97</v>
      </c>
      <c r="Y201" s="4">
        <f t="shared" si="66"/>
        <v>76.17062</v>
      </c>
      <c r="Z201" s="4">
        <f t="shared" si="67"/>
        <v>156.48083</v>
      </c>
      <c r="AA201" s="2">
        <f t="shared" si="68"/>
        <v>44074</v>
      </c>
      <c r="AB201" s="3">
        <f t="shared" si="77"/>
        <v>268.9296199044382</v>
      </c>
      <c r="AC201" s="3">
        <f t="shared" si="78"/>
        <v>292.50593421498832</v>
      </c>
      <c r="AD201" s="3">
        <f t="shared" si="69"/>
        <v>277.18028039228579</v>
      </c>
      <c r="AE201" s="3">
        <f t="shared" si="70"/>
        <v>227.33227618299574</v>
      </c>
      <c r="AF201" s="3">
        <f t="shared" si="79"/>
        <v>394.20236902465052</v>
      </c>
      <c r="AG201" s="3">
        <f t="shared" si="80"/>
        <v>414.28828995790485</v>
      </c>
      <c r="AH201" s="2">
        <f t="shared" si="71"/>
        <v>44074</v>
      </c>
      <c r="AI201" s="5">
        <f t="shared" si="75"/>
        <v>0.91939885126152066</v>
      </c>
      <c r="AJ201" s="5">
        <f t="shared" si="72"/>
        <v>1.2192737654602284</v>
      </c>
      <c r="AK201" s="5">
        <f t="shared" si="76"/>
        <v>0.9515170440002173</v>
      </c>
      <c r="AX201" s="2">
        <v>44074</v>
      </c>
      <c r="AY201" s="10">
        <f t="shared" si="81"/>
        <v>-1.2389025784344976E-2</v>
      </c>
      <c r="AZ201" s="10">
        <f t="shared" si="82"/>
        <v>8.4077532872641081E-2</v>
      </c>
    </row>
    <row r="202" spans="1:52">
      <c r="A202" s="1">
        <v>43889</v>
      </c>
      <c r="B202">
        <v>1476.431</v>
      </c>
      <c r="D202" s="1">
        <v>43889</v>
      </c>
      <c r="E202">
        <v>1324.43</v>
      </c>
      <c r="G202" s="1">
        <v>43889</v>
      </c>
      <c r="H202">
        <v>391.74</v>
      </c>
      <c r="J202" s="1">
        <v>43889</v>
      </c>
      <c r="K202">
        <v>1325.8</v>
      </c>
      <c r="M202" s="1">
        <v>43890</v>
      </c>
      <c r="N202">
        <v>78.313280000000006</v>
      </c>
      <c r="P202" s="1">
        <v>43890</v>
      </c>
      <c r="Q202">
        <v>155.83418</v>
      </c>
      <c r="T202" s="2">
        <v>44104</v>
      </c>
      <c r="U202" s="3">
        <f t="shared" si="73"/>
        <v>1507.692</v>
      </c>
      <c r="V202" s="3">
        <f t="shared" si="74"/>
        <v>1560.58</v>
      </c>
      <c r="W202" s="3">
        <f t="shared" si="64"/>
        <v>411.33</v>
      </c>
      <c r="X202" s="3">
        <f t="shared" si="65"/>
        <v>1474.64</v>
      </c>
      <c r="Y202" s="4">
        <f t="shared" si="66"/>
        <v>79.148539999999997</v>
      </c>
      <c r="Z202" s="4">
        <f t="shared" si="67"/>
        <v>154.84254000000001</v>
      </c>
      <c r="AA202" s="2">
        <f t="shared" si="68"/>
        <v>44104</v>
      </c>
      <c r="AB202" s="3">
        <f t="shared" si="77"/>
        <v>259.60001721837216</v>
      </c>
      <c r="AC202" s="3">
        <f t="shared" si="78"/>
        <v>278.52081883243221</v>
      </c>
      <c r="AD202" s="3">
        <f t="shared" si="69"/>
        <v>270.73652339893357</v>
      </c>
      <c r="AE202" s="3">
        <f t="shared" si="70"/>
        <v>218.53965054759405</v>
      </c>
      <c r="AF202" s="3">
        <f t="shared" si="79"/>
        <v>409.6138638866575</v>
      </c>
      <c r="AG202" s="3">
        <f t="shared" si="80"/>
        <v>409.95086177225983</v>
      </c>
      <c r="AH202" s="2">
        <f t="shared" si="71"/>
        <v>44104</v>
      </c>
      <c r="AI202" s="5">
        <f t="shared" si="75"/>
        <v>0.9320668318678057</v>
      </c>
      <c r="AJ202" s="5">
        <f t="shared" si="72"/>
        <v>1.2388439476339876</v>
      </c>
      <c r="AK202" s="5">
        <f t="shared" si="76"/>
        <v>0.99917795541605781</v>
      </c>
      <c r="AX202" s="2">
        <v>44104</v>
      </c>
      <c r="AY202" s="10">
        <f t="shared" si="81"/>
        <v>1.605068748967331E-2</v>
      </c>
      <c r="AZ202" s="10">
        <f t="shared" si="82"/>
        <v>5.0089393265591919E-2</v>
      </c>
    </row>
    <row r="203" spans="1:52">
      <c r="A203" s="1">
        <v>43921</v>
      </c>
      <c r="B203">
        <v>1153.1030000000001</v>
      </c>
      <c r="D203" s="1">
        <v>43921</v>
      </c>
      <c r="E203">
        <v>1187.48</v>
      </c>
      <c r="G203" s="1">
        <v>43921</v>
      </c>
      <c r="H203">
        <v>309.43</v>
      </c>
      <c r="J203" s="1">
        <v>43921</v>
      </c>
      <c r="K203">
        <v>1159.42</v>
      </c>
      <c r="M203" s="1">
        <v>43921</v>
      </c>
      <c r="N203">
        <v>47.691699999999997</v>
      </c>
      <c r="P203" s="1">
        <v>43921</v>
      </c>
      <c r="Q203">
        <v>115.01333</v>
      </c>
      <c r="T203" s="2">
        <v>44134</v>
      </c>
      <c r="U203" s="3">
        <f t="shared" si="73"/>
        <v>1538.479</v>
      </c>
      <c r="V203" s="3">
        <f t="shared" si="74"/>
        <v>1507.65</v>
      </c>
      <c r="W203" s="3">
        <f t="shared" si="64"/>
        <v>411.06</v>
      </c>
      <c r="X203" s="3">
        <f t="shared" si="65"/>
        <v>1422.56</v>
      </c>
      <c r="Y203" s="4">
        <f t="shared" si="66"/>
        <v>78.015900000000002</v>
      </c>
      <c r="Z203" s="4">
        <f t="shared" si="67"/>
        <v>157.14001999999999</v>
      </c>
      <c r="AA203" s="2">
        <f t="shared" si="68"/>
        <v>44134</v>
      </c>
      <c r="AB203" s="3">
        <f t="shared" si="77"/>
        <v>264.90103740691336</v>
      </c>
      <c r="AC203" s="3">
        <f t="shared" si="78"/>
        <v>269.07426246185167</v>
      </c>
      <c r="AD203" s="3">
        <f t="shared" si="69"/>
        <v>270.55880997827933</v>
      </c>
      <c r="AE203" s="3">
        <f t="shared" si="70"/>
        <v>210.8214650918091</v>
      </c>
      <c r="AF203" s="3">
        <f t="shared" si="79"/>
        <v>403.75216325651854</v>
      </c>
      <c r="AG203" s="3">
        <f t="shared" si="80"/>
        <v>416.03351777819023</v>
      </c>
      <c r="AH203" s="2">
        <f t="shared" si="71"/>
        <v>44134</v>
      </c>
      <c r="AI203" s="5">
        <f t="shared" si="75"/>
        <v>0.98449043391680768</v>
      </c>
      <c r="AJ203" s="5">
        <f t="shared" si="72"/>
        <v>1.2833551358750668</v>
      </c>
      <c r="AK203" s="5">
        <f t="shared" si="76"/>
        <v>0.97047989165089454</v>
      </c>
      <c r="AX203" s="2">
        <v>44134</v>
      </c>
      <c r="AY203" s="10">
        <f t="shared" si="81"/>
        <v>3.5929616741550818E-2</v>
      </c>
      <c r="AZ203" s="10">
        <f t="shared" si="82"/>
        <v>-2.8721674261932062E-2</v>
      </c>
    </row>
    <row r="204" spans="1:52">
      <c r="A204" s="1">
        <v>43951</v>
      </c>
      <c r="B204">
        <v>1310.664</v>
      </c>
      <c r="D204" s="1">
        <v>43951</v>
      </c>
      <c r="E204">
        <v>1338.02</v>
      </c>
      <c r="G204" s="1">
        <v>43951</v>
      </c>
      <c r="H204">
        <v>350.66</v>
      </c>
      <c r="J204" s="1">
        <v>43951</v>
      </c>
      <c r="K204">
        <v>1282.18</v>
      </c>
      <c r="M204" s="1">
        <v>43951</v>
      </c>
      <c r="N204">
        <v>54.214300000000001</v>
      </c>
      <c r="P204" s="1">
        <v>43951</v>
      </c>
      <c r="Q204">
        <v>132.29526999999999</v>
      </c>
      <c r="T204" s="2">
        <v>44165</v>
      </c>
      <c r="U204" s="3">
        <f t="shared" si="73"/>
        <v>1819.816</v>
      </c>
      <c r="V204" s="3">
        <f t="shared" si="74"/>
        <v>1658.77</v>
      </c>
      <c r="W204" s="3">
        <f t="shared" si="64"/>
        <v>473.87</v>
      </c>
      <c r="X204" s="3">
        <f t="shared" si="65"/>
        <v>1598.25</v>
      </c>
      <c r="Y204" s="4">
        <f t="shared" si="66"/>
        <v>88.833299999999994</v>
      </c>
      <c r="Z204" s="4">
        <f t="shared" si="67"/>
        <v>176.36937</v>
      </c>
      <c r="AA204" s="2">
        <f t="shared" si="68"/>
        <v>44165</v>
      </c>
      <c r="AB204" s="3">
        <f t="shared" si="77"/>
        <v>313.34268864878851</v>
      </c>
      <c r="AC204" s="3">
        <f t="shared" si="78"/>
        <v>296.04504649212066</v>
      </c>
      <c r="AD204" s="3">
        <f t="shared" si="69"/>
        <v>311.90021720529177</v>
      </c>
      <c r="AE204" s="3">
        <f t="shared" si="70"/>
        <v>236.85848511344614</v>
      </c>
      <c r="AF204" s="3">
        <f t="shared" si="79"/>
        <v>459.73496484966887</v>
      </c>
      <c r="AG204" s="3">
        <f t="shared" si="80"/>
        <v>466.9438722829691</v>
      </c>
      <c r="AH204" s="2">
        <f t="shared" si="71"/>
        <v>44165</v>
      </c>
      <c r="AI204" s="5">
        <f t="shared" si="75"/>
        <v>1.0584290882810912</v>
      </c>
      <c r="AJ204" s="5">
        <f t="shared" si="72"/>
        <v>1.3168209576950707</v>
      </c>
      <c r="AK204" s="5">
        <f t="shared" si="76"/>
        <v>0.98456151186211172</v>
      </c>
      <c r="AX204" s="2">
        <v>44165</v>
      </c>
      <c r="AY204" s="10">
        <f t="shared" si="81"/>
        <v>2.6076820736907758E-2</v>
      </c>
      <c r="AZ204" s="10">
        <f t="shared" si="82"/>
        <v>1.4509955674880448E-2</v>
      </c>
    </row>
    <row r="205" spans="1:52">
      <c r="A205" s="1">
        <v>43980</v>
      </c>
      <c r="B205">
        <v>1394.0350000000001</v>
      </c>
      <c r="D205" s="1">
        <v>43980</v>
      </c>
      <c r="E205">
        <v>1389.63</v>
      </c>
      <c r="G205" s="1">
        <v>43980</v>
      </c>
      <c r="H205">
        <v>374.95</v>
      </c>
      <c r="J205" s="1">
        <v>43980</v>
      </c>
      <c r="K205">
        <v>1336.37</v>
      </c>
      <c r="M205" s="1">
        <v>43982</v>
      </c>
      <c r="N205">
        <v>52.960050000000003</v>
      </c>
      <c r="P205" s="1">
        <v>43982</v>
      </c>
      <c r="Q205">
        <v>128.31049999999999</v>
      </c>
      <c r="T205" s="1">
        <v>44196</v>
      </c>
      <c r="U205" s="3">
        <f t="shared" si="73"/>
        <v>1974.855</v>
      </c>
      <c r="V205" s="3">
        <f t="shared" si="74"/>
        <v>1720.5</v>
      </c>
      <c r="W205" s="3">
        <f t="shared" ref="W205:W207" si="83">H212</f>
        <v>508.26</v>
      </c>
      <c r="X205" s="3">
        <f t="shared" ref="X205:X207" si="84">K212</f>
        <v>1661.88</v>
      </c>
      <c r="Y205" s="4">
        <f t="shared" ref="Y205:Y207" si="85">N212</f>
        <v>97.016919999999999</v>
      </c>
      <c r="Z205" s="4">
        <f t="shared" ref="Z205:Z207" si="86">Q212</f>
        <v>193.01091</v>
      </c>
      <c r="AA205" s="2">
        <f t="shared" ref="AA205:AA207" si="87">T205</f>
        <v>44196</v>
      </c>
      <c r="AB205" s="3">
        <f t="shared" si="77"/>
        <v>340.0378804184067</v>
      </c>
      <c r="AC205" s="3">
        <f t="shared" si="78"/>
        <v>307.06216201745485</v>
      </c>
      <c r="AD205" s="3">
        <f t="shared" ref="AD205:AD207" si="88">W205*AD204/W204</f>
        <v>334.53564141380883</v>
      </c>
      <c r="AE205" s="3">
        <f t="shared" ref="AE205:AE207" si="89">X205*AE204/X204</f>
        <v>246.28836492434471</v>
      </c>
      <c r="AF205" s="3">
        <f t="shared" ref="AF205:AF207" si="90">Y205*AF204/Y204</f>
        <v>502.08728377785292</v>
      </c>
      <c r="AG205" s="3">
        <f t="shared" ref="AG205:AG207" si="91">Z205*AG204/Z204</f>
        <v>511.00291228720522</v>
      </c>
      <c r="AH205" s="2">
        <f t="shared" ref="AH205:AH207" si="92">AA205</f>
        <v>44196</v>
      </c>
      <c r="AI205" s="5">
        <f t="shared" si="75"/>
        <v>1.1073910187575549</v>
      </c>
      <c r="AJ205" s="5">
        <f t="shared" ref="AJ205:AJ207" si="93">AD205/AE205</f>
        <v>1.3583087512744343</v>
      </c>
      <c r="AK205" s="5">
        <f t="shared" ref="AK205:AK207" si="94">AF205/AG205</f>
        <v>0.98255268552297148</v>
      </c>
    </row>
    <row r="206" spans="1:52">
      <c r="A206" s="1">
        <v>44012</v>
      </c>
      <c r="B206">
        <v>1441.365</v>
      </c>
      <c r="D206" s="1">
        <v>44012</v>
      </c>
      <c r="E206">
        <v>1427.23</v>
      </c>
      <c r="G206" s="1">
        <v>44012</v>
      </c>
      <c r="H206">
        <v>384.08</v>
      </c>
      <c r="J206" s="1">
        <v>44012</v>
      </c>
      <c r="K206">
        <v>1370.93</v>
      </c>
      <c r="M206" s="1">
        <v>44012</v>
      </c>
      <c r="N206">
        <v>61.082689999999999</v>
      </c>
      <c r="P206" s="1">
        <v>44012</v>
      </c>
      <c r="Q206">
        <v>137.79504</v>
      </c>
      <c r="T206" s="1">
        <v>44227</v>
      </c>
      <c r="U206" s="3">
        <f t="shared" si="73"/>
        <v>2073.6410000000001</v>
      </c>
      <c r="V206" s="3">
        <f t="shared" si="74"/>
        <v>1709.75</v>
      </c>
      <c r="W206" s="3">
        <f t="shared" si="83"/>
        <v>518.58000000000004</v>
      </c>
      <c r="X206" s="3">
        <f t="shared" si="84"/>
        <v>1642.38</v>
      </c>
      <c r="Y206" s="4">
        <f t="shared" si="85"/>
        <v>98.469220000000007</v>
      </c>
      <c r="Z206" s="4">
        <f t="shared" si="86"/>
        <v>189.31099</v>
      </c>
      <c r="AA206" s="2">
        <f t="shared" si="87"/>
        <v>44227</v>
      </c>
      <c r="AB206" s="3">
        <f t="shared" si="77"/>
        <v>357.04722138521828</v>
      </c>
      <c r="AC206" s="3">
        <f t="shared" si="78"/>
        <v>305.1435812318183</v>
      </c>
      <c r="AD206" s="3">
        <f t="shared" si="88"/>
        <v>341.32824326992676</v>
      </c>
      <c r="AE206" s="3">
        <f t="shared" si="89"/>
        <v>243.3984913377893</v>
      </c>
      <c r="AF206" s="3">
        <f t="shared" si="90"/>
        <v>509.60330636680521</v>
      </c>
      <c r="AG206" s="3">
        <f t="shared" si="91"/>
        <v>501.20724894760605</v>
      </c>
      <c r="AH206" s="2">
        <f t="shared" si="92"/>
        <v>44227</v>
      </c>
      <c r="AI206" s="5">
        <f t="shared" si="75"/>
        <v>1.1700957953756486</v>
      </c>
      <c r="AJ206" s="5">
        <f t="shared" si="93"/>
        <v>1.4023432988178641</v>
      </c>
      <c r="AK206" s="5">
        <f t="shared" si="94"/>
        <v>1.0167516679713402</v>
      </c>
    </row>
    <row r="207" spans="1:52">
      <c r="A207" s="1">
        <v>44043</v>
      </c>
      <c r="B207">
        <v>1480.4269999999999</v>
      </c>
      <c r="D207" s="1">
        <v>44043</v>
      </c>
      <c r="E207">
        <v>1504.93</v>
      </c>
      <c r="G207" s="1">
        <v>44043</v>
      </c>
      <c r="H207">
        <v>398.85</v>
      </c>
      <c r="J207" s="1">
        <v>44043</v>
      </c>
      <c r="K207">
        <v>1434.85</v>
      </c>
      <c r="M207" s="1">
        <v>44043</v>
      </c>
      <c r="N207">
        <v>66.87782</v>
      </c>
      <c r="P207" s="1">
        <v>44043</v>
      </c>
      <c r="Q207">
        <v>148.94163</v>
      </c>
      <c r="T207" s="1">
        <v>44255</v>
      </c>
      <c r="U207" s="3">
        <f t="shared" si="73"/>
        <v>2201.0509999999999</v>
      </c>
      <c r="V207" s="3">
        <f t="shared" si="74"/>
        <v>1731.42</v>
      </c>
      <c r="W207" s="3">
        <f t="shared" si="83"/>
        <v>544.05999999999995</v>
      </c>
      <c r="X207" s="3">
        <f t="shared" si="84"/>
        <v>1678.58</v>
      </c>
      <c r="Y207" s="4">
        <f t="shared" si="85"/>
        <v>108.93577000000001</v>
      </c>
      <c r="Z207" s="4">
        <f t="shared" si="86"/>
        <v>199.25812999999999</v>
      </c>
      <c r="AA207" s="2">
        <f t="shared" si="87"/>
        <v>44255</v>
      </c>
      <c r="AB207" s="3">
        <f t="shared" si="77"/>
        <v>378.98514915414773</v>
      </c>
      <c r="AC207" s="3">
        <f t="shared" si="78"/>
        <v>309.01108315039909</v>
      </c>
      <c r="AD207" s="3">
        <f t="shared" si="88"/>
        <v>358.09912459685358</v>
      </c>
      <c r="AE207" s="3">
        <f t="shared" si="89"/>
        <v>248.76328230359982</v>
      </c>
      <c r="AF207" s="3">
        <f t="shared" si="90"/>
        <v>563.77036980300875</v>
      </c>
      <c r="AG207" s="3">
        <f t="shared" si="91"/>
        <v>527.542638532208</v>
      </c>
      <c r="AH207" s="2">
        <f t="shared" si="92"/>
        <v>44255</v>
      </c>
      <c r="AI207" s="5">
        <f t="shared" si="75"/>
        <v>1.2264451659479525</v>
      </c>
      <c r="AJ207" s="5">
        <f t="shared" si="93"/>
        <v>1.4395176059777837</v>
      </c>
      <c r="AK207" s="5">
        <f t="shared" si="94"/>
        <v>1.0686726126471935</v>
      </c>
    </row>
    <row r="208" spans="1:52">
      <c r="A208" s="1">
        <v>44074</v>
      </c>
      <c r="B208">
        <v>1561.876</v>
      </c>
      <c r="D208" s="1">
        <v>44074</v>
      </c>
      <c r="E208">
        <v>1638.94</v>
      </c>
      <c r="G208" s="1">
        <v>44074</v>
      </c>
      <c r="H208">
        <v>421.12</v>
      </c>
      <c r="J208" s="1">
        <v>44074</v>
      </c>
      <c r="K208">
        <v>1533.97</v>
      </c>
      <c r="M208" s="1">
        <v>44074</v>
      </c>
      <c r="N208">
        <v>76.17062</v>
      </c>
      <c r="P208" s="1">
        <v>44074</v>
      </c>
      <c r="Q208">
        <v>156.48083</v>
      </c>
      <c r="T208" s="1">
        <v>44286</v>
      </c>
      <c r="U208" s="3">
        <f t="shared" si="73"/>
        <v>2220.5189999999998</v>
      </c>
      <c r="V208" s="3">
        <f t="shared" si="74"/>
        <v>1801.88</v>
      </c>
      <c r="W208" s="3">
        <f t="shared" ref="W208" si="95">H215</f>
        <v>554.52</v>
      </c>
      <c r="X208" s="3">
        <f t="shared" ref="X208" si="96">K215</f>
        <v>1734.43</v>
      </c>
      <c r="Y208" s="4">
        <f t="shared" ref="Y208" si="97">N215</f>
        <v>110.89371</v>
      </c>
      <c r="Z208" s="4">
        <f t="shared" ref="Z208" si="98">Q215</f>
        <v>203.16068000000001</v>
      </c>
      <c r="AA208" s="2">
        <f t="shared" ref="AA208" si="99">T208</f>
        <v>44286</v>
      </c>
      <c r="AB208" s="3">
        <f t="shared" si="77"/>
        <v>382.33722181567759</v>
      </c>
      <c r="AC208" s="3">
        <f t="shared" si="78"/>
        <v>321.58626474630137</v>
      </c>
      <c r="AD208" s="3">
        <f t="shared" ref="AD208" si="100">W208*AD207/W207</f>
        <v>364.98387415257002</v>
      </c>
      <c r="AE208" s="3">
        <f t="shared" ref="AE208" si="101">X208*AE207/X207</f>
        <v>257.04017665278548</v>
      </c>
      <c r="AF208" s="3">
        <f t="shared" ref="AF208" si="102">Y208*AF207/Y207</f>
        <v>573.90320824397349</v>
      </c>
      <c r="AG208" s="3">
        <f t="shared" ref="AG208" si="103">Z208*AG207/Z207</f>
        <v>537.87477165020857</v>
      </c>
      <c r="AH208" s="2">
        <f t="shared" ref="AH208" si="104">AA208</f>
        <v>44286</v>
      </c>
      <c r="AI208" s="5">
        <f t="shared" si="75"/>
        <v>1.1889102978863308</v>
      </c>
      <c r="AJ208" s="5">
        <f t="shared" ref="AJ208" si="105">AD208/AE208</f>
        <v>1.4199487368295614</v>
      </c>
      <c r="AK208" s="5">
        <f t="shared" ref="AK208" si="106">AF208/AG208</f>
        <v>1.0669829456459337</v>
      </c>
    </row>
    <row r="209" spans="1:37">
      <c r="A209" s="1">
        <v>44104</v>
      </c>
      <c r="B209">
        <v>1507.692</v>
      </c>
      <c r="D209" s="1">
        <v>44104</v>
      </c>
      <c r="E209">
        <v>1560.58</v>
      </c>
      <c r="G209" s="1">
        <v>44104</v>
      </c>
      <c r="H209">
        <v>411.33</v>
      </c>
      <c r="J209" s="1">
        <v>44104</v>
      </c>
      <c r="K209">
        <v>1474.64</v>
      </c>
      <c r="M209" s="1">
        <v>44104</v>
      </c>
      <c r="N209">
        <v>79.148539999999997</v>
      </c>
      <c r="P209" s="1">
        <v>44104</v>
      </c>
      <c r="Q209">
        <v>154.84254000000001</v>
      </c>
      <c r="T209" s="1">
        <v>44316</v>
      </c>
      <c r="U209" s="3">
        <f t="shared" si="73"/>
        <v>2266.4490000000001</v>
      </c>
      <c r="V209" s="3">
        <f t="shared" si="74"/>
        <v>1900.83</v>
      </c>
      <c r="W209" s="3">
        <f t="shared" ref="W209:W210" si="107">H216</f>
        <v>575.46</v>
      </c>
      <c r="X209" s="3">
        <f t="shared" ref="X209:X210" si="108">K216</f>
        <v>1813.21</v>
      </c>
      <c r="Y209" s="4">
        <f t="shared" ref="Y209:Y210" si="109">N216</f>
        <v>115.74757</v>
      </c>
      <c r="Z209" s="4">
        <f t="shared" ref="Z209:Z210" si="110">Q216</f>
        <v>200.4615</v>
      </c>
      <c r="AA209" s="2">
        <f t="shared" ref="AA209:AA210" si="111">T209</f>
        <v>44316</v>
      </c>
      <c r="AB209" s="3">
        <f t="shared" si="77"/>
        <v>390.24562007662212</v>
      </c>
      <c r="AC209" s="3">
        <f t="shared" si="78"/>
        <v>339.24613160571846</v>
      </c>
      <c r="AD209" s="3">
        <f t="shared" ref="AD209:AD210" si="112">W209*AD208/W208</f>
        <v>378.76653722108847</v>
      </c>
      <c r="AE209" s="3">
        <f t="shared" ref="AE209:AE210" si="113">X209*AE208/X208</f>
        <v>268.71526594246939</v>
      </c>
      <c r="AF209" s="3">
        <f t="shared" ref="AF209:AF210" si="114">Y209*AF208/Y208</f>
        <v>599.02317065092234</v>
      </c>
      <c r="AG209" s="3">
        <f t="shared" ref="AG209:AG210" si="115">Z209*AG208/Z208</f>
        <v>530.7286013078824</v>
      </c>
      <c r="AH209" s="2">
        <f t="shared" ref="AH209:AH210" si="116">AA209</f>
        <v>44316</v>
      </c>
      <c r="AI209" s="5">
        <f t="shared" si="75"/>
        <v>1.1503318202318566</v>
      </c>
      <c r="AJ209" s="5">
        <f t="shared" ref="AJ209:AJ210" si="117">AD209/AE209</f>
        <v>1.4095460333920162</v>
      </c>
      <c r="AK209" s="5">
        <f t="shared" ref="AK209:AK210" si="118">AF209/AG209</f>
        <v>1.1286807780374764</v>
      </c>
    </row>
    <row r="210" spans="1:37">
      <c r="A210" s="1">
        <v>44134</v>
      </c>
      <c r="B210">
        <v>1538.479</v>
      </c>
      <c r="D210" s="1">
        <v>44134</v>
      </c>
      <c r="E210">
        <v>1507.65</v>
      </c>
      <c r="G210" s="1">
        <v>44134</v>
      </c>
      <c r="H210">
        <v>411.06</v>
      </c>
      <c r="J210" s="1">
        <v>44134</v>
      </c>
      <c r="K210">
        <v>1422.56</v>
      </c>
      <c r="M210" s="1">
        <v>44135</v>
      </c>
      <c r="N210">
        <v>78.015900000000002</v>
      </c>
      <c r="P210" s="1">
        <v>44135</v>
      </c>
      <c r="Q210">
        <v>157.14001999999999</v>
      </c>
      <c r="T210" s="1">
        <v>44347</v>
      </c>
      <c r="U210" s="3">
        <f t="shared" si="73"/>
        <v>2268.9720000000002</v>
      </c>
      <c r="V210" s="3">
        <f t="shared" si="74"/>
        <v>1904.55</v>
      </c>
      <c r="W210" s="3">
        <f t="shared" si="107"/>
        <v>579.44000000000005</v>
      </c>
      <c r="X210" s="3">
        <f t="shared" si="108"/>
        <v>1835.6</v>
      </c>
      <c r="Y210" s="4">
        <f t="shared" si="109"/>
        <v>127.80688000000001</v>
      </c>
      <c r="Z210" s="4">
        <f t="shared" si="110"/>
        <v>218.21073999999999</v>
      </c>
      <c r="AA210" s="2">
        <f t="shared" si="111"/>
        <v>44347</v>
      </c>
      <c r="AB210" s="3">
        <f t="shared" si="77"/>
        <v>390.68003960225599</v>
      </c>
      <c r="AC210" s="3">
        <f t="shared" si="78"/>
        <v>339.91004979386429</v>
      </c>
      <c r="AD210" s="3">
        <f t="shared" si="112"/>
        <v>381.38616468110297</v>
      </c>
      <c r="AE210" s="3">
        <f t="shared" si="113"/>
        <v>272.03343361441688</v>
      </c>
      <c r="AF210" s="3">
        <f t="shared" si="114"/>
        <v>661.43317296943644</v>
      </c>
      <c r="AG210" s="3">
        <f t="shared" si="115"/>
        <v>577.72031452701879</v>
      </c>
      <c r="AH210" s="2">
        <f t="shared" si="116"/>
        <v>44347</v>
      </c>
      <c r="AI210" s="5">
        <f t="shared" si="75"/>
        <v>1.1493630148304845</v>
      </c>
      <c r="AJ210" s="5">
        <f t="shared" si="117"/>
        <v>1.4019826887223128</v>
      </c>
      <c r="AK210" s="5">
        <f t="shared" si="118"/>
        <v>1.1449020509361068</v>
      </c>
    </row>
    <row r="211" spans="1:37">
      <c r="A211" s="1">
        <v>44165</v>
      </c>
      <c r="B211">
        <v>1819.816</v>
      </c>
      <c r="D211" s="1">
        <v>44165</v>
      </c>
      <c r="E211">
        <v>1658.77</v>
      </c>
      <c r="G211" s="1">
        <v>44165</v>
      </c>
      <c r="H211">
        <v>473.87</v>
      </c>
      <c r="J211" s="1">
        <v>44165</v>
      </c>
      <c r="K211">
        <v>1598.25</v>
      </c>
      <c r="M211" s="1">
        <v>44165</v>
      </c>
      <c r="N211">
        <v>88.833299999999994</v>
      </c>
      <c r="P211" s="1">
        <v>44165</v>
      </c>
      <c r="Q211">
        <v>176.36937</v>
      </c>
      <c r="T211" s="1">
        <v>44377</v>
      </c>
      <c r="U211" s="3">
        <f t="shared" ref="U211:U213" si="119">B218</f>
        <v>2310.549</v>
      </c>
      <c r="V211" s="3">
        <f t="shared" ref="V211:V213" si="120">E218</f>
        <v>1964.75</v>
      </c>
      <c r="W211" s="3">
        <f t="shared" ref="W211:W213" si="121">H218</f>
        <v>580.03</v>
      </c>
      <c r="X211" s="3">
        <f t="shared" ref="X211:X213" si="122">K218</f>
        <v>1865.67</v>
      </c>
      <c r="Y211" s="4">
        <f t="shared" ref="Y211:Y213" si="123">N218</f>
        <v>130.90563</v>
      </c>
      <c r="Z211" s="4">
        <f t="shared" ref="Z211:Z213" si="124">Q218</f>
        <v>215.30885000000001</v>
      </c>
      <c r="AA211" s="2">
        <f t="shared" ref="AA211:AA213" si="125">T211</f>
        <v>44377</v>
      </c>
      <c r="AB211" s="3">
        <f t="shared" ref="AB211:AB213" si="126">U211*AB210/U210</f>
        <v>397.83892212991299</v>
      </c>
      <c r="AC211" s="3">
        <f t="shared" ref="AC211:AC213" si="127">V211*AC210/V210</f>
        <v>350.65410219342886</v>
      </c>
      <c r="AD211" s="3">
        <f t="shared" ref="AD211:AD213" si="128">W211*AD210/W210</f>
        <v>381.77450141512514</v>
      </c>
      <c r="AE211" s="3">
        <f t="shared" ref="AE211:AE213" si="129">X211*AE210/X210</f>
        <v>276.48976688353082</v>
      </c>
      <c r="AF211" s="3">
        <f t="shared" ref="AF211:AF213" si="130">Y211*AF210/Y210</f>
        <v>677.46999387249775</v>
      </c>
      <c r="AG211" s="3">
        <f t="shared" ref="AG211:AG213" si="131">Z211*AG210/Z210</f>
        <v>570.03746260358548</v>
      </c>
      <c r="AH211" s="2">
        <f t="shared" ref="AH211:AH213" si="132">AA211</f>
        <v>44377</v>
      </c>
      <c r="AI211" s="5">
        <f t="shared" ref="AI211:AI213" si="133">AB211/AC211</f>
        <v>1.1345622927019285</v>
      </c>
      <c r="AJ211" s="5">
        <f t="shared" ref="AJ211:AJ213" si="134">AD211/AE211</f>
        <v>1.380790709610402</v>
      </c>
      <c r="AK211" s="5">
        <f t="shared" ref="AK211:AK213" si="135">AF211/AG211</f>
        <v>1.1884657383362589</v>
      </c>
    </row>
    <row r="212" spans="1:37">
      <c r="A212" s="1">
        <v>44196</v>
      </c>
      <c r="B212">
        <v>1974.855</v>
      </c>
      <c r="D212" s="1">
        <v>44196</v>
      </c>
      <c r="E212">
        <v>1720.5</v>
      </c>
      <c r="G212" s="1">
        <v>44196</v>
      </c>
      <c r="H212">
        <v>508.26</v>
      </c>
      <c r="J212" s="1">
        <v>44196</v>
      </c>
      <c r="K212">
        <v>1661.88</v>
      </c>
      <c r="M212" s="1">
        <v>44196</v>
      </c>
      <c r="N212">
        <v>97.016919999999999</v>
      </c>
      <c r="P212" s="1">
        <v>44196</v>
      </c>
      <c r="Q212">
        <v>193.01091</v>
      </c>
      <c r="T212" s="1">
        <v>44408</v>
      </c>
      <c r="U212" s="3">
        <f t="shared" si="119"/>
        <v>2226.2460000000001</v>
      </c>
      <c r="V212" s="3">
        <f t="shared" si="120"/>
        <v>2011.75</v>
      </c>
      <c r="W212" s="3">
        <f t="shared" si="121"/>
        <v>575.78</v>
      </c>
      <c r="X212" s="3">
        <f t="shared" si="122"/>
        <v>1900.45</v>
      </c>
      <c r="Y212" s="4">
        <f t="shared" si="123"/>
        <v>141.51947000000001</v>
      </c>
      <c r="Z212" s="4">
        <f t="shared" si="124"/>
        <v>216.65481</v>
      </c>
      <c r="AA212" s="2">
        <f t="shared" si="125"/>
        <v>44408</v>
      </c>
      <c r="AB212" s="3">
        <f t="shared" si="126"/>
        <v>383.32331798028537</v>
      </c>
      <c r="AC212" s="3">
        <f t="shared" si="127"/>
        <v>359.04231586086297</v>
      </c>
      <c r="AD212" s="3">
        <f t="shared" si="128"/>
        <v>378.9771605344564</v>
      </c>
      <c r="AE212" s="3">
        <f t="shared" si="129"/>
        <v>281.64411577278196</v>
      </c>
      <c r="AF212" s="3">
        <f t="shared" si="130"/>
        <v>732.39932059254545</v>
      </c>
      <c r="AG212" s="3">
        <f t="shared" si="131"/>
        <v>573.60093722697377</v>
      </c>
      <c r="AH212" s="2">
        <f t="shared" si="132"/>
        <v>44408</v>
      </c>
      <c r="AI212" s="5">
        <f t="shared" si="133"/>
        <v>1.0676271320866586</v>
      </c>
      <c r="AJ212" s="5">
        <f t="shared" si="134"/>
        <v>1.3455887743104793</v>
      </c>
      <c r="AK212" s="5">
        <f t="shared" si="135"/>
        <v>1.2768447069373166</v>
      </c>
    </row>
    <row r="213" spans="1:37">
      <c r="A213" s="1">
        <v>44225</v>
      </c>
      <c r="B213">
        <v>2073.6410000000001</v>
      </c>
      <c r="D213" s="1">
        <v>44225</v>
      </c>
      <c r="E213">
        <v>1709.75</v>
      </c>
      <c r="G213" s="1">
        <v>44225</v>
      </c>
      <c r="H213">
        <v>518.58000000000004</v>
      </c>
      <c r="J213" s="1">
        <v>44225</v>
      </c>
      <c r="K213">
        <v>1642.38</v>
      </c>
      <c r="M213" s="1">
        <v>44227</v>
      </c>
      <c r="N213">
        <v>98.469220000000007</v>
      </c>
      <c r="P213" s="1">
        <v>44227</v>
      </c>
      <c r="Q213">
        <v>189.31099</v>
      </c>
      <c r="T213" s="1">
        <v>44439</v>
      </c>
      <c r="U213" s="3">
        <f t="shared" si="119"/>
        <v>2273.7739999999999</v>
      </c>
      <c r="V213" s="3">
        <f t="shared" si="120"/>
        <v>2079.17</v>
      </c>
      <c r="W213" s="3">
        <f t="shared" si="121"/>
        <v>589.24</v>
      </c>
      <c r="X213" s="3">
        <f t="shared" si="122"/>
        <v>1944.85</v>
      </c>
      <c r="Y213" s="4">
        <f t="shared" si="123"/>
        <v>140.63817</v>
      </c>
      <c r="Z213" s="4">
        <f t="shared" si="124"/>
        <v>238.09975</v>
      </c>
      <c r="AA213" s="2">
        <f t="shared" si="125"/>
        <v>44439</v>
      </c>
      <c r="AB213" s="3">
        <f t="shared" si="126"/>
        <v>391.50686582583654</v>
      </c>
      <c r="AC213" s="3">
        <f t="shared" si="127"/>
        <v>371.07494065785039</v>
      </c>
      <c r="AD213" s="3">
        <f t="shared" si="128"/>
        <v>387.83650365299786</v>
      </c>
      <c r="AE213" s="3">
        <f t="shared" si="129"/>
        <v>288.22413563140043</v>
      </c>
      <c r="AF213" s="3">
        <f t="shared" si="130"/>
        <v>727.83836851126489</v>
      </c>
      <c r="AG213" s="3">
        <f t="shared" si="131"/>
        <v>630.37714119297959</v>
      </c>
      <c r="AH213" s="2">
        <f t="shared" si="132"/>
        <v>44439</v>
      </c>
      <c r="AI213" s="5">
        <f t="shared" si="133"/>
        <v>1.0550614523625981</v>
      </c>
      <c r="AJ213" s="5">
        <f t="shared" si="134"/>
        <v>1.3456073094065522</v>
      </c>
      <c r="AK213" s="5">
        <f t="shared" si="135"/>
        <v>1.154607806897695</v>
      </c>
    </row>
    <row r="214" spans="1:37">
      <c r="A214" s="1">
        <v>44253</v>
      </c>
      <c r="B214">
        <v>2201.0509999999999</v>
      </c>
      <c r="D214" s="1">
        <v>44253</v>
      </c>
      <c r="E214">
        <v>1731.42</v>
      </c>
      <c r="G214" s="1">
        <v>44253</v>
      </c>
      <c r="H214">
        <v>544.05999999999995</v>
      </c>
      <c r="J214" s="1">
        <v>44253</v>
      </c>
      <c r="K214">
        <v>1678.58</v>
      </c>
      <c r="M214" s="1">
        <v>44255</v>
      </c>
      <c r="N214">
        <v>108.93577000000001</v>
      </c>
      <c r="P214" s="1">
        <v>44255</v>
      </c>
      <c r="Q214">
        <v>199.25812999999999</v>
      </c>
      <c r="T214" s="1">
        <v>44469</v>
      </c>
      <c r="U214" s="3">
        <f t="shared" ref="U214" si="136">B221</f>
        <v>2204.3719999999998</v>
      </c>
      <c r="V214" s="3">
        <f t="shared" ref="V214" si="137">E221</f>
        <v>1977.5</v>
      </c>
      <c r="W214" s="3">
        <f t="shared" ref="W214" si="138">H221</f>
        <v>569.98</v>
      </c>
      <c r="X214" s="3">
        <f t="shared" ref="X214" si="139">K221</f>
        <v>1860.63</v>
      </c>
      <c r="Y214" s="4">
        <f t="shared" ref="Y214" si="140">N221</f>
        <v>146.66864000000001</v>
      </c>
      <c r="Z214" s="4">
        <f t="shared" ref="Z214" si="141">Q221</f>
        <v>240.81899999999999</v>
      </c>
      <c r="AA214" s="2">
        <f t="shared" ref="AA214" si="142">T214</f>
        <v>44469</v>
      </c>
      <c r="AB214" s="3">
        <f t="shared" ref="AB214" si="143">U214*AB213/U213</f>
        <v>379.55697128836505</v>
      </c>
      <c r="AC214" s="3">
        <f t="shared" ref="AC214" si="144">V214*AC213/V213</f>
        <v>352.92962824150942</v>
      </c>
      <c r="AD214" s="3">
        <f t="shared" ref="AD214" si="145">W214*AD213/W213</f>
        <v>375.15961297966146</v>
      </c>
      <c r="AE214" s="3">
        <f t="shared" ref="AE214" si="146">X214*AE213/X213</f>
        <v>275.74284571039038</v>
      </c>
      <c r="AF214" s="3">
        <f t="shared" ref="AF214" si="147">Y214*AF213/Y213</f>
        <v>759.04758750320809</v>
      </c>
      <c r="AG214" s="3">
        <f t="shared" ref="AG214" si="148">Z214*AG213/Z213</f>
        <v>637.57644753911813</v>
      </c>
      <c r="AH214" s="2">
        <f t="shared" ref="AH214" si="149">AA214</f>
        <v>44469</v>
      </c>
      <c r="AI214" s="5">
        <f t="shared" ref="AI214" si="150">AB214/AC214</f>
        <v>1.075446607244418</v>
      </c>
      <c r="AJ214" s="5">
        <f t="shared" ref="AJ214" si="151">AD214/AE214</f>
        <v>1.3605416017708303</v>
      </c>
      <c r="AK214" s="5">
        <f t="shared" ref="AK214" si="152">AF214/AG214</f>
        <v>1.1905201179136047</v>
      </c>
    </row>
    <row r="215" spans="1:37">
      <c r="A215" s="1">
        <v>44286</v>
      </c>
      <c r="B215">
        <v>2220.5189999999998</v>
      </c>
      <c r="D215" s="1">
        <v>44286</v>
      </c>
      <c r="E215">
        <v>1801.88</v>
      </c>
      <c r="G215" s="1">
        <v>44286</v>
      </c>
      <c r="H215">
        <v>554.52</v>
      </c>
      <c r="J215" s="1">
        <v>44286</v>
      </c>
      <c r="K215">
        <v>1734.43</v>
      </c>
      <c r="M215" s="1">
        <v>44286</v>
      </c>
      <c r="N215">
        <v>110.89371</v>
      </c>
      <c r="P215" s="1">
        <v>44286</v>
      </c>
      <c r="Q215">
        <v>203.16068000000001</v>
      </c>
      <c r="T215" s="1">
        <v>44500</v>
      </c>
      <c r="U215" s="3">
        <f t="shared" ref="U215:U216" si="153">B222</f>
        <v>2297.1909999999998</v>
      </c>
      <c r="V215" s="3">
        <f t="shared" ref="V215:V216" si="154">E222</f>
        <v>2121.9499999999998</v>
      </c>
      <c r="W215" s="3">
        <f t="shared" ref="W215:W216" si="155">H222</f>
        <v>590.21</v>
      </c>
      <c r="X215" s="3">
        <f t="shared" ref="X215:X216" si="156">K222</f>
        <v>1968.61</v>
      </c>
      <c r="Y215" s="4">
        <f t="shared" ref="Y215:Y216" si="157">N222</f>
        <v>143.60012</v>
      </c>
      <c r="Z215" s="4">
        <f t="shared" ref="Z215:Z216" si="158">Q222</f>
        <v>239.02037999999999</v>
      </c>
      <c r="AA215" s="2">
        <f t="shared" ref="AA215:AA216" si="159">T215</f>
        <v>44500</v>
      </c>
      <c r="AB215" s="3">
        <f t="shared" ref="AB215:AB216" si="160">U215*AB214/U214</f>
        <v>395.53889199776199</v>
      </c>
      <c r="AC215" s="3">
        <f t="shared" ref="AC215:AC216" si="161">V215*AC214/V214</f>
        <v>378.70999982152756</v>
      </c>
      <c r="AD215" s="3">
        <f t="shared" ref="AD215:AD216" si="162">W215*AD214/W214</f>
        <v>388.47495557164461</v>
      </c>
      <c r="AE215" s="3">
        <f t="shared" ref="AE215:AE216" si="163">X215*AE214/X214</f>
        <v>291.74533544763415</v>
      </c>
      <c r="AF215" s="3">
        <f t="shared" ref="AF215:AF216" si="164">Y215*AF214/Y214</f>
        <v>743.16721455364404</v>
      </c>
      <c r="AG215" s="3">
        <f t="shared" ref="AG215:AG216" si="165">Z215*AG214/Z214</f>
        <v>632.8145402557526</v>
      </c>
      <c r="AH215" s="2">
        <f t="shared" ref="AH215:AH216" si="166">AA215</f>
        <v>44500</v>
      </c>
      <c r="AI215" s="5">
        <f t="shared" ref="AI215:AI216" si="167">AB215/AC215</f>
        <v>1.0444374116980415</v>
      </c>
      <c r="AJ215" s="5">
        <f t="shared" ref="AJ215:AJ216" si="168">AD215/AE215</f>
        <v>1.3315549843345229</v>
      </c>
      <c r="AK215" s="5">
        <f t="shared" ref="AK215:AK216" si="169">AF215/AG215</f>
        <v>1.1743839107320326</v>
      </c>
    </row>
    <row r="216" spans="1:37">
      <c r="A216" s="1">
        <v>44316</v>
      </c>
      <c r="B216">
        <v>2266.4490000000001</v>
      </c>
      <c r="D216" s="1">
        <v>44316</v>
      </c>
      <c r="E216">
        <v>1900.83</v>
      </c>
      <c r="G216" s="1">
        <v>44316</v>
      </c>
      <c r="H216">
        <v>575.46</v>
      </c>
      <c r="J216" s="1">
        <v>44316</v>
      </c>
      <c r="K216">
        <v>1813.21</v>
      </c>
      <c r="M216" s="1">
        <v>44316</v>
      </c>
      <c r="N216">
        <v>115.74757</v>
      </c>
      <c r="P216" s="1">
        <v>44316</v>
      </c>
      <c r="Q216">
        <v>200.4615</v>
      </c>
      <c r="T216" s="1">
        <v>44530</v>
      </c>
      <c r="U216" s="3">
        <f t="shared" si="153"/>
        <v>2198.9079999999999</v>
      </c>
      <c r="V216" s="3">
        <f t="shared" si="154"/>
        <v>2117.5100000000002</v>
      </c>
      <c r="W216" s="3">
        <f t="shared" si="155"/>
        <v>561.13</v>
      </c>
      <c r="X216" s="3">
        <f t="shared" si="156"/>
        <v>1928.3</v>
      </c>
      <c r="Y216" s="4">
        <f t="shared" si="157"/>
        <v>141.87860000000001</v>
      </c>
      <c r="Z216" s="4">
        <f t="shared" si="158"/>
        <v>230.48867999999999</v>
      </c>
      <c r="AA216" s="2">
        <f t="shared" si="159"/>
        <v>44530</v>
      </c>
      <c r="AB216" s="3">
        <f t="shared" si="160"/>
        <v>378.61615944212514</v>
      </c>
      <c r="AC216" s="3">
        <f t="shared" si="161"/>
        <v>377.91758133890193</v>
      </c>
      <c r="AD216" s="3">
        <f t="shared" si="162"/>
        <v>369.33456196932775</v>
      </c>
      <c r="AE216" s="3">
        <f t="shared" si="163"/>
        <v>285.771448048965</v>
      </c>
      <c r="AF216" s="3">
        <f t="shared" si="164"/>
        <v>734.25790985948095</v>
      </c>
      <c r="AG216" s="3">
        <f t="shared" si="165"/>
        <v>610.22657594450857</v>
      </c>
      <c r="AH216" s="2">
        <f t="shared" si="166"/>
        <v>44530</v>
      </c>
      <c r="AI216" s="5">
        <f t="shared" si="167"/>
        <v>1.0018484932633942</v>
      </c>
      <c r="AJ216" s="5">
        <f t="shared" si="168"/>
        <v>1.2924123963078522</v>
      </c>
      <c r="AK216" s="5">
        <f t="shared" si="169"/>
        <v>1.2032545595428987</v>
      </c>
    </row>
    <row r="217" spans="1:37">
      <c r="A217" s="1">
        <v>44347</v>
      </c>
      <c r="B217">
        <v>2268.9720000000002</v>
      </c>
      <c r="D217" s="1">
        <v>44347</v>
      </c>
      <c r="E217">
        <v>1904.55</v>
      </c>
      <c r="G217" s="1">
        <v>44347</v>
      </c>
      <c r="H217">
        <v>579.44000000000005</v>
      </c>
      <c r="J217" s="1">
        <v>44347</v>
      </c>
      <c r="K217">
        <v>1835.6</v>
      </c>
      <c r="M217" s="1">
        <v>44347</v>
      </c>
      <c r="N217">
        <v>127.80688000000001</v>
      </c>
      <c r="P217" s="1">
        <v>44347</v>
      </c>
      <c r="Q217">
        <v>218.21073999999999</v>
      </c>
      <c r="T217" s="1">
        <v>44561</v>
      </c>
      <c r="U217" s="3">
        <f t="shared" ref="U217" si="170">B224</f>
        <v>2245.3130000000001</v>
      </c>
      <c r="V217" s="3">
        <f t="shared" ref="V217" si="171">E224</f>
        <v>2194.58</v>
      </c>
      <c r="W217" s="3">
        <f t="shared" ref="W217" si="172">H224</f>
        <v>581.23</v>
      </c>
      <c r="X217" s="3">
        <f t="shared" ref="X217" si="173">K224</f>
        <v>2010.1</v>
      </c>
      <c r="Y217" s="4">
        <f t="shared" ref="Y217" si="174">N224</f>
        <v>151.53873999999999</v>
      </c>
      <c r="Z217" s="4">
        <f t="shared" ref="Z217" si="175">Q224</f>
        <v>236.59737000000001</v>
      </c>
      <c r="AA217" s="2">
        <f t="shared" ref="AA217" si="176">T217</f>
        <v>44561</v>
      </c>
      <c r="AB217" s="3">
        <f t="shared" ref="AB217" si="177">U217*AB216/U216</f>
        <v>386.60634497008351</v>
      </c>
      <c r="AC217" s="3">
        <f t="shared" ref="AC217" si="178">V217*AC216/V216</f>
        <v>391.67246702718154</v>
      </c>
      <c r="AD217" s="3">
        <f t="shared" ref="AD217" si="179">W217*AD216/W216</f>
        <v>382.56433884025518</v>
      </c>
      <c r="AE217" s="3">
        <f t="shared" ref="AE217" si="180">X217*AE216/X216</f>
        <v>297.89409724795132</v>
      </c>
      <c r="AF217" s="3">
        <f t="shared" ref="AF217" si="181">Y217*AF216/Y216</f>
        <v>784.25159604858879</v>
      </c>
      <c r="AG217" s="3">
        <f t="shared" ref="AG217" si="182">Z217*AG216/Z216</f>
        <v>626.3995393291159</v>
      </c>
      <c r="AH217" s="2">
        <f t="shared" ref="AH217" si="183">AA217</f>
        <v>44561</v>
      </c>
      <c r="AI217" s="5">
        <f t="shared" ref="AI217" si="184">AB217/AC217</f>
        <v>0.98706541183364205</v>
      </c>
      <c r="AJ217" s="5">
        <f t="shared" ref="AJ217" si="185">AD217/AE217</f>
        <v>1.2842293364471362</v>
      </c>
      <c r="AK217" s="5">
        <f t="shared" ref="AK217" si="186">AF217/AG217</f>
        <v>1.2519989987357509</v>
      </c>
    </row>
    <row r="218" spans="1:37">
      <c r="A218" s="1">
        <v>44377</v>
      </c>
      <c r="B218">
        <v>2310.549</v>
      </c>
      <c r="D218" s="1">
        <v>44377</v>
      </c>
      <c r="E218">
        <v>1964.75</v>
      </c>
      <c r="G218" s="1">
        <v>44377</v>
      </c>
      <c r="H218">
        <v>580.03</v>
      </c>
      <c r="J218" s="1">
        <v>44377</v>
      </c>
      <c r="K218">
        <v>1865.67</v>
      </c>
      <c r="M218" s="1">
        <v>44377</v>
      </c>
      <c r="N218">
        <v>130.90563</v>
      </c>
      <c r="P218" s="1">
        <v>44377</v>
      </c>
      <c r="Q218">
        <v>215.30885000000001</v>
      </c>
      <c r="T218" s="1">
        <v>44592</v>
      </c>
      <c r="U218" s="3">
        <f t="shared" ref="U218" si="187">B225</f>
        <v>2028.453</v>
      </c>
      <c r="V218" s="3">
        <f t="shared" ref="V218" si="188">E225</f>
        <v>2092.61</v>
      </c>
      <c r="W218" s="3">
        <f t="shared" ref="W218" si="189">H225</f>
        <v>537.1</v>
      </c>
      <c r="X218" s="3">
        <f t="shared" ref="X218" si="190">K225</f>
        <v>1910.28</v>
      </c>
      <c r="Y218" s="4">
        <f t="shared" ref="Y218" si="191">N225</f>
        <v>149.01706999999999</v>
      </c>
      <c r="Z218" s="4">
        <f t="shared" ref="Z218" si="192">Q225</f>
        <v>236.17150000000001</v>
      </c>
      <c r="AA218" s="2">
        <f t="shared" ref="AA218" si="193">T218</f>
        <v>44592</v>
      </c>
      <c r="AB218" s="3">
        <f t="shared" ref="AB218" si="194">U218*AB217/U217</f>
        <v>349.26658344453574</v>
      </c>
      <c r="AC218" s="3">
        <f t="shared" ref="AC218" si="195">V218*AC217/V217</f>
        <v>373.47361282147403</v>
      </c>
      <c r="AD218" s="3">
        <f t="shared" ref="AD218" si="196">W218*AD217/W217</f>
        <v>353.51806753109969</v>
      </c>
      <c r="AE218" s="3">
        <f t="shared" ref="AE218" si="197">X218*AE217/X217</f>
        <v>283.1009084576969</v>
      </c>
      <c r="AF218" s="3">
        <f t="shared" ref="AF218" si="198">Y218*AF217/Y217</f>
        <v>771.20131120256292</v>
      </c>
      <c r="AG218" s="3">
        <f t="shared" ref="AG218" si="199">Z218*AG217/Z217</f>
        <v>625.27203410023651</v>
      </c>
      <c r="AH218" s="2">
        <f t="shared" ref="AH218" si="200">AA218</f>
        <v>44592</v>
      </c>
      <c r="AI218" s="5">
        <f t="shared" ref="AI218" si="201">AB218/AC218</f>
        <v>0.93518409722694484</v>
      </c>
      <c r="AJ218" s="5">
        <f t="shared" ref="AJ218" si="202">AD218/AE218</f>
        <v>1.2487351928929789</v>
      </c>
      <c r="AK218" s="5">
        <f t="shared" ref="AK218" si="203">AF218/AG218</f>
        <v>1.2333852613643883</v>
      </c>
    </row>
    <row r="219" spans="1:37">
      <c r="A219" s="1">
        <v>44407</v>
      </c>
      <c r="B219">
        <v>2226.2460000000001</v>
      </c>
      <c r="D219" s="1">
        <v>44407</v>
      </c>
      <c r="E219">
        <v>2011.75</v>
      </c>
      <c r="G219" s="1">
        <v>44407</v>
      </c>
      <c r="H219">
        <v>575.78</v>
      </c>
      <c r="J219" s="1">
        <v>44407</v>
      </c>
      <c r="K219">
        <v>1900.45</v>
      </c>
      <c r="M219" s="1">
        <v>44408</v>
      </c>
      <c r="N219">
        <v>141.51947000000001</v>
      </c>
      <c r="P219" s="1">
        <v>44408</v>
      </c>
      <c r="Q219">
        <v>216.65481</v>
      </c>
      <c r="T219" s="1">
        <v>44620</v>
      </c>
      <c r="U219" s="3">
        <f t="shared" ref="U219" si="204">B226</f>
        <v>2048.0889999999999</v>
      </c>
      <c r="V219" s="3">
        <f t="shared" ref="V219" si="205">E226</f>
        <v>2008.16</v>
      </c>
      <c r="W219" s="3">
        <f t="shared" ref="W219" si="206">H226</f>
        <v>537.79999999999995</v>
      </c>
      <c r="X219" s="3">
        <f t="shared" ref="X219" si="207">K226</f>
        <v>1853.4</v>
      </c>
      <c r="Y219" s="4">
        <f t="shared" ref="Y219" si="208">N226</f>
        <v>130.31591</v>
      </c>
      <c r="Z219" s="4">
        <f t="shared" ref="Z219" si="209">Q226</f>
        <v>225.60570000000001</v>
      </c>
      <c r="AA219" s="2">
        <f t="shared" ref="AA219" si="210">T219</f>
        <v>44620</v>
      </c>
      <c r="AB219" s="3">
        <f t="shared" ref="AB219" si="211">U219*AB218/U218</f>
        <v>352.64758297103049</v>
      </c>
      <c r="AC219" s="3">
        <f t="shared" ref="AC219" si="212">V219*AC218/V218</f>
        <v>358.40159911477593</v>
      </c>
      <c r="AD219" s="3">
        <f t="shared" ref="AD219" si="213">W219*AD218/W218</f>
        <v>353.97880602909214</v>
      </c>
      <c r="AE219" s="3">
        <f t="shared" ref="AE219" si="214">X219*AE218/X218</f>
        <v>274.67136950368297</v>
      </c>
      <c r="AF219" s="3">
        <f t="shared" ref="AF219" si="215">Y219*AF218/Y218</f>
        <v>674.41804259441676</v>
      </c>
      <c r="AG219" s="3">
        <f t="shared" ref="AG219" si="216">Z219*AG218/Z218</f>
        <v>597.2987212411648</v>
      </c>
      <c r="AH219" s="2">
        <f t="shared" ref="AH219" si="217">AA219</f>
        <v>44620</v>
      </c>
      <c r="AI219" s="5">
        <f t="shared" ref="AI219" si="218">AB219/AC219</f>
        <v>0.98394533908900683</v>
      </c>
      <c r="AJ219" s="5">
        <f t="shared" ref="AJ219" si="219">AD219/AE219</f>
        <v>1.2887357232343277</v>
      </c>
      <c r="AK219" s="5">
        <f t="shared" ref="AK219" si="220">AF219/AG219</f>
        <v>1.1291134881270144</v>
      </c>
    </row>
    <row r="220" spans="1:37">
      <c r="A220" s="1">
        <v>44439</v>
      </c>
      <c r="B220">
        <v>2273.7739999999999</v>
      </c>
      <c r="D220" s="1">
        <v>44439</v>
      </c>
      <c r="E220">
        <v>2079.17</v>
      </c>
      <c r="G220" s="1">
        <v>44439</v>
      </c>
      <c r="H220">
        <v>589.24</v>
      </c>
      <c r="J220" s="1">
        <v>44439</v>
      </c>
      <c r="K220">
        <v>1944.85</v>
      </c>
      <c r="M220" s="1">
        <v>44439</v>
      </c>
      <c r="N220">
        <v>140.63817</v>
      </c>
      <c r="P220" s="1">
        <v>44439</v>
      </c>
      <c r="Q220">
        <v>238.09975</v>
      </c>
      <c r="T220" s="1">
        <v>44651</v>
      </c>
      <c r="U220" s="3">
        <f t="shared" ref="U220" si="221">B227</f>
        <v>2070.125</v>
      </c>
      <c r="V220" s="3">
        <f t="shared" ref="V220" si="222">E227</f>
        <v>2085.75</v>
      </c>
      <c r="W220" s="3">
        <f t="shared" ref="W220" si="223">H227</f>
        <v>541.48</v>
      </c>
      <c r="X220" s="3">
        <f t="shared" ref="X220" si="224">K227</f>
        <v>1905.29</v>
      </c>
      <c r="Y220" s="4">
        <f t="shared" ref="Y220" si="225">N227</f>
        <v>137.47627</v>
      </c>
      <c r="Z220" s="4">
        <f t="shared" ref="Z220" si="226">Q227</f>
        <v>233.47669999999999</v>
      </c>
      <c r="AA220" s="2">
        <f t="shared" ref="AA220" si="227">T220</f>
        <v>44651</v>
      </c>
      <c r="AB220" s="3">
        <f t="shared" ref="AB220" si="228">U220*AB219/U219</f>
        <v>356.44182342559549</v>
      </c>
      <c r="AC220" s="3">
        <f t="shared" ref="AC220" si="229">V220*AC219/V219</f>
        <v>372.24929057129106</v>
      </c>
      <c r="AD220" s="3">
        <f t="shared" ref="AD220" si="230">W220*AD219/W219</f>
        <v>356.40097413282416</v>
      </c>
      <c r="AE220" s="3">
        <f t="shared" ref="AE220" si="231">X220*AE219/X219</f>
        <v>282.36139721682963</v>
      </c>
      <c r="AF220" s="3">
        <f t="shared" ref="AF220" si="232">Y220*AF219/Y219</f>
        <v>711.47473026571765</v>
      </c>
      <c r="AG220" s="3">
        <f t="shared" ref="AG220" si="233">Z220*AG219/Z219</f>
        <v>618.13745995605188</v>
      </c>
      <c r="AH220" s="2">
        <f t="shared" ref="AH220" si="234">AA220</f>
        <v>44651</v>
      </c>
      <c r="AI220" s="5">
        <f t="shared" ref="AI220" si="235">AB220/AC220</f>
        <v>0.9575352658928219</v>
      </c>
      <c r="AJ220" s="5">
        <f t="shared" ref="AJ220" si="236">AD220/AE220</f>
        <v>1.26221564861835</v>
      </c>
      <c r="AK220" s="5">
        <f t="shared" ref="AK220" si="237">AF220/AG220</f>
        <v>1.1509975957715002</v>
      </c>
    </row>
    <row r="221" spans="1:37">
      <c r="A221" s="1">
        <v>44469</v>
      </c>
      <c r="B221">
        <v>2204.3719999999998</v>
      </c>
      <c r="D221" s="1">
        <v>44469</v>
      </c>
      <c r="E221">
        <v>1977.5</v>
      </c>
      <c r="G221" s="1">
        <v>44469</v>
      </c>
      <c r="H221">
        <v>569.98</v>
      </c>
      <c r="J221" s="1">
        <v>44469</v>
      </c>
      <c r="K221">
        <v>1860.63</v>
      </c>
      <c r="M221" s="1">
        <v>44469</v>
      </c>
      <c r="N221">
        <v>146.66864000000001</v>
      </c>
      <c r="P221" s="1">
        <v>44469</v>
      </c>
      <c r="Q221">
        <v>240.81899999999999</v>
      </c>
      <c r="T221" s="1">
        <v>44680</v>
      </c>
      <c r="U221" s="3">
        <f t="shared" ref="U221" si="238">B228</f>
        <v>1864.1030000000001</v>
      </c>
      <c r="V221" s="3">
        <f t="shared" ref="V221" si="239">E228</f>
        <v>1879.57</v>
      </c>
      <c r="W221" s="3">
        <f t="shared" ref="W221" si="240">H228</f>
        <v>498.5</v>
      </c>
      <c r="X221" s="3">
        <f t="shared" ref="X221" si="241">K228</f>
        <v>1742.3</v>
      </c>
      <c r="Y221" s="4">
        <f t="shared" ref="Y221" si="242">N228</f>
        <v>133.99633</v>
      </c>
      <c r="Z221" s="4">
        <f t="shared" ref="Z221" si="243">Q228</f>
        <v>229.5926</v>
      </c>
      <c r="AA221" s="2">
        <f t="shared" ref="AA221" si="244">T221</f>
        <v>44680</v>
      </c>
      <c r="AB221" s="3">
        <f t="shared" ref="AB221" si="245">U221*AB220/U220</f>
        <v>320.96818905772494</v>
      </c>
      <c r="AC221" s="3">
        <f t="shared" ref="AC221" si="246">V221*AC220/V220</f>
        <v>335.45180346593867</v>
      </c>
      <c r="AD221" s="3">
        <f t="shared" ref="AD221" si="247">W221*AD220/W220</f>
        <v>328.1116303560849</v>
      </c>
      <c r="AE221" s="3">
        <f t="shared" ref="AE221" si="248">X221*AE220/X220</f>
        <v>258.20649999259024</v>
      </c>
      <c r="AF221" s="3">
        <f t="shared" ref="AF221" si="249">Y221*AF220/Y220</f>
        <v>693.46515397418113</v>
      </c>
      <c r="AG221" s="3">
        <f t="shared" ref="AG221" si="250">Z221*AG220/Z220</f>
        <v>607.8541738370717</v>
      </c>
      <c r="AH221" s="2">
        <f t="shared" ref="AH221" si="251">AA221</f>
        <v>44680</v>
      </c>
      <c r="AI221" s="5">
        <f t="shared" ref="AI221" si="252">AB221/AC221</f>
        <v>0.956823560766206</v>
      </c>
      <c r="AJ221" s="5">
        <f t="shared" ref="AJ221" si="253">AD221/AE221</f>
        <v>1.2707334260194874</v>
      </c>
      <c r="AK221" s="5">
        <f t="shared" ref="AK221" si="254">AF221/AG221</f>
        <v>1.140841313298371</v>
      </c>
    </row>
    <row r="222" spans="1:37">
      <c r="A222" s="1">
        <v>44498</v>
      </c>
      <c r="B222">
        <v>2297.1909999999998</v>
      </c>
      <c r="D222" s="1">
        <v>44498</v>
      </c>
      <c r="E222">
        <v>2121.9499999999998</v>
      </c>
      <c r="G222" s="1">
        <v>44498</v>
      </c>
      <c r="H222">
        <v>590.21</v>
      </c>
      <c r="J222" s="1">
        <v>44498</v>
      </c>
      <c r="K222">
        <v>1968.61</v>
      </c>
      <c r="M222" s="1">
        <v>44500</v>
      </c>
      <c r="N222">
        <v>143.60012</v>
      </c>
      <c r="P222" s="1">
        <v>44500</v>
      </c>
      <c r="Q222">
        <v>239.02037999999999</v>
      </c>
      <c r="T222" s="1">
        <v>44712</v>
      </c>
      <c r="U222" s="3">
        <f t="shared" ref="U222" si="255">B229</f>
        <v>1864.0429999999999</v>
      </c>
      <c r="V222" s="3">
        <f t="shared" ref="V222" si="256">E229</f>
        <v>1871.61</v>
      </c>
      <c r="W222" s="3">
        <f t="shared" ref="W222" si="257">H229</f>
        <v>496.36</v>
      </c>
      <c r="X222" s="3">
        <f t="shared" ref="X222" si="258">K229</f>
        <v>1739.92</v>
      </c>
      <c r="Y222" s="4">
        <f t="shared" ref="Y222" si="259">N229</f>
        <v>118.62863</v>
      </c>
      <c r="Z222" s="4">
        <f t="shared" ref="Z222" si="260">Q229</f>
        <v>217.55887000000001</v>
      </c>
      <c r="AA222" s="2">
        <f t="shared" ref="AA222" si="261">T222</f>
        <v>44712</v>
      </c>
      <c r="AB222" s="3">
        <f t="shared" ref="AB222" si="262">U222*AB221/U221</f>
        <v>320.95785803452316</v>
      </c>
      <c r="AC222" s="3">
        <f t="shared" ref="AC222" si="263">V222*AC221/V221</f>
        <v>334.03116132141156</v>
      </c>
      <c r="AD222" s="3">
        <f t="shared" ref="AD222" si="264">W222*AD221/W221</f>
        <v>326.70308694793641</v>
      </c>
      <c r="AE222" s="3">
        <f t="shared" ref="AE222" si="265">X222*AE221/X221</f>
        <v>257.853787216385</v>
      </c>
      <c r="AF222" s="3">
        <f t="shared" ref="AF222" si="266">Y222*AF221/Y221</f>
        <v>613.93339033013933</v>
      </c>
      <c r="AG222" s="3">
        <f t="shared" ref="AG222" si="267">Z222*AG221/Z221</f>
        <v>575.99446665431242</v>
      </c>
      <c r="AH222" s="2">
        <f t="shared" ref="AH222" si="268">AA222</f>
        <v>44712</v>
      </c>
      <c r="AI222" s="5">
        <f t="shared" ref="AI222" si="269">AB222/AC222</f>
        <v>0.96086202486267736</v>
      </c>
      <c r="AJ222" s="5">
        <f t="shared" ref="AJ222" si="270">AD222/AE222</f>
        <v>1.2670090692667417</v>
      </c>
      <c r="AK222" s="5">
        <f t="shared" ref="AK222" si="271">AF222/AG222</f>
        <v>1.0658668196869958</v>
      </c>
    </row>
    <row r="223" spans="1:37">
      <c r="A223" s="1">
        <v>44530</v>
      </c>
      <c r="B223">
        <v>2198.9079999999999</v>
      </c>
      <c r="D223" s="1">
        <v>44530</v>
      </c>
      <c r="E223">
        <v>2117.5100000000002</v>
      </c>
      <c r="G223" s="1">
        <v>44530</v>
      </c>
      <c r="H223">
        <v>561.13</v>
      </c>
      <c r="J223" s="1">
        <v>44530</v>
      </c>
      <c r="K223">
        <v>1928.3</v>
      </c>
      <c r="M223" s="1">
        <v>44530</v>
      </c>
      <c r="N223">
        <v>141.87860000000001</v>
      </c>
      <c r="P223" s="1">
        <v>44530</v>
      </c>
      <c r="Q223">
        <v>230.48867999999999</v>
      </c>
      <c r="T223" s="1">
        <v>44742</v>
      </c>
      <c r="U223" s="3">
        <f t="shared" ref="U223" si="272">B230</f>
        <v>1707.99</v>
      </c>
      <c r="V223" s="3">
        <f t="shared" ref="V223" si="273">E230</f>
        <v>1725.61</v>
      </c>
      <c r="W223" s="3">
        <f t="shared" ref="W223" si="274">H230</f>
        <v>446.1</v>
      </c>
      <c r="X223" s="3">
        <f t="shared" ref="X223" si="275">K230</f>
        <v>1591.75</v>
      </c>
      <c r="Y223" s="4">
        <f t="shared" ref="Y223" si="276">N230</f>
        <v>106.98180000000001</v>
      </c>
      <c r="Z223" s="4">
        <f t="shared" ref="Z223" si="277">Q230</f>
        <v>202.86201</v>
      </c>
      <c r="AA223" s="2">
        <f t="shared" ref="AA223" si="278">T223</f>
        <v>44742</v>
      </c>
      <c r="AB223" s="3">
        <f t="shared" ref="AB223" si="279">U223*AB222/U222</f>
        <v>294.08807197279526</v>
      </c>
      <c r="AC223" s="3">
        <f t="shared" ref="AC223" si="280">V223*AC222/V222</f>
        <v>307.97415716299923</v>
      </c>
      <c r="AD223" s="3">
        <f t="shared" ref="AD223" si="281">W223*AD222/W222</f>
        <v>293.62206279207521</v>
      </c>
      <c r="AE223" s="3">
        <f t="shared" ref="AE223" si="282">X223*AE222/X222</f>
        <v>235.89519391792771</v>
      </c>
      <c r="AF223" s="3">
        <f t="shared" ref="AF223" si="283">Y223*AF222/Y222</f>
        <v>553.65807712371713</v>
      </c>
      <c r="AG223" s="3">
        <f t="shared" ref="AG223" si="284">Z223*AG222/Z222</f>
        <v>537.08403272351882</v>
      </c>
      <c r="AH223" s="2">
        <f t="shared" ref="AH223" si="285">AA223</f>
        <v>44742</v>
      </c>
      <c r="AI223" s="5">
        <f t="shared" ref="AI223" si="286">AB223/AC223</f>
        <v>0.9549115246612897</v>
      </c>
      <c r="AJ223" s="5">
        <f t="shared" ref="AJ223" si="287">AD223/AE223</f>
        <v>1.2447140525221203</v>
      </c>
      <c r="AK223" s="5">
        <f t="shared" ref="AK223" si="288">AF223/AG223</f>
        <v>1.0308593132366128</v>
      </c>
    </row>
    <row r="224" spans="1:37">
      <c r="A224" s="1">
        <v>44561</v>
      </c>
      <c r="B224">
        <v>2245.3130000000001</v>
      </c>
      <c r="D224" s="1">
        <v>44561</v>
      </c>
      <c r="E224">
        <v>2194.58</v>
      </c>
      <c r="G224" s="1">
        <v>44561</v>
      </c>
      <c r="H224">
        <v>581.23</v>
      </c>
      <c r="J224" s="1">
        <v>44561</v>
      </c>
      <c r="K224">
        <v>2010.1</v>
      </c>
      <c r="M224" s="1">
        <v>44561</v>
      </c>
      <c r="N224">
        <v>151.53873999999999</v>
      </c>
      <c r="P224" s="1">
        <v>44561</v>
      </c>
      <c r="Q224">
        <v>236.59737000000001</v>
      </c>
      <c r="T224" s="1">
        <v>44773</v>
      </c>
      <c r="U224" s="3">
        <f t="shared" ref="U224" si="289">B231</f>
        <v>1885.23</v>
      </c>
      <c r="V224" s="3">
        <f t="shared" ref="V224" si="290">E231</f>
        <v>1885.59</v>
      </c>
      <c r="W224" s="3">
        <f t="shared" ref="W224" si="291">H231</f>
        <v>486.43</v>
      </c>
      <c r="X224" s="3">
        <f t="shared" ref="X224" si="292">K231</f>
        <v>1716.2</v>
      </c>
      <c r="Y224" s="4">
        <f t="shared" ref="Y224" si="293">N231</f>
        <v>115.49757</v>
      </c>
      <c r="Z224" s="4">
        <f t="shared" ref="Z224" si="294">Q231</f>
        <v>220.76769999999999</v>
      </c>
      <c r="AA224" s="2">
        <f t="shared" ref="AA224" si="295">T224</f>
        <v>44773</v>
      </c>
      <c r="AB224" s="3">
        <f t="shared" ref="AB224" si="296">U224*AB223/U223</f>
        <v>324.60591451078335</v>
      </c>
      <c r="AC224" s="3">
        <f t="shared" ref="AC224" si="297">V224*AC223/V223</f>
        <v>336.52620870589516</v>
      </c>
      <c r="AD224" s="3">
        <f t="shared" ref="AD224" si="298">W224*AD223/W223</f>
        <v>320.16718225498573</v>
      </c>
      <c r="AE224" s="3">
        <f t="shared" ref="AE224" si="299">X224*AE223/X223</f>
        <v>254.33851534596988</v>
      </c>
      <c r="AF224" s="3">
        <f t="shared" ref="AF224" si="300">Y224*AF223/Y223</f>
        <v>597.72935694353532</v>
      </c>
      <c r="AG224" s="3">
        <f t="shared" ref="AG224" si="301">Z224*AG223/Z223</f>
        <v>584.48995260914535</v>
      </c>
      <c r="AH224" s="2">
        <f t="shared" ref="AH224" si="302">AA224</f>
        <v>44773</v>
      </c>
      <c r="AI224" s="5">
        <f t="shared" ref="AI224" si="303">AB224/AC224</f>
        <v>0.96457840760471214</v>
      </c>
      <c r="AJ224" s="5">
        <f t="shared" ref="AJ224" si="304">AD224/AE224</f>
        <v>1.2588230367684221</v>
      </c>
      <c r="AK224" s="5">
        <f t="shared" ref="AK224" si="305">AF224/AG224</f>
        <v>1.0226512094438744</v>
      </c>
    </row>
    <row r="225" spans="1:17">
      <c r="A225" s="1">
        <v>44592</v>
      </c>
      <c r="B225">
        <v>2028.453</v>
      </c>
      <c r="D225" s="1">
        <v>44592</v>
      </c>
      <c r="E225">
        <v>2092.61</v>
      </c>
      <c r="G225" s="1">
        <v>44592</v>
      </c>
      <c r="H225">
        <v>537.1</v>
      </c>
      <c r="J225" s="1">
        <v>44592</v>
      </c>
      <c r="K225">
        <v>1910.28</v>
      </c>
      <c r="M225" s="1">
        <v>44592</v>
      </c>
      <c r="N225">
        <v>149.01706999999999</v>
      </c>
      <c r="P225" s="1">
        <v>44592</v>
      </c>
      <c r="Q225">
        <v>236.17150000000001</v>
      </c>
    </row>
    <row r="226" spans="1:17">
      <c r="A226" s="1">
        <v>44620</v>
      </c>
      <c r="B226">
        <v>2048.0889999999999</v>
      </c>
      <c r="D226" s="1">
        <v>44620</v>
      </c>
      <c r="E226">
        <v>2008.16</v>
      </c>
      <c r="G226" s="1">
        <v>44620</v>
      </c>
      <c r="H226">
        <v>537.79999999999995</v>
      </c>
      <c r="J226" s="1">
        <v>44620</v>
      </c>
      <c r="K226">
        <v>1853.4</v>
      </c>
      <c r="M226" s="1">
        <v>44620</v>
      </c>
      <c r="N226">
        <v>130.31591</v>
      </c>
      <c r="P226" s="1">
        <v>44620</v>
      </c>
      <c r="Q226">
        <v>225.60570000000001</v>
      </c>
    </row>
    <row r="227" spans="1:17">
      <c r="A227" s="1">
        <v>44651</v>
      </c>
      <c r="B227">
        <v>2070.125</v>
      </c>
      <c r="D227" s="1">
        <v>44651</v>
      </c>
      <c r="E227">
        <v>2085.75</v>
      </c>
      <c r="G227" s="1">
        <v>44651</v>
      </c>
      <c r="H227">
        <v>541.48</v>
      </c>
      <c r="J227" s="1">
        <v>44651</v>
      </c>
      <c r="K227">
        <v>1905.29</v>
      </c>
      <c r="M227" s="1">
        <v>44651</v>
      </c>
      <c r="N227">
        <v>137.47627</v>
      </c>
      <c r="P227" s="1">
        <v>44651</v>
      </c>
      <c r="Q227">
        <v>233.47669999999999</v>
      </c>
    </row>
    <row r="228" spans="1:17">
      <c r="A228" s="1">
        <v>44680</v>
      </c>
      <c r="B228">
        <v>1864.1030000000001</v>
      </c>
      <c r="D228" s="1">
        <v>44680</v>
      </c>
      <c r="E228">
        <v>1879.57</v>
      </c>
      <c r="G228" s="1">
        <v>44680</v>
      </c>
      <c r="H228">
        <v>498.5</v>
      </c>
      <c r="J228" s="1">
        <v>44680</v>
      </c>
      <c r="K228">
        <v>1742.3</v>
      </c>
      <c r="M228" s="1">
        <v>44681</v>
      </c>
      <c r="N228">
        <v>133.99633</v>
      </c>
      <c r="P228" s="1">
        <v>44681</v>
      </c>
      <c r="Q228">
        <v>229.5926</v>
      </c>
    </row>
    <row r="229" spans="1:17">
      <c r="A229" s="1">
        <v>44712</v>
      </c>
      <c r="B229">
        <v>1864.0429999999999</v>
      </c>
      <c r="D229" s="1">
        <v>44712</v>
      </c>
      <c r="E229">
        <v>1871.61</v>
      </c>
      <c r="G229" s="1">
        <v>44712</v>
      </c>
      <c r="H229">
        <v>496.36</v>
      </c>
      <c r="J229" s="1">
        <v>44712</v>
      </c>
      <c r="K229">
        <v>1739.92</v>
      </c>
      <c r="M229" s="1">
        <v>44712</v>
      </c>
      <c r="N229">
        <v>118.62863</v>
      </c>
      <c r="P229" s="1">
        <v>44712</v>
      </c>
      <c r="Q229">
        <v>217.55887000000001</v>
      </c>
    </row>
    <row r="230" spans="1:17">
      <c r="A230" s="1">
        <v>44742</v>
      </c>
      <c r="B230">
        <v>1707.99</v>
      </c>
      <c r="D230" s="1">
        <v>44742</v>
      </c>
      <c r="E230">
        <v>1725.61</v>
      </c>
      <c r="G230" s="1">
        <v>44742</v>
      </c>
      <c r="H230">
        <v>446.1</v>
      </c>
      <c r="J230" s="1">
        <v>44742</v>
      </c>
      <c r="K230">
        <v>1591.75</v>
      </c>
      <c r="M230" s="1">
        <v>44742</v>
      </c>
      <c r="N230">
        <v>106.98180000000001</v>
      </c>
      <c r="P230" s="1">
        <v>44742</v>
      </c>
      <c r="Q230">
        <v>202.86201</v>
      </c>
    </row>
    <row r="231" spans="1:17">
      <c r="A231" s="1">
        <v>44771</v>
      </c>
      <c r="B231">
        <v>1885.23</v>
      </c>
      <c r="D231" s="1">
        <v>44771</v>
      </c>
      <c r="E231">
        <v>1885.59</v>
      </c>
      <c r="G231" s="1">
        <v>44771</v>
      </c>
      <c r="H231">
        <v>486.43</v>
      </c>
      <c r="J231" s="1">
        <v>44771</v>
      </c>
      <c r="K231">
        <v>1716.2</v>
      </c>
      <c r="M231" s="1">
        <v>44773</v>
      </c>
      <c r="N231">
        <v>115.49757</v>
      </c>
      <c r="P231" s="1">
        <v>44773</v>
      </c>
      <c r="Q231">
        <v>220.76769999999999</v>
      </c>
    </row>
    <row r="232" spans="1:17">
      <c r="A232" s="1">
        <v>44804</v>
      </c>
      <c r="B232">
        <v>1844.115</v>
      </c>
      <c r="D232" s="1">
        <v>44804</v>
      </c>
      <c r="E232">
        <v>1797.95</v>
      </c>
      <c r="G232" s="1">
        <v>44804</v>
      </c>
      <c r="H232">
        <v>469.96</v>
      </c>
      <c r="J232" s="1">
        <v>44804</v>
      </c>
      <c r="K232">
        <v>1639.56</v>
      </c>
      <c r="M232" s="1">
        <v>44804</v>
      </c>
      <c r="N232">
        <v>120.78681</v>
      </c>
      <c r="P232" s="1">
        <v>44804</v>
      </c>
      <c r="Q232">
        <v>228.75035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0B0142-E21E-43C8-91B0-98138229F97D}">
  <dimension ref="A1:EC3966"/>
  <sheetViews>
    <sheetView topLeftCell="DZ1" zoomScale="70" zoomScaleNormal="70" workbookViewId="0">
      <selection activeCell="EP10" sqref="EP10"/>
    </sheetView>
  </sheetViews>
  <sheetFormatPr defaultRowHeight="14.5"/>
  <cols>
    <col min="1" max="1" width="14.7265625" bestFit="1" customWidth="1"/>
    <col min="2" max="2" width="13.1796875" bestFit="1" customWidth="1"/>
    <col min="3" max="4" width="0" hidden="1" customWidth="1"/>
    <col min="5" max="6" width="13.1796875" bestFit="1" customWidth="1"/>
    <col min="7" max="7" width="12.81640625" bestFit="1" customWidth="1"/>
    <col min="8" max="8" width="15.1796875" bestFit="1" customWidth="1"/>
    <col min="9" max="9" width="13.1796875" bestFit="1" customWidth="1"/>
    <col min="10" max="10" width="11.7265625" bestFit="1" customWidth="1"/>
    <col min="11" max="11" width="13.1796875" bestFit="1" customWidth="1"/>
    <col min="12" max="12" width="12.81640625" bestFit="1" customWidth="1"/>
    <col min="13" max="13" width="13.1796875" bestFit="1" customWidth="1"/>
    <col min="14" max="14" width="11.26953125" bestFit="1" customWidth="1"/>
    <col min="15" max="15" width="13.1796875" bestFit="1" customWidth="1"/>
    <col min="16" max="16" width="11.26953125" bestFit="1" customWidth="1"/>
    <col min="17" max="17" width="13.1796875" bestFit="1" customWidth="1"/>
    <col min="18" max="18" width="11.26953125" bestFit="1" customWidth="1"/>
    <col min="19" max="19" width="13.1796875" bestFit="1" customWidth="1"/>
    <col min="27" max="27" width="13.1796875" bestFit="1" customWidth="1"/>
    <col min="28" max="28" width="14.81640625" bestFit="1" customWidth="1"/>
    <col min="29" max="29" width="14.81640625" customWidth="1"/>
    <col min="30" max="32" width="14.81640625" bestFit="1" customWidth="1"/>
    <col min="33" max="34" width="14.81640625" customWidth="1"/>
    <col min="35" max="35" width="10.453125" bestFit="1" customWidth="1"/>
    <col min="36" max="36" width="16.1796875" bestFit="1" customWidth="1"/>
    <col min="40" max="40" width="10.453125" bestFit="1" customWidth="1"/>
    <col min="45" max="45" width="13.1796875" bestFit="1" customWidth="1"/>
    <col min="46" max="46" width="14.81640625" bestFit="1" customWidth="1"/>
    <col min="47" max="47" width="13.1796875" bestFit="1" customWidth="1"/>
    <col min="48" max="48" width="14.81640625" bestFit="1" customWidth="1"/>
    <col min="49" max="49" width="13.1796875" bestFit="1" customWidth="1"/>
    <col min="50" max="50" width="14.81640625" bestFit="1" customWidth="1"/>
    <col min="51" max="51" width="13.1796875" bestFit="1" customWidth="1"/>
    <col min="52" max="52" width="14.81640625" bestFit="1" customWidth="1"/>
    <col min="54" max="54" width="13.1796875" bestFit="1" customWidth="1"/>
    <col min="58" max="58" width="10.453125" bestFit="1" customWidth="1"/>
    <col min="62" max="62" width="13.1796875" bestFit="1" customWidth="1"/>
    <col min="66" max="66" width="13.1796875" bestFit="1" customWidth="1"/>
    <col min="71" max="71" width="13.1796875" bestFit="1" customWidth="1"/>
    <col min="72" max="72" width="18.1796875" bestFit="1" customWidth="1"/>
    <col min="73" max="73" width="13.1796875" bestFit="1" customWidth="1"/>
    <col min="74" max="74" width="18.1796875" bestFit="1" customWidth="1"/>
    <col min="75" max="75" width="13.1796875" bestFit="1" customWidth="1"/>
    <col min="76" max="76" width="18.1796875" bestFit="1" customWidth="1"/>
    <col min="78" max="78" width="13.1796875" bestFit="1" customWidth="1"/>
    <col min="83" max="83" width="13.1796875" bestFit="1" customWidth="1"/>
    <col min="97" max="97" width="10.453125" bestFit="1" customWidth="1"/>
    <col min="99" max="99" width="10.453125" bestFit="1" customWidth="1"/>
    <col min="101" max="101" width="10.453125" bestFit="1" customWidth="1"/>
    <col min="103" max="103" width="10.453125" bestFit="1" customWidth="1"/>
    <col min="106" max="106" width="10.453125" bestFit="1" customWidth="1"/>
    <col min="111" max="111" width="10.453125" bestFit="1" customWidth="1"/>
    <col min="116" max="116" width="10.08984375" bestFit="1" customWidth="1"/>
    <col min="118" max="118" width="10.08984375" bestFit="1" customWidth="1"/>
    <col min="120" max="120" width="10.08984375" bestFit="1" customWidth="1"/>
    <col min="123" max="123" width="10.08984375" bestFit="1" customWidth="1"/>
    <col min="126" max="126" width="10.08984375" bestFit="1" customWidth="1"/>
    <col min="129" max="129" width="9.81640625" bestFit="1" customWidth="1"/>
    <col min="131" max="131" width="10.08984375" bestFit="1" customWidth="1"/>
  </cols>
  <sheetData>
    <row r="1" spans="1:133">
      <c r="A1" t="s">
        <v>5</v>
      </c>
      <c r="B1" t="s">
        <v>42</v>
      </c>
      <c r="C1" t="s">
        <v>43</v>
      </c>
      <c r="D1" t="s">
        <v>44</v>
      </c>
      <c r="E1" t="s">
        <v>45</v>
      </c>
      <c r="G1" t="s">
        <v>42</v>
      </c>
      <c r="H1" t="s">
        <v>46</v>
      </c>
      <c r="AB1" t="s">
        <v>47</v>
      </c>
      <c r="AD1" t="s">
        <v>48</v>
      </c>
      <c r="AF1" t="s">
        <v>49</v>
      </c>
      <c r="AH1" t="s">
        <v>50</v>
      </c>
      <c r="AT1" t="s">
        <v>47</v>
      </c>
      <c r="AV1" t="s">
        <v>48</v>
      </c>
      <c r="AX1" t="s">
        <v>49</v>
      </c>
      <c r="AZ1" t="s">
        <v>50</v>
      </c>
      <c r="BT1" t="s">
        <v>47</v>
      </c>
      <c r="BV1" t="s">
        <v>48</v>
      </c>
      <c r="BX1" t="s">
        <v>49</v>
      </c>
      <c r="CT1" t="s">
        <v>51</v>
      </c>
      <c r="CV1" t="s">
        <v>52</v>
      </c>
      <c r="CX1" t="s">
        <v>53</v>
      </c>
      <c r="CZ1" t="s">
        <v>54</v>
      </c>
      <c r="DB1" t="s">
        <v>21</v>
      </c>
      <c r="DC1" t="s">
        <v>55</v>
      </c>
      <c r="DD1" t="s">
        <v>56</v>
      </c>
      <c r="DE1" t="s">
        <v>57</v>
      </c>
      <c r="DF1" t="s">
        <v>58</v>
      </c>
      <c r="DG1" t="s">
        <v>21</v>
      </c>
      <c r="DH1" t="s">
        <v>19</v>
      </c>
      <c r="DI1" t="s">
        <v>20</v>
      </c>
      <c r="DM1" t="s">
        <v>126</v>
      </c>
      <c r="DO1" t="s">
        <v>125</v>
      </c>
      <c r="DQ1" t="s">
        <v>124</v>
      </c>
      <c r="DT1" t="s">
        <v>124</v>
      </c>
    </row>
    <row r="2" spans="1:133">
      <c r="A2" t="s">
        <v>59</v>
      </c>
      <c r="B2" t="s">
        <v>19</v>
      </c>
      <c r="E2" s="23">
        <f>_xll.BDH($A2, "px_last","31-08-2020","31-08-2020")/_xll.BDH($A2, "px_last","31-07-2020","31-07-2020")-1</f>
        <v>2.7159916706752441E-2</v>
      </c>
      <c r="G2" t="s">
        <v>60</v>
      </c>
      <c r="H2" s="23">
        <f t="shared" ref="H2:H13" si="0">VLOOKUP(G2,$B$2:$E$13,4,FALSE)</f>
        <v>-3.4427890959478069E-2</v>
      </c>
      <c r="I2" s="23">
        <v>-3.2383530000000001E-2</v>
      </c>
      <c r="AB2" s="1">
        <v>38562</v>
      </c>
      <c r="AC2" s="1"/>
      <c r="AD2" s="1">
        <f>AB2</f>
        <v>38562</v>
      </c>
      <c r="AF2" s="1">
        <f>AB2</f>
        <v>38562</v>
      </c>
      <c r="AH2" s="1">
        <f>AD2</f>
        <v>38562</v>
      </c>
      <c r="AT2" s="1">
        <v>38562</v>
      </c>
      <c r="AU2" s="1"/>
      <c r="AV2" s="1">
        <f>AT2</f>
        <v>38562</v>
      </c>
      <c r="AX2" s="1">
        <f>AT2</f>
        <v>38562</v>
      </c>
      <c r="AZ2" s="1">
        <f>AV2</f>
        <v>38562</v>
      </c>
      <c r="BT2" s="1">
        <v>38562</v>
      </c>
      <c r="BU2" s="1"/>
      <c r="BV2" s="1">
        <f>BT2</f>
        <v>38562</v>
      </c>
      <c r="BX2" s="1">
        <f>BT2</f>
        <v>38562</v>
      </c>
      <c r="CT2" s="1">
        <v>36526</v>
      </c>
      <c r="CU2" s="1"/>
      <c r="CV2" s="1">
        <f>CT2</f>
        <v>36526</v>
      </c>
      <c r="CX2" s="1">
        <f>CT2</f>
        <v>36526</v>
      </c>
      <c r="CZ2" s="1">
        <f>CV2</f>
        <v>36526</v>
      </c>
      <c r="DB2" s="1">
        <v>36556</v>
      </c>
      <c r="DC2">
        <v>100</v>
      </c>
      <c r="DD2">
        <v>100</v>
      </c>
      <c r="DE2">
        <v>100</v>
      </c>
      <c r="DF2">
        <v>100</v>
      </c>
      <c r="DG2" s="1">
        <v>36556</v>
      </c>
      <c r="DH2" s="5">
        <f>DC2/DD2</f>
        <v>1</v>
      </c>
      <c r="DI2" s="5">
        <f>DE2/DF2</f>
        <v>1</v>
      </c>
      <c r="DM2" s="1">
        <v>40361</v>
      </c>
      <c r="DN2" s="1"/>
      <c r="DO2" s="1">
        <v>40361</v>
      </c>
      <c r="DQ2" s="1">
        <v>40361</v>
      </c>
      <c r="DT2" s="1">
        <v>40361</v>
      </c>
    </row>
    <row r="3" spans="1:133">
      <c r="A3" t="s">
        <v>61</v>
      </c>
      <c r="B3" t="s">
        <v>62</v>
      </c>
      <c r="E3" s="23">
        <f>_xll.BDH($A3, "px_last","31-08-2020","31-08-2020")/_xll.BDH($A3, "px_last","31-07-2020","31-07-2020")-1</f>
        <v>0.10428487330753144</v>
      </c>
      <c r="G3" t="s">
        <v>63</v>
      </c>
      <c r="H3" s="23">
        <f t="shared" si="0"/>
        <v>-5.7916429789651724E-3</v>
      </c>
      <c r="I3" s="23">
        <v>-2.716652E-2</v>
      </c>
      <c r="AB3" s="1">
        <f ca="1">TODAY()</f>
        <v>44806</v>
      </c>
      <c r="AC3" s="1"/>
      <c r="AD3" s="1">
        <f ca="1">TODAY()</f>
        <v>44806</v>
      </c>
      <c r="AF3" s="1">
        <f ca="1">TODAY()</f>
        <v>44806</v>
      </c>
      <c r="AH3" s="1">
        <f ca="1">TODAY()</f>
        <v>44806</v>
      </c>
      <c r="AT3" s="1">
        <f ca="1">TODAY()</f>
        <v>44806</v>
      </c>
      <c r="AU3" s="1"/>
      <c r="AV3" s="1">
        <f ca="1">TODAY()</f>
        <v>44806</v>
      </c>
      <c r="AX3" s="1">
        <f ca="1">TODAY()</f>
        <v>44806</v>
      </c>
      <c r="AZ3" s="1">
        <f ca="1">TODAY()</f>
        <v>44806</v>
      </c>
      <c r="BT3" s="1">
        <f ca="1">TODAY()</f>
        <v>44806</v>
      </c>
      <c r="BU3" s="1"/>
      <c r="BV3" s="1">
        <f ca="1">TODAY()</f>
        <v>44806</v>
      </c>
      <c r="BX3" s="1">
        <f ca="1">TODAY()</f>
        <v>44806</v>
      </c>
      <c r="CT3" s="1">
        <f ca="1">TODAY()</f>
        <v>44806</v>
      </c>
      <c r="CU3" s="1"/>
      <c r="CV3" s="1">
        <f ca="1">TODAY()</f>
        <v>44806</v>
      </c>
      <c r="CX3" s="1">
        <f ca="1">TODAY()</f>
        <v>44806</v>
      </c>
      <c r="CZ3" s="1">
        <f ca="1">TODAY()</f>
        <v>44806</v>
      </c>
      <c r="DB3" s="1">
        <v>36585</v>
      </c>
      <c r="DC3" s="3">
        <f>CT8*100/CT7</f>
        <v>97.654584221748408</v>
      </c>
      <c r="DD3" s="3">
        <f>CV8*100/CV7</f>
        <v>132.66939102106136</v>
      </c>
      <c r="DE3" s="3">
        <f>CX8*100/CX7</f>
        <v>96.410341766533506</v>
      </c>
      <c r="DF3" s="3">
        <f>CZ8*100/CZ7</f>
        <v>103.41458118451766</v>
      </c>
      <c r="DG3" s="1">
        <v>36585</v>
      </c>
      <c r="DH3" s="5">
        <f t="shared" ref="DH3:DH66" si="1">DC3/DD3</f>
        <v>0.73607471527660573</v>
      </c>
      <c r="DI3" s="5">
        <f t="shared" ref="DI3:DI66" si="2">DE3/DF3</f>
        <v>0.93227029169622777</v>
      </c>
      <c r="DM3" s="1">
        <f ca="1">TODAY()</f>
        <v>44806</v>
      </c>
      <c r="DN3" s="1"/>
      <c r="DO3" s="1">
        <f ca="1">TODAY()</f>
        <v>44806</v>
      </c>
      <c r="DQ3" s="1">
        <f ca="1">TODAY()</f>
        <v>44806</v>
      </c>
      <c r="DT3" s="1">
        <f ca="1">TODAY()</f>
        <v>44806</v>
      </c>
    </row>
    <row r="4" spans="1:133">
      <c r="A4" t="s">
        <v>64</v>
      </c>
      <c r="B4" t="s">
        <v>65</v>
      </c>
      <c r="E4" s="23">
        <f>_xll.BDH($A4, "px_last","31-08-2020","31-08-2020")/_xll.BDH($A4, "px_last","31-07-2020","31-07-2020")-1</f>
        <v>1.8763072843860806E-2</v>
      </c>
      <c r="G4" t="s">
        <v>65</v>
      </c>
      <c r="H4" s="23">
        <f t="shared" si="0"/>
        <v>1.8763072843860806E-2</v>
      </c>
      <c r="I4" s="23">
        <v>-1.2676339999999999E-2</v>
      </c>
      <c r="AB4" t="s">
        <v>9</v>
      </c>
      <c r="AD4" t="s">
        <v>9</v>
      </c>
      <c r="AF4" t="s">
        <v>9</v>
      </c>
      <c r="AH4" t="s">
        <v>9</v>
      </c>
      <c r="AT4" t="s">
        <v>9</v>
      </c>
      <c r="AV4" t="s">
        <v>9</v>
      </c>
      <c r="AX4" t="s">
        <v>9</v>
      </c>
      <c r="AZ4" t="s">
        <v>9</v>
      </c>
      <c r="BT4" t="s">
        <v>66</v>
      </c>
      <c r="BV4" t="s">
        <v>66</v>
      </c>
      <c r="BX4" t="s">
        <v>66</v>
      </c>
      <c r="CT4" t="s">
        <v>9</v>
      </c>
      <c r="CV4" t="s">
        <v>9</v>
      </c>
      <c r="CX4" t="s">
        <v>9</v>
      </c>
      <c r="CZ4" t="s">
        <v>9</v>
      </c>
      <c r="DB4" s="1">
        <v>36616</v>
      </c>
      <c r="DC4" s="3">
        <f>CT9*DC3/CT8</f>
        <v>88.383795309168448</v>
      </c>
      <c r="DD4" s="3">
        <f>CV9*DD3/CV8</f>
        <v>118.49512759694797</v>
      </c>
      <c r="DE4" s="3">
        <f>CX9*DE3/CX8</f>
        <v>104.06125166444738</v>
      </c>
      <c r="DF4" s="3">
        <f>CZ9*DF3/CZ8</f>
        <v>109.51329702211846</v>
      </c>
      <c r="DG4" s="1">
        <v>36616</v>
      </c>
      <c r="DH4" s="5">
        <f t="shared" si="1"/>
        <v>0.74588548155160528</v>
      </c>
      <c r="DI4" s="5">
        <f t="shared" si="2"/>
        <v>0.95021567694587872</v>
      </c>
      <c r="DM4" t="s">
        <v>66</v>
      </c>
      <c r="DO4" t="s">
        <v>66</v>
      </c>
      <c r="DQ4" t="s">
        <v>66</v>
      </c>
      <c r="DT4" t="s">
        <v>66</v>
      </c>
    </row>
    <row r="5" spans="1:133">
      <c r="A5" t="s">
        <v>67</v>
      </c>
      <c r="B5" t="s">
        <v>63</v>
      </c>
      <c r="E5" s="23">
        <f>_xll.BDH($A5, "px_last","31-08-2020","31-08-2020")/_xll.BDH($A5, "px_last","31-07-2020","31-07-2020")-1</f>
        <v>-5.7916429789651724E-3</v>
      </c>
      <c r="G5" t="s">
        <v>68</v>
      </c>
      <c r="H5" s="23">
        <f t="shared" si="0"/>
        <v>2.5882120490983818E-2</v>
      </c>
      <c r="I5" s="23">
        <v>1.324864E-3</v>
      </c>
      <c r="AJ5" s="1"/>
      <c r="DB5" s="1">
        <v>36644</v>
      </c>
      <c r="DC5" s="3">
        <f t="shared" ref="DC5:DC68" si="3">CT10*DC4/CT9</f>
        <v>82.541577825159919</v>
      </c>
      <c r="DD5" s="3">
        <f t="shared" ref="DD5:DD68" si="4">CV10*DD4/CV9</f>
        <v>90.909610493527296</v>
      </c>
      <c r="DE5" s="3">
        <f t="shared" ref="DE5:DE68" si="5">CX10*DE4/CX9</f>
        <v>102.1415889924545</v>
      </c>
      <c r="DF5" s="3">
        <f t="shared" ref="DF5:DF68" si="6">CZ10*DF4/CZ9</f>
        <v>102.11352984818052</v>
      </c>
      <c r="DG5" s="1">
        <v>36644</v>
      </c>
      <c r="DH5" s="5">
        <f t="shared" si="1"/>
        <v>0.90795216674079604</v>
      </c>
      <c r="DI5" s="5">
        <f t="shared" si="2"/>
        <v>1.000274783805003</v>
      </c>
    </row>
    <row r="6" spans="1:133">
      <c r="A6" t="s">
        <v>69</v>
      </c>
      <c r="B6" t="s">
        <v>70</v>
      </c>
      <c r="E6" s="23">
        <f>_xll.BDH($A6, "px_last","31-08-2020","31-08-2020")/_xll.BDH($A6, "px_last","31-07-2020","31-07-2020")-1</f>
        <v>3.4142893343469538E-2</v>
      </c>
      <c r="G6" t="s">
        <v>19</v>
      </c>
      <c r="H6" s="23">
        <f t="shared" si="0"/>
        <v>2.7159916706752441E-2</v>
      </c>
      <c r="I6" s="23">
        <v>1.2332160000000002E-2</v>
      </c>
      <c r="AA6" t="s">
        <v>21</v>
      </c>
      <c r="AB6" t="s">
        <v>71</v>
      </c>
      <c r="AC6" t="s">
        <v>21</v>
      </c>
      <c r="AD6" t="s">
        <v>71</v>
      </c>
      <c r="AE6" t="s">
        <v>21</v>
      </c>
      <c r="AF6" t="s">
        <v>71</v>
      </c>
      <c r="AG6" t="s">
        <v>21</v>
      </c>
      <c r="AH6" t="s">
        <v>71</v>
      </c>
      <c r="AJ6" s="1" t="s">
        <v>21</v>
      </c>
      <c r="AK6" t="s">
        <v>72</v>
      </c>
      <c r="AL6" t="s">
        <v>73</v>
      </c>
      <c r="AM6" t="s">
        <v>74</v>
      </c>
      <c r="AN6" s="1" t="s">
        <v>21</v>
      </c>
      <c r="AO6" t="s">
        <v>75</v>
      </c>
      <c r="AP6" t="s">
        <v>76</v>
      </c>
      <c r="AS6" t="s">
        <v>21</v>
      </c>
      <c r="AT6" t="s">
        <v>71</v>
      </c>
      <c r="AU6" t="s">
        <v>21</v>
      </c>
      <c r="AV6" t="s">
        <v>71</v>
      </c>
      <c r="AW6" t="s">
        <v>21</v>
      </c>
      <c r="AX6" t="s">
        <v>71</v>
      </c>
      <c r="AY6" t="s">
        <v>21</v>
      </c>
      <c r="AZ6" t="s">
        <v>71</v>
      </c>
      <c r="BB6" s="1" t="s">
        <v>21</v>
      </c>
      <c r="BC6" t="s">
        <v>72</v>
      </c>
      <c r="BD6" t="s">
        <v>73</v>
      </c>
      <c r="BE6" t="s">
        <v>74</v>
      </c>
      <c r="BF6" s="1" t="s">
        <v>21</v>
      </c>
      <c r="BG6" t="s">
        <v>75</v>
      </c>
      <c r="BH6" t="s">
        <v>76</v>
      </c>
      <c r="BJ6" s="1" t="s">
        <v>21</v>
      </c>
      <c r="BK6" t="s">
        <v>76</v>
      </c>
      <c r="BL6" t="s">
        <v>75</v>
      </c>
      <c r="BN6" s="1" t="s">
        <v>21</v>
      </c>
      <c r="BO6" t="s">
        <v>72</v>
      </c>
      <c r="BP6" t="s">
        <v>73</v>
      </c>
      <c r="BQ6" t="s">
        <v>74</v>
      </c>
      <c r="BS6" t="s">
        <v>21</v>
      </c>
      <c r="BT6" t="s">
        <v>77</v>
      </c>
      <c r="BU6" t="s">
        <v>21</v>
      </c>
      <c r="BV6" t="s">
        <v>77</v>
      </c>
      <c r="BW6" t="s">
        <v>21</v>
      </c>
      <c r="BX6" t="s">
        <v>77</v>
      </c>
      <c r="BZ6" t="s">
        <v>21</v>
      </c>
      <c r="CA6" t="s">
        <v>73</v>
      </c>
      <c r="CB6" t="s">
        <v>72</v>
      </c>
      <c r="CC6" t="s">
        <v>74</v>
      </c>
      <c r="CE6" t="s">
        <v>21</v>
      </c>
      <c r="CF6" t="s">
        <v>22</v>
      </c>
      <c r="CG6" t="s">
        <v>23</v>
      </c>
      <c r="CS6" t="s">
        <v>21</v>
      </c>
      <c r="CT6" t="s">
        <v>78</v>
      </c>
      <c r="CU6" t="s">
        <v>21</v>
      </c>
      <c r="CV6" t="s">
        <v>78</v>
      </c>
      <c r="CW6" t="s">
        <v>21</v>
      </c>
      <c r="CX6" t="s">
        <v>78</v>
      </c>
      <c r="CY6" t="s">
        <v>21</v>
      </c>
      <c r="CZ6" t="s">
        <v>78</v>
      </c>
      <c r="DB6" s="1">
        <v>36677</v>
      </c>
      <c r="DC6" s="3">
        <f t="shared" si="3"/>
        <v>82.490405117270782</v>
      </c>
      <c r="DD6" s="3">
        <f t="shared" si="4"/>
        <v>72.986025776583901</v>
      </c>
      <c r="DE6" s="3">
        <f t="shared" si="5"/>
        <v>102.75188637372392</v>
      </c>
      <c r="DF6" s="3">
        <f t="shared" si="6"/>
        <v>96.005766365681694</v>
      </c>
      <c r="DG6" s="1">
        <v>36677</v>
      </c>
      <c r="DH6" s="5">
        <f t="shared" si="1"/>
        <v>1.1302219053518621</v>
      </c>
      <c r="DI6" s="5">
        <f t="shared" si="2"/>
        <v>1.0702678626859408</v>
      </c>
      <c r="DL6" t="s">
        <v>21</v>
      </c>
      <c r="DM6" t="s">
        <v>77</v>
      </c>
      <c r="DN6" t="s">
        <v>21</v>
      </c>
      <c r="DO6" t="s">
        <v>77</v>
      </c>
      <c r="DP6" t="s">
        <v>21</v>
      </c>
      <c r="DQ6" t="s">
        <v>77</v>
      </c>
      <c r="DS6" t="s">
        <v>21</v>
      </c>
      <c r="DT6" t="s">
        <v>77</v>
      </c>
      <c r="DV6" t="s">
        <v>21</v>
      </c>
      <c r="DW6" t="s">
        <v>127</v>
      </c>
      <c r="DX6" t="s">
        <v>128</v>
      </c>
      <c r="DY6" t="s">
        <v>129</v>
      </c>
      <c r="EA6" t="s">
        <v>21</v>
      </c>
      <c r="EB6" t="s">
        <v>130</v>
      </c>
      <c r="EC6" t="s">
        <v>131</v>
      </c>
    </row>
    <row r="7" spans="1:133">
      <c r="A7" t="s">
        <v>79</v>
      </c>
      <c r="B7" t="s">
        <v>80</v>
      </c>
      <c r="E7" s="23">
        <f>_xll.BDH($A7, "px_last","31-08-2020","31-08-2020")/_xll.BDH($A7, "px_last","31-07-2020","31-07-2020")-1</f>
        <v>7.0064687324219221E-2</v>
      </c>
      <c r="G7" t="s">
        <v>81</v>
      </c>
      <c r="H7" s="23">
        <f t="shared" si="0"/>
        <v>2.8376387300812267E-2</v>
      </c>
      <c r="I7" s="23">
        <v>4.7069770000000004E-2</v>
      </c>
      <c r="AA7" s="2">
        <f ca="1">_xll.BDH(AB1,AB6,AB2,AB3,"BEST_FPERIOD_OVERRIDE=1BF","Dir=V","Dts=S","Sort=A","Quote=C","QtTyp=P","Days=T",CONCATENATE("Per=c",AB4),"DtFmt=D","UseDPDF=Y","cols=2;rows=206")</f>
        <v>38562</v>
      </c>
      <c r="AB7">
        <v>14.2225</v>
      </c>
      <c r="AC7" s="1">
        <f ca="1">_xll.BDH(AD1,AD6,AD2,AD3,"BEST_FPERIOD_OVERRIDE=1BF","Dir=V","Dts=S","Sort=A","Quote=C","QtTyp=P","Days=T",CONCATENATE("Per=c",AD4),"DtFmt=D","UseDPDF=Y","cols=2;rows=206")</f>
        <v>38562</v>
      </c>
      <c r="AD7">
        <v>12.6286</v>
      </c>
      <c r="AE7" s="1">
        <f ca="1">_xll.BDH(AF1,AF6,AF2,AF3,"BEST_FPERIOD_OVERRIDE=1BF","Dir=V","Dts=S","Sort=A","Quote=C","QtTyp=P","Days=T",CONCATENATE("Per=c",AF4),"DtFmt=D","UseDPDF=Y","cols=2;rows=206")</f>
        <v>38562</v>
      </c>
      <c r="AF7">
        <v>7.6885000000000003</v>
      </c>
      <c r="AG7" s="1">
        <f ca="1">_xll.BDH(AH1,AH6,AH2,AH3,"BEST_FPERIOD_OVERRIDE=1BF","Dir=V","Dts=S","Sort=A","Quote=C","QtTyp=P","Days=T",CONCATENATE("Per=c",AH4),"DtFmt=D","UseDPDF=Y","cols=2;rows=206")</f>
        <v>38562</v>
      </c>
      <c r="AH7">
        <v>11.078900000000001</v>
      </c>
      <c r="AJ7" s="2">
        <v>38562</v>
      </c>
      <c r="AK7" s="4">
        <f>AB7</f>
        <v>14.2225</v>
      </c>
      <c r="AL7" s="4">
        <f>AD7</f>
        <v>12.6286</v>
      </c>
      <c r="AM7" s="4">
        <f>AF7</f>
        <v>7.6885000000000003</v>
      </c>
      <c r="AN7" s="2">
        <v>38562</v>
      </c>
      <c r="AO7" s="23">
        <f>AM7/AK7-1</f>
        <v>-0.459412902091756</v>
      </c>
      <c r="AP7" s="23">
        <f>AL7/AM7-1</f>
        <v>0.64253105287117118</v>
      </c>
      <c r="AS7" s="1">
        <f ca="1">_xll.BDH(AT1,AT6,AT2,AT3,"BEST FPERIOD Override=2FY","Dir=V","Dts=S","Sort=A","Quote=C","QtTyp=P","Days=T",CONCATENATE("Per=c",AT4),"DtFmt=D","UseDPDF=Y","cols=2;rows=206")</f>
        <v>38562</v>
      </c>
      <c r="AT7">
        <v>13.4557</v>
      </c>
      <c r="AU7" s="1">
        <f ca="1">_xll.BDH(AV1,AV6,AV2,AV3,"BEST FPERIOD Override=2FY","Dir=V","Dts=S","Sort=A","Quote=C","QtTyp=P","Days=T",CONCATENATE("Per=c",AV4),"DtFmt=D","UseDPDF=Y","cols=2;rows=206")</f>
        <v>38562</v>
      </c>
      <c r="AV7">
        <v>11.438599999999999</v>
      </c>
      <c r="AW7" s="1">
        <f ca="1">_xll.BDH(AX1,AX6,AX2,AX3,"BEST FPERIOD Override=2FY","Dir=V","Dts=S","Sort=A","Quote=C","QtTyp=P","Days=T",CONCATENATE("Per=c",AX4),"DtFmt=D","UseDPDF=Y","cols=2;rows=206")</f>
        <v>38562</v>
      </c>
      <c r="AX7">
        <v>3.5731000000000002</v>
      </c>
      <c r="AY7" s="1">
        <f ca="1">_xll.BDH(AZ1,AZ6,AZ2,AZ3,"BEST FPERIOD Override=2FY","Dir=V","Dts=S","Sort=A","Quote=C","QtTyp=P","Days=T",CONCATENATE("Per=c",AZ4),"DtFmt=D","UseDPDF=Y","cols=2;rows=206")</f>
        <v>38562</v>
      </c>
      <c r="AZ7">
        <v>9.3606999999999996</v>
      </c>
      <c r="BB7" s="2">
        <v>38562</v>
      </c>
      <c r="BC7" s="4">
        <f>AT7</f>
        <v>13.4557</v>
      </c>
      <c r="BD7" s="4">
        <f>AV7</f>
        <v>11.438599999999999</v>
      </c>
      <c r="BE7" s="4">
        <f>AX7</f>
        <v>3.5731000000000002</v>
      </c>
      <c r="BF7" s="2">
        <v>38562</v>
      </c>
      <c r="BG7" s="23">
        <f t="shared" ref="BG7:BG70" si="7">BE7/BC7-1</f>
        <v>-0.73445454342769234</v>
      </c>
      <c r="BH7" s="23">
        <f t="shared" ref="BH7:BH70" si="8">BD7/BE7-1</f>
        <v>2.2013097870196745</v>
      </c>
      <c r="BJ7" s="2">
        <v>39113</v>
      </c>
      <c r="BK7" s="23">
        <v>0.95520190820490858</v>
      </c>
      <c r="BL7" s="23">
        <v>-0.29521545553643891</v>
      </c>
      <c r="BN7" s="2">
        <v>43861</v>
      </c>
      <c r="BO7" s="4">
        <v>17.111599999999999</v>
      </c>
      <c r="BP7" s="4">
        <v>21.373699999999999</v>
      </c>
      <c r="BQ7" s="4">
        <v>12.508100000000001</v>
      </c>
      <c r="BS7" s="2">
        <f ca="1">_xll.BDH(BT1,BT6,BT2,BT3,"BEST_FPERIOD_OVERRIDE=1BF","Dir=V","Dts=S","days=a","Sort=A","Quote=C","QtTyp=P","Days=T",CONCATENATE("Per=c",BT4),"DtFmt=D","UseDPDF=Y","cols=2;rows=893")</f>
        <v>38562</v>
      </c>
      <c r="BT7">
        <v>1188.17</v>
      </c>
      <c r="BU7" s="2">
        <f ca="1">_xll.BDH(BV1,BV6,BV2,BV3,"BEST_FPERIOD_OVERRIDE=1BF","Dir=V","Dts=S","days=a","Sort=A","Quote=C","QtTyp=P","Days=T",CONCATENATE("Per=c",BV4),"DtFmt=D","UseDPDF=Y","cols=2;rows=893")</f>
        <v>38562</v>
      </c>
      <c r="BV7">
        <v>311.97000000000003</v>
      </c>
      <c r="BW7" s="2">
        <f ca="1">_xll.BDH(BX1,BX6,BX2,BX3,"BEST_FPERIOD_OVERRIDE=1BF","Dir=V","Dts=S","days=a","Sort=A","Quote=C","QtTyp=P","Days=T",CONCATENATE("Per=c",BX4),"DtFmt=D","UseDPDF=Y","cols=2;rows=893")</f>
        <v>38562</v>
      </c>
      <c r="BX7">
        <v>602.55999999999995</v>
      </c>
      <c r="BZ7" s="2">
        <v>38569</v>
      </c>
      <c r="CA7" s="23">
        <f>BV8/BV7-1</f>
        <v>1.464884444017045E-2</v>
      </c>
      <c r="CB7" s="23">
        <f>BT8/BT7-1</f>
        <v>-2.4407281786276158E-4</v>
      </c>
      <c r="CC7" s="23">
        <f>BX8/BX7-1</f>
        <v>2.1823552841210958E-2</v>
      </c>
      <c r="CD7" s="23"/>
      <c r="CE7" s="2">
        <v>38926</v>
      </c>
      <c r="CF7" s="23">
        <f>CORREL(CA7:CA58,CB7:CB58)</f>
        <v>0.55866214037583373</v>
      </c>
      <c r="CG7" s="23">
        <f>CORREL(CA7:CA58,CC7:CC58)</f>
        <v>0.63241609842361624</v>
      </c>
      <c r="CS7" s="1">
        <f ca="1">_xll.BDH(CT1,CT6,CT2,CT3,"BEST FPERIOD Override=2FY","Dir=V","Dts=S","Sort=A","Quote=C","QtTyp=P","Days=T",CONCATENATE("Per=c",CT4),"DtFmt=D","UseDPDF=Y","cols=2;rows=272")</f>
        <v>36556</v>
      </c>
      <c r="CT7">
        <v>117.25</v>
      </c>
      <c r="CU7" s="1">
        <f ca="1">_xll.BDH(CV1,CV6,CV2,CV3,"BEST FPERIOD Override=2FY","Dir=V","Dts=S","Sort=A","Quote=C","QtTyp=P","Days=T",CONCATENATE("Per=c",CV4),"DtFmt=D","UseDPDF=Y","cols=2;rows=272")</f>
        <v>36556</v>
      </c>
      <c r="CV7">
        <v>349.93</v>
      </c>
      <c r="CW7" s="1">
        <f ca="1">_xll.BDH(CX1,CX6,CX2,CX3,"BEST FPERIOD Override=2FY","Dir=V","Dts=S","Sort=A","Quote=C","QtTyp=P","Days=T",CONCATENATE("Per=c",CX4),"DtFmt=D","UseDPDF=Y","cols=2;rows=272")</f>
        <v>36556</v>
      </c>
      <c r="CX7">
        <v>1802.4</v>
      </c>
      <c r="CY7" s="1">
        <f ca="1">_xll.BDH(CZ1,CZ6,CZ2,CZ3,"BEST FPERIOD Override=2FY","Dir=V","Dts=S","Sort=A","Quote=C","QtTyp=P","Days=T",CONCATENATE("Per=c",CZ4),"DtFmt=D","UseDPDF=Y","cols=2;rows=272")</f>
        <v>36556</v>
      </c>
      <c r="CZ7">
        <v>1657.89</v>
      </c>
      <c r="DB7" s="1">
        <v>36707</v>
      </c>
      <c r="DC7" s="3">
        <f t="shared" si="3"/>
        <v>87.05330490405116</v>
      </c>
      <c r="DD7" s="3">
        <f t="shared" si="4"/>
        <v>84.071099934272567</v>
      </c>
      <c r="DE7" s="3">
        <f t="shared" si="5"/>
        <v>103.50643586329338</v>
      </c>
      <c r="DF7" s="3">
        <f t="shared" si="6"/>
        <v>101.81375121389237</v>
      </c>
      <c r="DG7" s="1">
        <v>36707</v>
      </c>
      <c r="DH7" s="5">
        <f t="shared" si="1"/>
        <v>1.0354724152783787</v>
      </c>
      <c r="DI7" s="5">
        <f t="shared" si="2"/>
        <v>1.0166253048259166</v>
      </c>
      <c r="DL7" s="2">
        <f ca="1">_xll.BDH(DM1,DM6,DM2,DM3,"BEST_FPERIOD_OVERRIDE=1BF","Dir=V","Dts=S","days=a","Sort=A","Quote=C","QtTyp=P","Days=T",CONCATENATE("Per=c",DM4),"DtFmt=D","UseDPDF=Y","cols=2;rows=636")</f>
        <v>40361</v>
      </c>
      <c r="DM7">
        <v>84.427000000000007</v>
      </c>
      <c r="DN7" s="2">
        <f ca="1">_xll.BDH(DO1,DO6,DO2,DO3,"BEST_FPERIOD_OVERRIDE=1BF","Dir=V","Dts=S","days=a","Sort=A","Quote=C","QtTyp=P","Days=T",CONCATENATE("Per=c",DO4),"DtFmt=D","UseDPDF=Y","cols=2;rows=636")</f>
        <v>40361</v>
      </c>
      <c r="DO7">
        <v>46.785600000000002</v>
      </c>
      <c r="DP7" s="2">
        <f ca="1">_xll.BDH(DQ1,DQ6,DQ2,DQ3,"BEST_FPERIOD_OVERRIDE=1BF","Dir=V","Dts=S","days=a","Sort=A","Quote=C","QtTyp=P","Days=T",CONCATENATE("Per=c",DQ4),"DtFmt=D","UseDPDF=Y","cols=2;rows=636")</f>
        <v>40361</v>
      </c>
      <c r="DQ7" s="5">
        <v>96.811999999999998</v>
      </c>
      <c r="DS7" s="2">
        <f ca="1">_xll.BDH(DT1,DT6,DT2,DT3,"BEST_FPERIOD_OVERRIDE=1BF","Dir=V","Dts=S","days=a","Sort=A","Quote=C","QtTyp=P","Days=T",CONCATENATE("Per=c",DT4),"DtFmt=D","UseDPDF=Y","cols=2;rows=636")</f>
        <v>40361</v>
      </c>
      <c r="DT7">
        <v>96.811999999999998</v>
      </c>
      <c r="DV7" s="2">
        <v>40368</v>
      </c>
      <c r="DW7" s="23">
        <f>DO8/DO7-1</f>
        <v>-2.5905406791834062E-3</v>
      </c>
      <c r="DX7" s="23">
        <f>DM8/DM7-1</f>
        <v>-5.6853850071659773E-3</v>
      </c>
      <c r="DY7" s="23">
        <f>DQ8/DQ7-1</f>
        <v>1.0556542577366601E-2</v>
      </c>
      <c r="DZ7" s="23"/>
      <c r="EA7" s="2">
        <v>40725</v>
      </c>
      <c r="EB7" s="23">
        <f>CORREL(DW7:DW58,DX7:DX58)</f>
        <v>0.71208612814376215</v>
      </c>
      <c r="EC7" s="23">
        <f>CORREL(DW7:DW58,DY7:DY58)</f>
        <v>-0.82537600724240012</v>
      </c>
    </row>
    <row r="8" spans="1:133">
      <c r="A8" t="s">
        <v>82</v>
      </c>
      <c r="B8" t="s">
        <v>83</v>
      </c>
      <c r="E8" s="23">
        <f>_xll.BDH($A8, "px_last","31-08-2020","31-08-2020")/_xll.BDH($A8, "px_last","31-07-2020","31-07-2020")-1</f>
        <v>5.1327988461313367E-2</v>
      </c>
      <c r="G8" t="s">
        <v>70</v>
      </c>
      <c r="H8" s="23">
        <f t="shared" si="0"/>
        <v>3.4142893343469538E-2</v>
      </c>
      <c r="I8" s="23">
        <v>5.9835279999999998E-2</v>
      </c>
      <c r="AA8" s="2">
        <v>38595</v>
      </c>
      <c r="AB8">
        <v>13.8613</v>
      </c>
      <c r="AC8" s="1">
        <v>38595</v>
      </c>
      <c r="AD8">
        <v>14.1891</v>
      </c>
      <c r="AE8" s="1">
        <v>38595</v>
      </c>
      <c r="AF8">
        <v>7.7354000000000003</v>
      </c>
      <c r="AG8" s="1">
        <v>38595</v>
      </c>
      <c r="AH8">
        <v>10.8024</v>
      </c>
      <c r="AJ8" s="2">
        <v>38595</v>
      </c>
      <c r="AK8" s="4">
        <f t="shared" ref="AK8:AK71" si="9">AB8</f>
        <v>13.8613</v>
      </c>
      <c r="AL8" s="4">
        <f t="shared" ref="AL8:AL71" si="10">AD8</f>
        <v>14.1891</v>
      </c>
      <c r="AM8" s="4">
        <f t="shared" ref="AM8:AM71" si="11">AF8</f>
        <v>7.7354000000000003</v>
      </c>
      <c r="AN8" s="2">
        <v>38595</v>
      </c>
      <c r="AO8" s="23">
        <f t="shared" ref="AO8:AO71" si="12">AM8/AK8-1</f>
        <v>-0.44194267492947992</v>
      </c>
      <c r="AP8" s="23">
        <f t="shared" ref="AP8:AP71" si="13">AL8/AM8-1</f>
        <v>0.83430721100395577</v>
      </c>
      <c r="AS8" s="1">
        <v>38595</v>
      </c>
      <c r="AT8">
        <v>13.544499999999999</v>
      </c>
      <c r="AU8" s="1">
        <v>38595</v>
      </c>
      <c r="AV8">
        <v>12.9931</v>
      </c>
      <c r="AW8" s="1">
        <v>38595</v>
      </c>
      <c r="AX8">
        <v>3.5539000000000001</v>
      </c>
      <c r="AY8" s="1">
        <v>38595</v>
      </c>
      <c r="AZ8">
        <v>10.3042</v>
      </c>
      <c r="BB8" s="2">
        <v>38595</v>
      </c>
      <c r="BC8" s="4">
        <f t="shared" ref="BC8:BC71" si="14">AT8</f>
        <v>13.544499999999999</v>
      </c>
      <c r="BD8" s="4">
        <f t="shared" ref="BD8:BD71" si="15">AV8</f>
        <v>12.9931</v>
      </c>
      <c r="BE8" s="4">
        <f t="shared" ref="BE8:BE71" si="16">AX8</f>
        <v>3.5539000000000001</v>
      </c>
      <c r="BF8" s="2">
        <v>38595</v>
      </c>
      <c r="BG8" s="23">
        <f t="shared" si="7"/>
        <v>-0.73761305326885451</v>
      </c>
      <c r="BH8" s="23">
        <f t="shared" si="8"/>
        <v>2.6560117054503505</v>
      </c>
      <c r="BJ8" s="2">
        <v>39141</v>
      </c>
      <c r="BK8" s="23">
        <v>0.81575822066829451</v>
      </c>
      <c r="BL8" s="23">
        <v>-0.29958342206132882</v>
      </c>
      <c r="BN8" s="2">
        <v>43889</v>
      </c>
      <c r="BO8" s="4">
        <v>15.9693</v>
      </c>
      <c r="BP8" s="4">
        <v>19.415600000000001</v>
      </c>
      <c r="BQ8" s="4">
        <v>12.2601</v>
      </c>
      <c r="BS8" s="2">
        <v>38569</v>
      </c>
      <c r="BT8">
        <v>1187.8800000000001</v>
      </c>
      <c r="BU8" s="2">
        <v>38569</v>
      </c>
      <c r="BV8">
        <v>316.54000000000002</v>
      </c>
      <c r="BW8" s="2">
        <v>38569</v>
      </c>
      <c r="BX8">
        <v>615.71</v>
      </c>
      <c r="BZ8" s="2">
        <v>38576</v>
      </c>
      <c r="CA8" s="23">
        <f t="shared" ref="CA8:CA71" si="17">BV9/BV8-1</f>
        <v>-1.3900296960889236E-3</v>
      </c>
      <c r="CB8" s="23">
        <f t="shared" ref="CB8:CB71" si="18">BT9/BT8-1</f>
        <v>1.710610499377041E-2</v>
      </c>
      <c r="CC8" s="23">
        <f t="shared" ref="CC8:CC71" si="19">BX9/BX8-1</f>
        <v>9.0789495054488523E-3</v>
      </c>
      <c r="CD8" s="23"/>
      <c r="CE8" s="2">
        <v>38933</v>
      </c>
      <c r="CF8" s="23">
        <f t="shared" ref="CF8:CF71" si="20">CORREL(CA8:CA59,CB8:CB59)</f>
        <v>0.56002957310758239</v>
      </c>
      <c r="CG8" s="23">
        <f t="shared" ref="CG8:CG71" si="21">CORREL(CA8:CA59,CC8:CC59)</f>
        <v>0.63255573965435752</v>
      </c>
      <c r="CS8" s="1">
        <v>36585</v>
      </c>
      <c r="CT8">
        <v>114.5</v>
      </c>
      <c r="CU8" s="1">
        <v>36585</v>
      </c>
      <c r="CV8">
        <v>464.25</v>
      </c>
      <c r="CW8" s="1">
        <v>36585</v>
      </c>
      <c r="CX8">
        <v>1737.7</v>
      </c>
      <c r="CY8" s="1">
        <v>36585</v>
      </c>
      <c r="CZ8">
        <v>1714.5</v>
      </c>
      <c r="DB8" s="1">
        <v>36738</v>
      </c>
      <c r="DC8" s="3">
        <f t="shared" si="3"/>
        <v>81.441364605543697</v>
      </c>
      <c r="DD8" s="3">
        <f t="shared" si="4"/>
        <v>72.440202326179516</v>
      </c>
      <c r="DE8" s="3">
        <f t="shared" si="5"/>
        <v>102.66866400355082</v>
      </c>
      <c r="DF8" s="3">
        <f t="shared" si="6"/>
        <v>96.639101508544016</v>
      </c>
      <c r="DG8" s="1">
        <v>36738</v>
      </c>
      <c r="DH8" s="5">
        <f t="shared" si="1"/>
        <v>1.1242564486337887</v>
      </c>
      <c r="DI8" s="5">
        <f t="shared" si="2"/>
        <v>1.0623925760989583</v>
      </c>
      <c r="DL8" s="2">
        <v>40368</v>
      </c>
      <c r="DM8">
        <v>83.947000000000003</v>
      </c>
      <c r="DN8" s="2">
        <v>40368</v>
      </c>
      <c r="DO8">
        <v>46.664400000000001</v>
      </c>
      <c r="DP8" s="2">
        <v>40368</v>
      </c>
      <c r="DQ8" s="5">
        <v>97.834000000000003</v>
      </c>
      <c r="DS8" s="2">
        <v>40368</v>
      </c>
      <c r="DT8">
        <v>97.834000000000003</v>
      </c>
      <c r="DV8" s="2">
        <v>40375</v>
      </c>
      <c r="DW8" s="23">
        <f t="shared" ref="DW8:DW71" si="22">DO9/DO8-1</f>
        <v>2.3165410891385907E-3</v>
      </c>
      <c r="DX8" s="23">
        <f t="shared" ref="DX8:DX71" si="23">DM9/DM8-1</f>
        <v>-1.7403838135966687E-2</v>
      </c>
      <c r="DY8" s="23">
        <f t="shared" ref="DY8:DY71" si="24">DQ9/DQ8-1</f>
        <v>5.5195535294472187E-4</v>
      </c>
      <c r="DZ8" s="23"/>
      <c r="EA8" s="2">
        <v>40732</v>
      </c>
      <c r="EB8" s="23">
        <f t="shared" ref="EB8:EB71" si="25">CORREL(DW8:DW59,DX8:DX59)</f>
        <v>0.6898656202081388</v>
      </c>
      <c r="EC8" s="23">
        <f t="shared" ref="EC8:EC71" si="26">CORREL(DW8:DW59,DY8:DY59)</f>
        <v>-0.82036517086920957</v>
      </c>
    </row>
    <row r="9" spans="1:133">
      <c r="A9" t="s">
        <v>84</v>
      </c>
      <c r="B9" t="s">
        <v>85</v>
      </c>
      <c r="E9" s="23">
        <f>_xll.BDH($A9, "px_last","31-08-2020","31-08-2020")/_xll.BDH($A9, "px_last","31-07-2020","31-07-2020")-1</f>
        <v>3.4184907466830117E-2</v>
      </c>
      <c r="G9" t="s">
        <v>85</v>
      </c>
      <c r="H9" s="23">
        <f t="shared" si="0"/>
        <v>3.4184907466830117E-2</v>
      </c>
      <c r="I9" s="23">
        <v>6.6896570000000002E-2</v>
      </c>
      <c r="AA9" s="2">
        <v>38625</v>
      </c>
      <c r="AB9">
        <v>14.3474</v>
      </c>
      <c r="AC9" s="1">
        <v>38625</v>
      </c>
      <c r="AD9">
        <v>14.767099999999999</v>
      </c>
      <c r="AE9" s="1">
        <v>38625</v>
      </c>
      <c r="AF9">
        <v>8.4382999999999999</v>
      </c>
      <c r="AG9" s="1">
        <v>38625</v>
      </c>
      <c r="AH9">
        <v>10.7768</v>
      </c>
      <c r="AJ9" s="2">
        <v>38625</v>
      </c>
      <c r="AK9" s="4">
        <f t="shared" si="9"/>
        <v>14.3474</v>
      </c>
      <c r="AL9" s="4">
        <f t="shared" si="10"/>
        <v>14.767099999999999</v>
      </c>
      <c r="AM9" s="4">
        <f t="shared" si="11"/>
        <v>8.4382999999999999</v>
      </c>
      <c r="AN9" s="2">
        <v>38625</v>
      </c>
      <c r="AO9" s="23">
        <f t="shared" si="12"/>
        <v>-0.41185859458856655</v>
      </c>
      <c r="AP9" s="23">
        <f t="shared" si="13"/>
        <v>0.75000888804617039</v>
      </c>
      <c r="AS9" s="1">
        <v>38625</v>
      </c>
      <c r="AT9">
        <v>13.989599999999999</v>
      </c>
      <c r="AU9" s="1">
        <v>38625</v>
      </c>
      <c r="AV9">
        <v>13.9679</v>
      </c>
      <c r="AW9" s="1">
        <v>38625</v>
      </c>
      <c r="AX9">
        <v>3.1674000000000002</v>
      </c>
      <c r="AY9" s="1">
        <v>38625</v>
      </c>
      <c r="AZ9">
        <v>10.425599999999999</v>
      </c>
      <c r="BB9" s="2">
        <v>38625</v>
      </c>
      <c r="BC9" s="4">
        <f t="shared" si="14"/>
        <v>13.989599999999999</v>
      </c>
      <c r="BD9" s="4">
        <f t="shared" si="15"/>
        <v>13.9679</v>
      </c>
      <c r="BE9" s="4">
        <f t="shared" si="16"/>
        <v>3.1674000000000002</v>
      </c>
      <c r="BF9" s="2">
        <v>38625</v>
      </c>
      <c r="BG9" s="23">
        <f t="shared" si="7"/>
        <v>-0.77358895179276033</v>
      </c>
      <c r="BH9" s="23">
        <f t="shared" si="8"/>
        <v>3.4098945507356193</v>
      </c>
      <c r="BJ9" s="2">
        <v>39171</v>
      </c>
      <c r="BK9" s="23">
        <v>0.75057170256712902</v>
      </c>
      <c r="BL9" s="23">
        <v>-0.28661548885336707</v>
      </c>
      <c r="BN9" s="2">
        <v>43921</v>
      </c>
      <c r="BO9" s="4">
        <v>15.923999999999999</v>
      </c>
      <c r="BP9" s="4">
        <v>15.824999999999999</v>
      </c>
      <c r="BQ9" s="4">
        <v>11.835100000000001</v>
      </c>
      <c r="BS9" s="2">
        <v>38576</v>
      </c>
      <c r="BT9">
        <v>1208.2</v>
      </c>
      <c r="BU9" s="2">
        <v>38576</v>
      </c>
      <c r="BV9">
        <v>316.10000000000002</v>
      </c>
      <c r="BW9" s="2">
        <v>38576</v>
      </c>
      <c r="BX9">
        <v>621.29999999999995</v>
      </c>
      <c r="BZ9" s="2">
        <v>38583</v>
      </c>
      <c r="CA9" s="23">
        <f t="shared" si="17"/>
        <v>1.8348623853210455E-3</v>
      </c>
      <c r="CB9" s="23">
        <f t="shared" si="18"/>
        <v>-1.4244330408872741E-2</v>
      </c>
      <c r="CC9" s="23">
        <f t="shared" si="19"/>
        <v>-2.7555126347980075E-2</v>
      </c>
      <c r="CD9" s="23"/>
      <c r="CE9" s="2">
        <v>38940</v>
      </c>
      <c r="CF9" s="23">
        <f t="shared" si="20"/>
        <v>0.54814499638309766</v>
      </c>
      <c r="CG9" s="23">
        <f t="shared" si="21"/>
        <v>0.63116282445969818</v>
      </c>
      <c r="CS9" s="1">
        <v>36616</v>
      </c>
      <c r="CT9">
        <v>103.63</v>
      </c>
      <c r="CU9" s="1">
        <v>36616</v>
      </c>
      <c r="CV9">
        <v>414.65</v>
      </c>
      <c r="CW9" s="1">
        <v>36616</v>
      </c>
      <c r="CX9">
        <v>1875.6</v>
      </c>
      <c r="CY9" s="1">
        <v>36616</v>
      </c>
      <c r="CZ9">
        <v>1815.61</v>
      </c>
      <c r="DB9" s="1">
        <v>36769</v>
      </c>
      <c r="DC9" s="3">
        <f t="shared" si="3"/>
        <v>82.089552238805965</v>
      </c>
      <c r="DD9" s="3">
        <f t="shared" si="4"/>
        <v>80.799016946246383</v>
      </c>
      <c r="DE9" s="3">
        <f t="shared" si="5"/>
        <v>105.59254327563249</v>
      </c>
      <c r="DF9" s="3">
        <f t="shared" si="6"/>
        <v>100.01146035020419</v>
      </c>
      <c r="DG9" s="1">
        <v>36769</v>
      </c>
      <c r="DH9" s="5">
        <f t="shared" si="1"/>
        <v>1.0159721657680334</v>
      </c>
      <c r="DI9" s="5">
        <f t="shared" si="2"/>
        <v>1.055804433870732</v>
      </c>
      <c r="DL9" s="2">
        <v>40375</v>
      </c>
      <c r="DM9">
        <v>82.486000000000004</v>
      </c>
      <c r="DN9" s="2">
        <v>40375</v>
      </c>
      <c r="DO9">
        <v>46.772500000000001</v>
      </c>
      <c r="DP9" s="2">
        <v>40375</v>
      </c>
      <c r="DQ9" s="5">
        <v>97.888000000000005</v>
      </c>
      <c r="DS9" s="2">
        <v>40375</v>
      </c>
      <c r="DT9">
        <v>97.888000000000005</v>
      </c>
      <c r="DV9" s="2">
        <v>40382</v>
      </c>
      <c r="DW9" s="23">
        <f t="shared" si="22"/>
        <v>3.6880645678549762E-3</v>
      </c>
      <c r="DX9" s="23">
        <f t="shared" si="23"/>
        <v>-2.6671192687255374E-4</v>
      </c>
      <c r="DY9" s="23">
        <f t="shared" si="24"/>
        <v>6.1601013403072002E-3</v>
      </c>
      <c r="DZ9" s="23"/>
      <c r="EA9" s="2">
        <v>40739</v>
      </c>
      <c r="EB9" s="23">
        <f t="shared" si="25"/>
        <v>0.70865374796889213</v>
      </c>
      <c r="EC9" s="23">
        <f t="shared" si="26"/>
        <v>-0.82148590749721806</v>
      </c>
    </row>
    <row r="10" spans="1:133">
      <c r="A10" t="s">
        <v>86</v>
      </c>
      <c r="B10" t="s">
        <v>87</v>
      </c>
      <c r="E10" s="23" t="e">
        <f>_xll.BDH($A10, "px_last","31-08-2020","31-08-2020")/_xll.BDH($A10, "px_last","31-07-2020","31-07-2020")-1</f>
        <v>#VALUE!</v>
      </c>
      <c r="G10" t="s">
        <v>83</v>
      </c>
      <c r="H10" s="23">
        <f t="shared" si="0"/>
        <v>5.1327988461313367E-2</v>
      </c>
      <c r="I10" s="23">
        <v>7.4643520000000005E-2</v>
      </c>
      <c r="AA10" s="2">
        <v>38656</v>
      </c>
      <c r="AB10">
        <v>13.7094</v>
      </c>
      <c r="AC10" s="1">
        <v>38656</v>
      </c>
      <c r="AD10">
        <v>12.268800000000001</v>
      </c>
      <c r="AE10" s="1">
        <v>38656</v>
      </c>
      <c r="AF10">
        <v>7.8780000000000001</v>
      </c>
      <c r="AG10" s="1">
        <v>38656</v>
      </c>
      <c r="AH10">
        <v>9.7521000000000004</v>
      </c>
      <c r="AI10" s="2"/>
      <c r="AJ10" s="2">
        <v>38656</v>
      </c>
      <c r="AK10" s="4">
        <f t="shared" si="9"/>
        <v>13.7094</v>
      </c>
      <c r="AL10" s="4">
        <f t="shared" si="10"/>
        <v>12.268800000000001</v>
      </c>
      <c r="AM10" s="4">
        <f t="shared" si="11"/>
        <v>7.8780000000000001</v>
      </c>
      <c r="AN10" s="2">
        <v>38656</v>
      </c>
      <c r="AO10" s="23">
        <f t="shared" si="12"/>
        <v>-0.42535778371044686</v>
      </c>
      <c r="AP10" s="23">
        <f t="shared" si="13"/>
        <v>0.55734958111195732</v>
      </c>
      <c r="AS10" s="1">
        <v>38656</v>
      </c>
      <c r="AT10">
        <v>13.3992</v>
      </c>
      <c r="AU10" s="1">
        <v>38656</v>
      </c>
      <c r="AV10">
        <v>12.7713</v>
      </c>
      <c r="AW10" s="1">
        <v>38656</v>
      </c>
      <c r="AX10">
        <v>3.0087000000000002</v>
      </c>
      <c r="AY10" s="1">
        <v>38656</v>
      </c>
      <c r="AZ10">
        <v>9.5488</v>
      </c>
      <c r="BB10" s="2">
        <v>38656</v>
      </c>
      <c r="BC10" s="4">
        <f t="shared" si="14"/>
        <v>13.3992</v>
      </c>
      <c r="BD10" s="4">
        <f t="shared" si="15"/>
        <v>12.7713</v>
      </c>
      <c r="BE10" s="4">
        <f t="shared" si="16"/>
        <v>3.0087000000000002</v>
      </c>
      <c r="BF10" s="2">
        <v>38656</v>
      </c>
      <c r="BG10" s="23">
        <f t="shared" si="7"/>
        <v>-0.77545674368619022</v>
      </c>
      <c r="BH10" s="23">
        <f t="shared" si="8"/>
        <v>3.2447901086848141</v>
      </c>
      <c r="BJ10" s="2">
        <v>39202</v>
      </c>
      <c r="BK10" s="23">
        <v>0.66226526095604488</v>
      </c>
      <c r="BL10" s="23">
        <v>-0.30550925775803361</v>
      </c>
      <c r="BN10" s="2">
        <v>43951</v>
      </c>
      <c r="BO10" s="4">
        <v>20.278099999999998</v>
      </c>
      <c r="BP10" s="4">
        <v>18.453099999999999</v>
      </c>
      <c r="BQ10" s="4">
        <v>13.9497</v>
      </c>
      <c r="BS10" s="2">
        <v>38583</v>
      </c>
      <c r="BT10">
        <v>1190.99</v>
      </c>
      <c r="BU10" s="2">
        <v>38583</v>
      </c>
      <c r="BV10">
        <v>316.68</v>
      </c>
      <c r="BW10" s="2">
        <v>38583</v>
      </c>
      <c r="BX10">
        <v>604.17999999999995</v>
      </c>
      <c r="BZ10" s="2">
        <v>38590</v>
      </c>
      <c r="CA10" s="23">
        <f t="shared" si="17"/>
        <v>-1.4241505620815942E-2</v>
      </c>
      <c r="CB10" s="23">
        <f t="shared" si="18"/>
        <v>-5.2561314536645476E-3</v>
      </c>
      <c r="CC10" s="23">
        <f t="shared" si="19"/>
        <v>9.5997881426068687E-4</v>
      </c>
      <c r="CD10" s="23"/>
      <c r="CE10" s="2">
        <v>38947</v>
      </c>
      <c r="CF10" s="23">
        <f t="shared" si="20"/>
        <v>0.55420370417604059</v>
      </c>
      <c r="CG10" s="23">
        <f t="shared" si="21"/>
        <v>0.63555022533002614</v>
      </c>
      <c r="CS10" s="1">
        <v>36644</v>
      </c>
      <c r="CT10">
        <v>96.78</v>
      </c>
      <c r="CU10" s="1">
        <v>36644</v>
      </c>
      <c r="CV10">
        <v>318.12</v>
      </c>
      <c r="CW10" s="1">
        <v>36644</v>
      </c>
      <c r="CX10">
        <v>1841</v>
      </c>
      <c r="CY10" s="1">
        <v>36644</v>
      </c>
      <c r="CZ10">
        <v>1692.93</v>
      </c>
      <c r="DB10" s="1">
        <v>36798</v>
      </c>
      <c r="DC10" s="3">
        <f t="shared" si="3"/>
        <v>76.017057569296369</v>
      </c>
      <c r="DD10" s="3">
        <f t="shared" si="4"/>
        <v>69.93112908295943</v>
      </c>
      <c r="DE10" s="3">
        <f t="shared" si="5"/>
        <v>103.74500665778962</v>
      </c>
      <c r="DF10" s="3">
        <f t="shared" si="6"/>
        <v>91.101339654621256</v>
      </c>
      <c r="DG10" s="1">
        <v>36798</v>
      </c>
      <c r="DH10" s="5">
        <f t="shared" si="1"/>
        <v>1.0870274592466138</v>
      </c>
      <c r="DI10" s="5">
        <f t="shared" si="2"/>
        <v>1.1387868394812017</v>
      </c>
      <c r="DL10" s="2">
        <v>40382</v>
      </c>
      <c r="DM10">
        <v>82.463999999999999</v>
      </c>
      <c r="DN10" s="2">
        <v>40382</v>
      </c>
      <c r="DO10">
        <v>46.945</v>
      </c>
      <c r="DP10" s="2">
        <v>40382</v>
      </c>
      <c r="DQ10" s="5">
        <v>98.491</v>
      </c>
      <c r="DS10" s="2">
        <v>40382</v>
      </c>
      <c r="DT10">
        <v>98.491</v>
      </c>
      <c r="DV10" s="2">
        <v>40389</v>
      </c>
      <c r="DW10" s="23">
        <f t="shared" si="22"/>
        <v>-1.1449568644158137E-2</v>
      </c>
      <c r="DX10" s="23">
        <f t="shared" si="23"/>
        <v>-1.1217015909972816E-2</v>
      </c>
      <c r="DY10" s="23">
        <f t="shared" si="24"/>
        <v>8.7317622930014327E-3</v>
      </c>
      <c r="DZ10" s="23"/>
      <c r="EA10" s="2">
        <v>40746</v>
      </c>
      <c r="EB10" s="23">
        <f t="shared" si="25"/>
        <v>0.70964940523713627</v>
      </c>
      <c r="EC10" s="23">
        <f t="shared" si="26"/>
        <v>-0.83274141126894663</v>
      </c>
    </row>
    <row r="11" spans="1:133">
      <c r="A11" t="s">
        <v>88</v>
      </c>
      <c r="B11" t="s">
        <v>81</v>
      </c>
      <c r="E11" s="23">
        <f>_xll.BDH($A11, "px_last","31-08-2020","31-08-2020")/_xll.BDH($A11, "px_last","31-07-2020","31-07-2020")-1</f>
        <v>2.8376387300812267E-2</v>
      </c>
      <c r="G11" t="s">
        <v>80</v>
      </c>
      <c r="H11" s="23">
        <f t="shared" si="0"/>
        <v>7.0064687324219221E-2</v>
      </c>
      <c r="I11" s="23">
        <v>8.979761E-2</v>
      </c>
      <c r="AA11" s="2">
        <v>38686</v>
      </c>
      <c r="AB11">
        <v>14.149699999999999</v>
      </c>
      <c r="AC11" s="1">
        <v>38686</v>
      </c>
      <c r="AD11">
        <v>14.0939</v>
      </c>
      <c r="AE11" s="1">
        <v>38686</v>
      </c>
      <c r="AF11">
        <v>8.5234000000000005</v>
      </c>
      <c r="AG11" s="1">
        <v>38686</v>
      </c>
      <c r="AH11">
        <v>10.4389</v>
      </c>
      <c r="AI11" s="2"/>
      <c r="AJ11" s="2">
        <v>38686</v>
      </c>
      <c r="AK11" s="4">
        <f t="shared" si="9"/>
        <v>14.149699999999999</v>
      </c>
      <c r="AL11" s="4">
        <f t="shared" si="10"/>
        <v>14.0939</v>
      </c>
      <c r="AM11" s="4">
        <f t="shared" si="11"/>
        <v>8.5234000000000005</v>
      </c>
      <c r="AN11" s="2">
        <v>38686</v>
      </c>
      <c r="AO11" s="23">
        <f t="shared" si="12"/>
        <v>-0.39762680480858248</v>
      </c>
      <c r="AP11" s="23">
        <f t="shared" si="13"/>
        <v>0.65355374615763639</v>
      </c>
      <c r="AS11" s="1">
        <v>38686</v>
      </c>
      <c r="AT11">
        <v>13.9183</v>
      </c>
      <c r="AU11" s="1">
        <v>38686</v>
      </c>
      <c r="AV11">
        <v>14.387</v>
      </c>
      <c r="AW11" s="1">
        <v>38686</v>
      </c>
      <c r="AX11">
        <v>4.7074999999999996</v>
      </c>
      <c r="AY11" s="1">
        <v>38686</v>
      </c>
      <c r="AZ11">
        <v>10.326000000000001</v>
      </c>
      <c r="BB11" s="2">
        <v>38686</v>
      </c>
      <c r="BC11" s="4">
        <f t="shared" si="14"/>
        <v>13.9183</v>
      </c>
      <c r="BD11" s="4">
        <f t="shared" si="15"/>
        <v>14.387</v>
      </c>
      <c r="BE11" s="4">
        <f t="shared" si="16"/>
        <v>4.7074999999999996</v>
      </c>
      <c r="BF11" s="2">
        <v>38686</v>
      </c>
      <c r="BG11" s="23">
        <f t="shared" si="7"/>
        <v>-0.66177622267087222</v>
      </c>
      <c r="BH11" s="23">
        <f t="shared" si="8"/>
        <v>2.0561869357408393</v>
      </c>
      <c r="BJ11" s="2">
        <v>39233</v>
      </c>
      <c r="BK11" s="23">
        <v>0.61188621917999586</v>
      </c>
      <c r="BL11" s="23">
        <v>-0.27620179091650188</v>
      </c>
      <c r="BN11" s="2">
        <v>43980</v>
      </c>
      <c r="BO11" s="4">
        <v>22.170300000000001</v>
      </c>
      <c r="BP11" s="4">
        <v>19.2394</v>
      </c>
      <c r="BQ11" s="4">
        <v>14.616300000000001</v>
      </c>
      <c r="BS11" s="2">
        <v>38590</v>
      </c>
      <c r="BT11">
        <v>1184.73</v>
      </c>
      <c r="BU11" s="2">
        <v>38590</v>
      </c>
      <c r="BV11">
        <v>312.17</v>
      </c>
      <c r="BW11" s="2">
        <v>38590</v>
      </c>
      <c r="BX11">
        <v>604.76</v>
      </c>
      <c r="BZ11" s="2">
        <v>38597</v>
      </c>
      <c r="CA11" s="23">
        <f t="shared" si="17"/>
        <v>2.6876381458820431E-2</v>
      </c>
      <c r="CB11" s="23">
        <f t="shared" si="18"/>
        <v>1.9101398630911648E-2</v>
      </c>
      <c r="CC11" s="23">
        <f t="shared" si="19"/>
        <v>3.1814273430782469E-2</v>
      </c>
      <c r="CD11" s="23"/>
      <c r="CE11" s="2">
        <v>38954</v>
      </c>
      <c r="CF11" s="23">
        <f t="shared" si="20"/>
        <v>0.54983266684067134</v>
      </c>
      <c r="CG11" s="23">
        <f t="shared" si="21"/>
        <v>0.63303030263308491</v>
      </c>
      <c r="CS11" s="1">
        <v>36677</v>
      </c>
      <c r="CT11">
        <v>96.72</v>
      </c>
      <c r="CU11" s="1">
        <v>36677</v>
      </c>
      <c r="CV11">
        <v>255.4</v>
      </c>
      <c r="CW11" s="1">
        <v>36677</v>
      </c>
      <c r="CX11">
        <v>1852</v>
      </c>
      <c r="CY11" s="1">
        <v>36677</v>
      </c>
      <c r="CZ11">
        <v>1591.67</v>
      </c>
      <c r="DB11" s="1">
        <v>36830</v>
      </c>
      <c r="DC11" s="3">
        <f t="shared" si="3"/>
        <v>72.528784648187639</v>
      </c>
      <c r="DD11" s="3">
        <f t="shared" si="4"/>
        <v>63.109764810104856</v>
      </c>
      <c r="DE11" s="3">
        <f t="shared" si="5"/>
        <v>104.41078561917443</v>
      </c>
      <c r="DF11" s="3">
        <f t="shared" si="6"/>
        <v>87.222312698671217</v>
      </c>
      <c r="DG11" s="1">
        <v>36830</v>
      </c>
      <c r="DH11" s="5">
        <f t="shared" si="1"/>
        <v>1.1492482164435931</v>
      </c>
      <c r="DI11" s="5">
        <f t="shared" si="2"/>
        <v>1.197065090212462</v>
      </c>
      <c r="DL11" s="2">
        <v>40389</v>
      </c>
      <c r="DM11">
        <v>81.539000000000001</v>
      </c>
      <c r="DN11" s="2">
        <v>40389</v>
      </c>
      <c r="DO11">
        <v>46.407499999999999</v>
      </c>
      <c r="DP11" s="2">
        <v>40389</v>
      </c>
      <c r="DQ11" s="5">
        <v>99.350999999999999</v>
      </c>
      <c r="DS11" s="2">
        <v>40389</v>
      </c>
      <c r="DT11">
        <v>99.350999999999999</v>
      </c>
      <c r="DV11" s="2">
        <v>40396</v>
      </c>
      <c r="DW11" s="23">
        <f t="shared" si="22"/>
        <v>-5.3331896783925803E-3</v>
      </c>
      <c r="DX11" s="23">
        <f t="shared" si="23"/>
        <v>-1.3882927188216709E-2</v>
      </c>
      <c r="DY11" s="23">
        <f t="shared" si="24"/>
        <v>8.3542188805345585E-3</v>
      </c>
      <c r="DZ11" s="23"/>
      <c r="EA11" s="2">
        <v>40753</v>
      </c>
      <c r="EB11" s="23">
        <f t="shared" si="25"/>
        <v>0.70673916754960431</v>
      </c>
      <c r="EC11" s="23">
        <f t="shared" si="26"/>
        <v>-0.8310654731614886</v>
      </c>
    </row>
    <row r="12" spans="1:133">
      <c r="A12" t="s">
        <v>89</v>
      </c>
      <c r="B12" t="s">
        <v>60</v>
      </c>
      <c r="E12" s="23">
        <f>_xll.BDH($A12, "px_last","31-08-2020","31-08-2020")/_xll.BDH($A12, "px_last","31-07-2020","31-07-2020")-1</f>
        <v>-3.4427890959478069E-2</v>
      </c>
      <c r="G12" t="s">
        <v>62</v>
      </c>
      <c r="H12" s="23">
        <f t="shared" si="0"/>
        <v>0.10428487330753144</v>
      </c>
      <c r="I12" s="23">
        <v>0.10470589999999999</v>
      </c>
      <c r="AA12" s="2">
        <v>38716</v>
      </c>
      <c r="AB12">
        <v>14.318300000000001</v>
      </c>
      <c r="AC12" s="1">
        <v>38716</v>
      </c>
      <c r="AD12">
        <v>14.741099999999999</v>
      </c>
      <c r="AE12" s="1">
        <v>38716</v>
      </c>
      <c r="AF12">
        <v>9.0145</v>
      </c>
      <c r="AG12" s="1">
        <v>38716</v>
      </c>
      <c r="AH12">
        <v>10.6899</v>
      </c>
      <c r="AI12" s="2"/>
      <c r="AJ12" s="2">
        <v>38716</v>
      </c>
      <c r="AK12" s="4">
        <f t="shared" si="9"/>
        <v>14.318300000000001</v>
      </c>
      <c r="AL12" s="4">
        <f t="shared" si="10"/>
        <v>14.741099999999999</v>
      </c>
      <c r="AM12" s="4">
        <f t="shared" si="11"/>
        <v>9.0145</v>
      </c>
      <c r="AN12" s="2">
        <v>38716</v>
      </c>
      <c r="AO12" s="23">
        <f t="shared" si="12"/>
        <v>-0.37042106954037846</v>
      </c>
      <c r="AP12" s="23">
        <f t="shared" si="13"/>
        <v>0.63526540573520429</v>
      </c>
      <c r="AS12" s="1">
        <v>38716</v>
      </c>
      <c r="AT12">
        <v>14.173400000000001</v>
      </c>
      <c r="AU12" s="1">
        <v>38716</v>
      </c>
      <c r="AV12">
        <v>15.0228</v>
      </c>
      <c r="AW12" s="1">
        <v>38716</v>
      </c>
      <c r="AX12">
        <v>4.91</v>
      </c>
      <c r="AY12" s="1">
        <v>38716</v>
      </c>
      <c r="AZ12">
        <v>10.6715</v>
      </c>
      <c r="BB12" s="2">
        <v>38716</v>
      </c>
      <c r="BC12" s="4">
        <f t="shared" si="14"/>
        <v>14.173400000000001</v>
      </c>
      <c r="BD12" s="4">
        <f t="shared" si="15"/>
        <v>15.0228</v>
      </c>
      <c r="BE12" s="4">
        <f t="shared" si="16"/>
        <v>4.91</v>
      </c>
      <c r="BF12" s="2">
        <v>38716</v>
      </c>
      <c r="BG12" s="23">
        <f t="shared" si="7"/>
        <v>-0.65357641779671782</v>
      </c>
      <c r="BH12" s="23">
        <f t="shared" si="8"/>
        <v>2.0596334012219959</v>
      </c>
      <c r="BJ12" s="2">
        <v>39262</v>
      </c>
      <c r="BK12" s="23">
        <v>0.54712670035296918</v>
      </c>
      <c r="BL12" s="23">
        <v>-0.21684614249889367</v>
      </c>
      <c r="BN12" s="2">
        <v>44012</v>
      </c>
      <c r="BO12" s="4">
        <v>22.993400000000001</v>
      </c>
      <c r="BP12" s="4">
        <v>22.427099999999999</v>
      </c>
      <c r="BQ12" s="4">
        <v>16.2759</v>
      </c>
      <c r="BS12" s="2">
        <v>38597</v>
      </c>
      <c r="BT12">
        <v>1207.3599999999999</v>
      </c>
      <c r="BU12" s="2">
        <v>38597</v>
      </c>
      <c r="BV12">
        <v>320.56</v>
      </c>
      <c r="BW12" s="2">
        <v>38597</v>
      </c>
      <c r="BX12">
        <v>624</v>
      </c>
      <c r="BZ12" s="2">
        <v>38604</v>
      </c>
      <c r="CA12" s="23">
        <f t="shared" si="17"/>
        <v>1.7251060643873162E-2</v>
      </c>
      <c r="CB12" s="23">
        <f t="shared" si="18"/>
        <v>1.5099059104161094E-2</v>
      </c>
      <c r="CC12" s="23">
        <f t="shared" si="19"/>
        <v>1.5368589743589789E-2</v>
      </c>
      <c r="CD12" s="23"/>
      <c r="CE12" s="2">
        <v>38961</v>
      </c>
      <c r="CF12" s="23">
        <f t="shared" si="20"/>
        <v>0.5469414209331025</v>
      </c>
      <c r="CG12" s="23">
        <f t="shared" si="21"/>
        <v>0.63113799804992898</v>
      </c>
      <c r="CS12" s="1">
        <v>36707</v>
      </c>
      <c r="CT12">
        <v>102.07</v>
      </c>
      <c r="CU12" s="1">
        <v>36707</v>
      </c>
      <c r="CV12">
        <v>294.19</v>
      </c>
      <c r="CW12" s="1">
        <v>36707</v>
      </c>
      <c r="CX12">
        <v>1865.6</v>
      </c>
      <c r="CY12" s="1">
        <v>36707</v>
      </c>
      <c r="CZ12">
        <v>1687.96</v>
      </c>
      <c r="DB12" s="1">
        <v>36860</v>
      </c>
      <c r="DC12" s="3">
        <f t="shared" si="3"/>
        <v>80.349680170575681</v>
      </c>
      <c r="DD12" s="3">
        <f t="shared" si="4"/>
        <v>65.213042608521675</v>
      </c>
      <c r="DE12" s="3">
        <f t="shared" si="5"/>
        <v>99.517310252995998</v>
      </c>
      <c r="DF12" s="3">
        <f t="shared" si="6"/>
        <v>80.444420317391405</v>
      </c>
      <c r="DG12" s="1">
        <v>36860</v>
      </c>
      <c r="DH12" s="5">
        <f t="shared" si="1"/>
        <v>1.2321105864193498</v>
      </c>
      <c r="DI12" s="5">
        <f t="shared" si="2"/>
        <v>1.2370940067732852</v>
      </c>
      <c r="DL12" s="2">
        <v>40396</v>
      </c>
      <c r="DM12">
        <v>80.406999999999996</v>
      </c>
      <c r="DN12" s="2">
        <v>40396</v>
      </c>
      <c r="DO12">
        <v>46.16</v>
      </c>
      <c r="DP12" s="2">
        <v>40396</v>
      </c>
      <c r="DQ12" s="5">
        <v>100.181</v>
      </c>
      <c r="DS12" s="2">
        <v>40396</v>
      </c>
      <c r="DT12">
        <v>100.181</v>
      </c>
      <c r="DV12" s="2">
        <v>40403</v>
      </c>
      <c r="DW12" s="23">
        <f t="shared" si="22"/>
        <v>1.310658578856172E-2</v>
      </c>
      <c r="DX12" s="23">
        <f t="shared" si="23"/>
        <v>3.1601726217866499E-2</v>
      </c>
      <c r="DY12" s="23">
        <f t="shared" si="24"/>
        <v>-1.095018017388516E-2</v>
      </c>
      <c r="DZ12" s="23"/>
      <c r="EA12" s="2">
        <v>40760</v>
      </c>
      <c r="EB12" s="23">
        <f t="shared" si="25"/>
        <v>0.70841149589041841</v>
      </c>
      <c r="EC12" s="23">
        <f t="shared" si="26"/>
        <v>-0.83971394679111799</v>
      </c>
    </row>
    <row r="13" spans="1:133">
      <c r="A13" t="s">
        <v>90</v>
      </c>
      <c r="B13" t="s">
        <v>68</v>
      </c>
      <c r="E13" s="23">
        <f>_xll.BDH($A13, "px_last","31-08-2020","31-08-2020")/_xll.BDH($A13, "px_last","31-07-2020","31-07-2020")-1</f>
        <v>2.5882120490983818E-2</v>
      </c>
      <c r="G13" t="s">
        <v>87</v>
      </c>
      <c r="H13" s="23" t="e">
        <f t="shared" si="0"/>
        <v>#VALUE!</v>
      </c>
      <c r="I13" s="23">
        <v>0.10900119999999999</v>
      </c>
      <c r="AA13" s="2">
        <v>38748</v>
      </c>
      <c r="AB13">
        <v>14.7033</v>
      </c>
      <c r="AC13" s="1">
        <v>38748</v>
      </c>
      <c r="AD13">
        <v>16.2807</v>
      </c>
      <c r="AE13" s="1">
        <v>38748</v>
      </c>
      <c r="AF13">
        <v>10.0008</v>
      </c>
      <c r="AG13" s="1">
        <v>38748</v>
      </c>
      <c r="AH13">
        <v>12.0511</v>
      </c>
      <c r="AI13" s="2"/>
      <c r="AJ13" s="2">
        <v>38748</v>
      </c>
      <c r="AK13" s="4">
        <f t="shared" si="9"/>
        <v>14.7033</v>
      </c>
      <c r="AL13" s="4">
        <f t="shared" si="10"/>
        <v>16.2807</v>
      </c>
      <c r="AM13" s="4">
        <f t="shared" si="11"/>
        <v>10.0008</v>
      </c>
      <c r="AN13" s="2">
        <v>38748</v>
      </c>
      <c r="AO13" s="23">
        <f t="shared" si="12"/>
        <v>-0.31982616147395482</v>
      </c>
      <c r="AP13" s="23">
        <f t="shared" si="13"/>
        <v>0.62793976481881453</v>
      </c>
      <c r="AS13" s="1">
        <v>38748</v>
      </c>
      <c r="AT13">
        <v>13.8065</v>
      </c>
      <c r="AU13" s="1">
        <v>38748</v>
      </c>
      <c r="AV13">
        <v>16.3188</v>
      </c>
      <c r="AW13" s="1">
        <v>38748</v>
      </c>
      <c r="AX13">
        <v>4.3338999999999999</v>
      </c>
      <c r="AY13" s="1">
        <v>38748</v>
      </c>
      <c r="AZ13">
        <v>11.827299999999999</v>
      </c>
      <c r="BB13" s="2">
        <v>38748</v>
      </c>
      <c r="BC13" s="4">
        <f t="shared" si="14"/>
        <v>13.8065</v>
      </c>
      <c r="BD13" s="4">
        <f t="shared" si="15"/>
        <v>16.3188</v>
      </c>
      <c r="BE13" s="4">
        <f t="shared" si="16"/>
        <v>4.3338999999999999</v>
      </c>
      <c r="BF13" s="2">
        <v>38748</v>
      </c>
      <c r="BG13" s="23">
        <f t="shared" si="7"/>
        <v>-0.68609712816427049</v>
      </c>
      <c r="BH13" s="23">
        <f t="shared" si="8"/>
        <v>2.7653845266388242</v>
      </c>
      <c r="BJ13" s="2">
        <v>39294</v>
      </c>
      <c r="BK13" s="23">
        <v>0.6196724459343772</v>
      </c>
      <c r="BL13" s="23">
        <v>-0.16557401126926052</v>
      </c>
      <c r="BN13" s="2">
        <v>44043</v>
      </c>
      <c r="BO13" s="4">
        <v>23.6434</v>
      </c>
      <c r="BP13" s="4">
        <v>25.4893</v>
      </c>
      <c r="BQ13" s="4">
        <v>17.697800000000001</v>
      </c>
      <c r="BS13" s="2">
        <v>38604</v>
      </c>
      <c r="BT13">
        <v>1225.5899999999999</v>
      </c>
      <c r="BU13" s="2">
        <v>38604</v>
      </c>
      <c r="BV13">
        <v>326.08999999999997</v>
      </c>
      <c r="BW13" s="2">
        <v>38604</v>
      </c>
      <c r="BX13">
        <v>633.59</v>
      </c>
      <c r="BZ13" s="2">
        <v>38611</v>
      </c>
      <c r="CA13" s="23">
        <f t="shared" si="17"/>
        <v>3.8516973841577595E-2</v>
      </c>
      <c r="CB13" s="23">
        <f t="shared" si="18"/>
        <v>-3.7614536672132548E-3</v>
      </c>
      <c r="CC13" s="23">
        <f t="shared" si="19"/>
        <v>1.0448397228491668E-2</v>
      </c>
      <c r="CD13" s="23"/>
      <c r="CE13" s="2">
        <v>38968</v>
      </c>
      <c r="CF13" s="23">
        <f t="shared" si="20"/>
        <v>0.54039630839192265</v>
      </c>
      <c r="CG13" s="23">
        <f t="shared" si="21"/>
        <v>0.62826456044988399</v>
      </c>
      <c r="CS13" s="1">
        <v>36738</v>
      </c>
      <c r="CT13">
        <v>95.49</v>
      </c>
      <c r="CU13" s="1">
        <v>36738</v>
      </c>
      <c r="CV13">
        <v>253.49</v>
      </c>
      <c r="CW13" s="1">
        <v>36738</v>
      </c>
      <c r="CX13">
        <v>1850.5</v>
      </c>
      <c r="CY13" s="1">
        <v>36738</v>
      </c>
      <c r="CZ13">
        <v>1602.17</v>
      </c>
      <c r="DB13" s="1">
        <v>36889</v>
      </c>
      <c r="DC13" s="3">
        <f t="shared" si="3"/>
        <v>82.575692963752658</v>
      </c>
      <c r="DD13" s="3">
        <f t="shared" si="4"/>
        <v>61.729488754893808</v>
      </c>
      <c r="DE13" s="3">
        <f t="shared" si="5"/>
        <v>104.13337771859743</v>
      </c>
      <c r="DF13" s="3">
        <f t="shared" si="6"/>
        <v>78.874352339419403</v>
      </c>
      <c r="DG13" s="1">
        <v>36889</v>
      </c>
      <c r="DH13" s="5">
        <f t="shared" si="1"/>
        <v>1.3377025248278311</v>
      </c>
      <c r="DI13" s="5">
        <f t="shared" si="2"/>
        <v>1.3202438388397923</v>
      </c>
      <c r="DL13" s="2">
        <v>40403</v>
      </c>
      <c r="DM13">
        <v>82.947999999999993</v>
      </c>
      <c r="DN13" s="2">
        <v>40403</v>
      </c>
      <c r="DO13">
        <v>46.765000000000001</v>
      </c>
      <c r="DP13" s="2">
        <v>40403</v>
      </c>
      <c r="DQ13" s="5">
        <v>99.084000000000003</v>
      </c>
      <c r="DS13" s="2">
        <v>40403</v>
      </c>
      <c r="DT13">
        <v>99.084000000000003</v>
      </c>
      <c r="DV13" s="2">
        <v>40410</v>
      </c>
      <c r="DW13" s="23">
        <f t="shared" si="22"/>
        <v>-1.9245161980113723E-3</v>
      </c>
      <c r="DX13" s="23">
        <f t="shared" si="23"/>
        <v>1.3140762887593471E-3</v>
      </c>
      <c r="DY13" s="23">
        <f t="shared" si="24"/>
        <v>1.9680271284969741E-3</v>
      </c>
      <c r="DZ13" s="23"/>
      <c r="EA13" s="2">
        <v>40767</v>
      </c>
      <c r="EB13" s="23">
        <f t="shared" si="25"/>
        <v>0.67214570638095816</v>
      </c>
      <c r="EC13" s="23">
        <f t="shared" si="26"/>
        <v>-0.84366540449624572</v>
      </c>
    </row>
    <row r="14" spans="1:133">
      <c r="AA14" s="2">
        <v>38776</v>
      </c>
      <c r="AB14">
        <v>14.6523</v>
      </c>
      <c r="AC14" s="1">
        <v>38776</v>
      </c>
      <c r="AD14">
        <v>16.6097</v>
      </c>
      <c r="AE14" s="1">
        <v>38776</v>
      </c>
      <c r="AF14">
        <v>9.9795999999999996</v>
      </c>
      <c r="AG14" s="1">
        <v>38776</v>
      </c>
      <c r="AH14">
        <v>12.3467</v>
      </c>
      <c r="AI14" s="2"/>
      <c r="AJ14" s="2">
        <v>38776</v>
      </c>
      <c r="AK14" s="4">
        <f t="shared" si="9"/>
        <v>14.6523</v>
      </c>
      <c r="AL14" s="4">
        <f t="shared" si="10"/>
        <v>16.6097</v>
      </c>
      <c r="AM14" s="4">
        <f t="shared" si="11"/>
        <v>9.9795999999999996</v>
      </c>
      <c r="AN14" s="2">
        <v>38776</v>
      </c>
      <c r="AO14" s="23">
        <f t="shared" si="12"/>
        <v>-0.31890556431413497</v>
      </c>
      <c r="AP14" s="23">
        <f t="shared" si="13"/>
        <v>0.66436530522265436</v>
      </c>
      <c r="AS14" s="1">
        <v>38776</v>
      </c>
      <c r="AT14">
        <v>13.768000000000001</v>
      </c>
      <c r="AU14" s="1">
        <v>38776</v>
      </c>
      <c r="AV14">
        <v>16.606100000000001</v>
      </c>
      <c r="AW14" s="1">
        <v>38776</v>
      </c>
      <c r="AX14">
        <v>4.2862999999999998</v>
      </c>
      <c r="AY14" s="1">
        <v>38776</v>
      </c>
      <c r="AZ14">
        <v>12.208399999999999</v>
      </c>
      <c r="BB14" s="2">
        <v>38776</v>
      </c>
      <c r="BC14" s="4">
        <f t="shared" si="14"/>
        <v>13.768000000000001</v>
      </c>
      <c r="BD14" s="4">
        <f t="shared" si="15"/>
        <v>16.606100000000001</v>
      </c>
      <c r="BE14" s="4">
        <f t="shared" si="16"/>
        <v>4.2862999999999998</v>
      </c>
      <c r="BF14" s="2">
        <v>38776</v>
      </c>
      <c r="BG14" s="23">
        <f t="shared" si="7"/>
        <v>-0.68867664148750729</v>
      </c>
      <c r="BH14" s="23">
        <f t="shared" si="8"/>
        <v>2.8742271889508437</v>
      </c>
      <c r="BJ14" s="2">
        <v>39325</v>
      </c>
      <c r="BK14" s="23">
        <v>0.50720585403427698</v>
      </c>
      <c r="BL14" s="23">
        <v>-0.1262224136654575</v>
      </c>
      <c r="BS14" s="2">
        <v>38611</v>
      </c>
      <c r="BT14">
        <v>1220.98</v>
      </c>
      <c r="BU14" s="2">
        <v>38611</v>
      </c>
      <c r="BV14">
        <v>338.65</v>
      </c>
      <c r="BW14" s="2">
        <v>38611</v>
      </c>
      <c r="BX14">
        <v>640.21</v>
      </c>
      <c r="BZ14" s="2">
        <v>38618</v>
      </c>
      <c r="CA14" s="23">
        <f t="shared" si="17"/>
        <v>-2.5011073379595405E-2</v>
      </c>
      <c r="CB14" s="23">
        <f t="shared" si="18"/>
        <v>-1.3472784156988715E-2</v>
      </c>
      <c r="CC14" s="23">
        <f t="shared" si="19"/>
        <v>8.1223348588732591E-4</v>
      </c>
      <c r="CD14" s="23"/>
      <c r="CE14" s="2">
        <v>38975</v>
      </c>
      <c r="CF14" s="23">
        <f t="shared" si="20"/>
        <v>0.55028432844369213</v>
      </c>
      <c r="CG14" s="23">
        <f t="shared" si="21"/>
        <v>0.62943475355770662</v>
      </c>
      <c r="CS14" s="1">
        <v>36769</v>
      </c>
      <c r="CT14">
        <v>96.25</v>
      </c>
      <c r="CU14" s="1">
        <v>36769</v>
      </c>
      <c r="CV14">
        <v>282.74</v>
      </c>
      <c r="CW14" s="1">
        <v>36769</v>
      </c>
      <c r="CX14">
        <v>1903.2</v>
      </c>
      <c r="CY14" s="1">
        <v>36769</v>
      </c>
      <c r="CZ14">
        <v>1658.08</v>
      </c>
      <c r="DB14" s="1">
        <v>36922</v>
      </c>
      <c r="DC14" s="3">
        <f t="shared" si="3"/>
        <v>88.733475479744143</v>
      </c>
      <c r="DD14" s="3">
        <f t="shared" si="4"/>
        <v>67.287743262938278</v>
      </c>
      <c r="DE14" s="3">
        <f t="shared" si="5"/>
        <v>105.10985352862849</v>
      </c>
      <c r="DF14" s="3">
        <f t="shared" si="6"/>
        <v>81.239406715765227</v>
      </c>
      <c r="DG14" s="1">
        <v>36922</v>
      </c>
      <c r="DH14" s="5">
        <f t="shared" si="1"/>
        <v>1.3187167703485467</v>
      </c>
      <c r="DI14" s="5">
        <f t="shared" si="2"/>
        <v>1.2938284236414912</v>
      </c>
      <c r="DL14" s="2">
        <v>40410</v>
      </c>
      <c r="DM14">
        <v>83.057000000000002</v>
      </c>
      <c r="DN14" s="2">
        <v>40410</v>
      </c>
      <c r="DO14">
        <v>46.674999999999997</v>
      </c>
      <c r="DP14" s="2">
        <v>40410</v>
      </c>
      <c r="DQ14" s="5">
        <v>99.278999999999996</v>
      </c>
      <c r="DS14" s="2">
        <v>40410</v>
      </c>
      <c r="DT14">
        <v>99.278999999999996</v>
      </c>
      <c r="DV14" s="2">
        <v>40417</v>
      </c>
      <c r="DW14" s="23">
        <f t="shared" si="22"/>
        <v>4.5527584359936757E-3</v>
      </c>
      <c r="DX14" s="23">
        <f t="shared" si="23"/>
        <v>-1.6735494901091164E-3</v>
      </c>
      <c r="DY14" s="23">
        <f t="shared" si="24"/>
        <v>-3.1426585682772235E-3</v>
      </c>
      <c r="DZ14" s="23"/>
      <c r="EA14" s="2">
        <v>40774</v>
      </c>
      <c r="EB14" s="23">
        <f t="shared" si="25"/>
        <v>0.65200331933516387</v>
      </c>
      <c r="EC14" s="23">
        <f t="shared" si="26"/>
        <v>-0.83145552090511343</v>
      </c>
    </row>
    <row r="15" spans="1:133">
      <c r="E15" t="s">
        <v>91</v>
      </c>
      <c r="F15" t="s">
        <v>59</v>
      </c>
      <c r="G15" t="s">
        <v>91</v>
      </c>
      <c r="H15" t="s">
        <v>90</v>
      </c>
      <c r="I15" t="s">
        <v>91</v>
      </c>
      <c r="J15" t="s">
        <v>89</v>
      </c>
      <c r="K15" t="s">
        <v>91</v>
      </c>
      <c r="L15" t="s">
        <v>69</v>
      </c>
      <c r="M15" t="s">
        <v>91</v>
      </c>
      <c r="N15" t="s">
        <v>79</v>
      </c>
      <c r="O15" t="s">
        <v>91</v>
      </c>
      <c r="P15" t="s">
        <v>86</v>
      </c>
      <c r="Q15" t="s">
        <v>91</v>
      </c>
      <c r="R15" t="s">
        <v>82</v>
      </c>
      <c r="S15" t="s">
        <v>91</v>
      </c>
      <c r="T15" t="s">
        <v>92</v>
      </c>
      <c r="AA15" s="2">
        <v>38807</v>
      </c>
      <c r="AB15">
        <v>14.833600000000001</v>
      </c>
      <c r="AC15" s="1">
        <v>38807</v>
      </c>
      <c r="AD15">
        <v>17.160599999999999</v>
      </c>
      <c r="AE15" s="1">
        <v>38807</v>
      </c>
      <c r="AF15">
        <v>10.052199999999999</v>
      </c>
      <c r="AG15" s="1">
        <v>38807</v>
      </c>
      <c r="AH15">
        <v>12.551600000000001</v>
      </c>
      <c r="AI15" s="2"/>
      <c r="AJ15" s="2">
        <v>38807</v>
      </c>
      <c r="AK15" s="4">
        <f t="shared" si="9"/>
        <v>14.833600000000001</v>
      </c>
      <c r="AL15" s="4">
        <f t="shared" si="10"/>
        <v>17.160599999999999</v>
      </c>
      <c r="AM15" s="4">
        <f t="shared" si="11"/>
        <v>10.052199999999999</v>
      </c>
      <c r="AN15" s="2">
        <v>38807</v>
      </c>
      <c r="AO15" s="23">
        <f t="shared" si="12"/>
        <v>-0.32233577823320037</v>
      </c>
      <c r="AP15" s="23">
        <f t="shared" si="13"/>
        <v>0.70714868387019769</v>
      </c>
      <c r="AS15" s="1">
        <v>38807</v>
      </c>
      <c r="AT15">
        <v>13.977499999999999</v>
      </c>
      <c r="AU15" s="1">
        <v>38807</v>
      </c>
      <c r="AV15">
        <v>17.372900000000001</v>
      </c>
      <c r="AW15" s="1">
        <v>38807</v>
      </c>
      <c r="AX15">
        <v>4.5778999999999996</v>
      </c>
      <c r="AY15" s="1">
        <v>38807</v>
      </c>
      <c r="AZ15">
        <v>12.198499999999999</v>
      </c>
      <c r="BB15" s="2">
        <v>38807</v>
      </c>
      <c r="BC15" s="4">
        <f t="shared" si="14"/>
        <v>13.977499999999999</v>
      </c>
      <c r="BD15" s="4">
        <f t="shared" si="15"/>
        <v>17.372900000000001</v>
      </c>
      <c r="BE15" s="4">
        <f t="shared" si="16"/>
        <v>4.5778999999999996</v>
      </c>
      <c r="BF15" s="2">
        <v>38807</v>
      </c>
      <c r="BG15" s="23">
        <f t="shared" si="7"/>
        <v>-0.6724807726703631</v>
      </c>
      <c r="BH15" s="23">
        <f t="shared" si="8"/>
        <v>2.794949649402565</v>
      </c>
      <c r="BJ15" s="2">
        <v>39353</v>
      </c>
      <c r="BK15" s="23">
        <v>0.45363257387063793</v>
      </c>
      <c r="BL15" s="23">
        <v>-7.5266229077354252E-3</v>
      </c>
      <c r="BS15" s="2">
        <v>38618</v>
      </c>
      <c r="BT15">
        <v>1204.53</v>
      </c>
      <c r="BU15" s="2">
        <v>38618</v>
      </c>
      <c r="BV15">
        <v>330.18</v>
      </c>
      <c r="BW15" s="2">
        <v>38618</v>
      </c>
      <c r="BX15">
        <v>640.73</v>
      </c>
      <c r="BZ15" s="2">
        <v>38625</v>
      </c>
      <c r="CA15" s="23">
        <f t="shared" si="17"/>
        <v>4.927615240172023E-2</v>
      </c>
      <c r="CB15" s="23">
        <f t="shared" si="18"/>
        <v>1.6421342764397773E-2</v>
      </c>
      <c r="CC15" s="23">
        <f t="shared" si="19"/>
        <v>3.2135220763816363E-2</v>
      </c>
      <c r="CD15" s="23"/>
      <c r="CE15" s="2">
        <v>38982</v>
      </c>
      <c r="CF15" s="23">
        <f t="shared" si="20"/>
        <v>0.54162717904137325</v>
      </c>
      <c r="CG15" s="23">
        <f t="shared" si="21"/>
        <v>0.62953378291509388</v>
      </c>
      <c r="CS15" s="1">
        <v>36798</v>
      </c>
      <c r="CT15">
        <v>89.13</v>
      </c>
      <c r="CU15" s="1">
        <v>36798</v>
      </c>
      <c r="CV15">
        <v>244.71</v>
      </c>
      <c r="CW15" s="1">
        <v>36798</v>
      </c>
      <c r="CX15">
        <v>1869.9</v>
      </c>
      <c r="CY15" s="1">
        <v>36798</v>
      </c>
      <c r="CZ15">
        <v>1510.36</v>
      </c>
      <c r="DB15" s="1">
        <v>36950</v>
      </c>
      <c r="DC15" s="3">
        <f t="shared" si="3"/>
        <v>86.533049040511713</v>
      </c>
      <c r="DD15" s="3">
        <f t="shared" si="4"/>
        <v>64.341439716514714</v>
      </c>
      <c r="DE15" s="3">
        <f t="shared" si="5"/>
        <v>99.855747891699949</v>
      </c>
      <c r="DF15" s="3">
        <f t="shared" si="6"/>
        <v>70.841250022619121</v>
      </c>
      <c r="DG15" s="1">
        <v>36950</v>
      </c>
      <c r="DH15" s="5">
        <f t="shared" si="1"/>
        <v>1.3449038352541094</v>
      </c>
      <c r="DI15" s="5">
        <f t="shared" si="2"/>
        <v>1.4095706648289901</v>
      </c>
      <c r="DL15" s="2">
        <v>40417</v>
      </c>
      <c r="DM15">
        <v>82.918000000000006</v>
      </c>
      <c r="DN15" s="2">
        <v>40417</v>
      </c>
      <c r="DO15">
        <v>46.887500000000003</v>
      </c>
      <c r="DP15" s="2">
        <v>40417</v>
      </c>
      <c r="DQ15" s="5">
        <v>98.966999999999999</v>
      </c>
      <c r="DS15" s="2">
        <v>40417</v>
      </c>
      <c r="DT15">
        <v>98.966999999999999</v>
      </c>
      <c r="DV15" s="2">
        <v>40424</v>
      </c>
      <c r="DW15" s="23">
        <f t="shared" si="22"/>
        <v>-5.278592375366653E-3</v>
      </c>
      <c r="DX15" s="23">
        <f t="shared" si="23"/>
        <v>-9.8410477821462283E-3</v>
      </c>
      <c r="DY15" s="23">
        <f t="shared" si="24"/>
        <v>8.113815716349837E-3</v>
      </c>
      <c r="DZ15" s="23"/>
      <c r="EA15" s="2">
        <v>40781</v>
      </c>
      <c r="EB15" s="23">
        <f t="shared" si="25"/>
        <v>0.64489852622147903</v>
      </c>
      <c r="EC15" s="23">
        <f t="shared" si="26"/>
        <v>-0.81733675190738309</v>
      </c>
    </row>
    <row r="16" spans="1:133">
      <c r="A16" s="1">
        <v>44043</v>
      </c>
      <c r="E16" t="s">
        <v>6</v>
      </c>
      <c r="F16" s="1">
        <f ca="1">F17-30</f>
        <v>44775</v>
      </c>
      <c r="G16" t="s">
        <v>6</v>
      </c>
      <c r="H16" s="1">
        <f ca="1">H17-30</f>
        <v>44775</v>
      </c>
      <c r="I16" t="s">
        <v>6</v>
      </c>
      <c r="J16" s="1">
        <f ca="1">J17-30</f>
        <v>44775</v>
      </c>
      <c r="K16" t="s">
        <v>6</v>
      </c>
      <c r="L16" s="1">
        <f ca="1">L17-30</f>
        <v>44775</v>
      </c>
      <c r="M16" t="s">
        <v>6</v>
      </c>
      <c r="N16" s="1">
        <f ca="1">N17-30</f>
        <v>44775</v>
      </c>
      <c r="O16" t="s">
        <v>6</v>
      </c>
      <c r="P16" s="1">
        <f ca="1">P17-30</f>
        <v>44775</v>
      </c>
      <c r="Q16" t="s">
        <v>6</v>
      </c>
      <c r="R16" s="1">
        <f ca="1">R17-30</f>
        <v>44775</v>
      </c>
      <c r="S16" t="s">
        <v>6</v>
      </c>
      <c r="T16" s="1">
        <f ca="1">T17-30</f>
        <v>44775</v>
      </c>
      <c r="AA16" s="2">
        <v>38835</v>
      </c>
      <c r="AB16">
        <v>14.8085</v>
      </c>
      <c r="AC16" s="1">
        <v>38835</v>
      </c>
      <c r="AD16">
        <v>17.601900000000001</v>
      </c>
      <c r="AE16" s="1">
        <v>38835</v>
      </c>
      <c r="AF16">
        <v>10.7384</v>
      </c>
      <c r="AG16" s="1">
        <v>38835</v>
      </c>
      <c r="AH16">
        <v>12.8681</v>
      </c>
      <c r="AJ16" s="2">
        <v>38835</v>
      </c>
      <c r="AK16" s="4">
        <f t="shared" si="9"/>
        <v>14.8085</v>
      </c>
      <c r="AL16" s="4">
        <f t="shared" si="10"/>
        <v>17.601900000000001</v>
      </c>
      <c r="AM16" s="4">
        <f t="shared" si="11"/>
        <v>10.7384</v>
      </c>
      <c r="AN16" s="2">
        <v>38835</v>
      </c>
      <c r="AO16" s="23">
        <f t="shared" si="12"/>
        <v>-0.27484890434547726</v>
      </c>
      <c r="AP16" s="23">
        <f t="shared" si="13"/>
        <v>0.63915480891007981</v>
      </c>
      <c r="AS16" s="1">
        <v>38835</v>
      </c>
      <c r="AT16">
        <v>13.9139</v>
      </c>
      <c r="AU16" s="1">
        <v>38835</v>
      </c>
      <c r="AV16">
        <v>15.8</v>
      </c>
      <c r="AW16" s="1">
        <v>38835</v>
      </c>
      <c r="AX16">
        <v>4.4257999999999997</v>
      </c>
      <c r="AY16" s="1">
        <v>38835</v>
      </c>
      <c r="AZ16">
        <v>12.2643</v>
      </c>
      <c r="BB16" s="2">
        <v>38835</v>
      </c>
      <c r="BC16" s="4">
        <f t="shared" si="14"/>
        <v>13.9139</v>
      </c>
      <c r="BD16" s="4">
        <f t="shared" si="15"/>
        <v>15.8</v>
      </c>
      <c r="BE16" s="4">
        <f t="shared" si="16"/>
        <v>4.4257999999999997</v>
      </c>
      <c r="BF16" s="2">
        <v>38835</v>
      </c>
      <c r="BG16" s="23">
        <f t="shared" si="7"/>
        <v>-0.68191520709506315</v>
      </c>
      <c r="BH16" s="23">
        <f t="shared" si="8"/>
        <v>2.5699760495277695</v>
      </c>
      <c r="BJ16" s="2">
        <v>39386</v>
      </c>
      <c r="BK16" s="23">
        <v>0.51708499304122491</v>
      </c>
      <c r="BL16" s="23">
        <v>5.5659343790965599E-2</v>
      </c>
      <c r="BS16" s="2">
        <v>38625</v>
      </c>
      <c r="BT16">
        <v>1224.31</v>
      </c>
      <c r="BU16" s="2">
        <v>38625</v>
      </c>
      <c r="BV16">
        <v>346.45</v>
      </c>
      <c r="BW16" s="2">
        <v>38625</v>
      </c>
      <c r="BX16">
        <v>661.32</v>
      </c>
      <c r="BZ16" s="2">
        <v>38632</v>
      </c>
      <c r="CA16" s="23">
        <f t="shared" si="17"/>
        <v>-9.2942704574974222E-3</v>
      </c>
      <c r="CB16" s="23">
        <f t="shared" si="18"/>
        <v>-2.4781305388341113E-2</v>
      </c>
      <c r="CC16" s="23">
        <f t="shared" si="19"/>
        <v>-3.5414020443960692E-2</v>
      </c>
      <c r="CD16" s="23"/>
      <c r="CE16" s="2">
        <v>38989</v>
      </c>
      <c r="CF16" s="23">
        <f t="shared" si="20"/>
        <v>0.53510424278421265</v>
      </c>
      <c r="CG16" s="23">
        <f t="shared" si="21"/>
        <v>0.62197840697493345</v>
      </c>
      <c r="CS16" s="1">
        <v>36830</v>
      </c>
      <c r="CT16">
        <v>85.04</v>
      </c>
      <c r="CU16" s="1">
        <v>36830</v>
      </c>
      <c r="CV16">
        <v>220.84</v>
      </c>
      <c r="CW16" s="1">
        <v>36830</v>
      </c>
      <c r="CX16">
        <v>1881.9</v>
      </c>
      <c r="CY16" s="1">
        <v>36830</v>
      </c>
      <c r="CZ16">
        <v>1446.05</v>
      </c>
      <c r="DB16" s="1">
        <v>36980</v>
      </c>
      <c r="DC16" s="3">
        <f t="shared" si="3"/>
        <v>72.213219616204682</v>
      </c>
      <c r="DD16" s="3">
        <f t="shared" si="4"/>
        <v>52.341896950818715</v>
      </c>
      <c r="DE16" s="3">
        <f t="shared" si="5"/>
        <v>94.601642254771406</v>
      </c>
      <c r="DF16" s="3">
        <f t="shared" si="6"/>
        <v>64.960280838897646</v>
      </c>
      <c r="DG16" s="1">
        <v>36980</v>
      </c>
      <c r="DH16" s="5">
        <f t="shared" si="1"/>
        <v>1.3796446789855052</v>
      </c>
      <c r="DI16" s="5">
        <f t="shared" si="2"/>
        <v>1.4562997732319651</v>
      </c>
      <c r="DL16" s="2">
        <v>40424</v>
      </c>
      <c r="DM16">
        <v>82.102000000000004</v>
      </c>
      <c r="DN16" s="2">
        <v>40424</v>
      </c>
      <c r="DO16">
        <v>46.64</v>
      </c>
      <c r="DP16" s="2">
        <v>40424</v>
      </c>
      <c r="DQ16" s="5">
        <v>99.77</v>
      </c>
      <c r="DS16" s="2">
        <v>40424</v>
      </c>
      <c r="DT16">
        <v>99.77</v>
      </c>
      <c r="DV16" s="2">
        <v>40431</v>
      </c>
      <c r="DW16" s="23">
        <f t="shared" si="22"/>
        <v>-3.4626929674099749E-3</v>
      </c>
      <c r="DX16" s="23">
        <f t="shared" si="23"/>
        <v>7.2592628681396043E-3</v>
      </c>
      <c r="DY16" s="23">
        <f t="shared" si="24"/>
        <v>-8.1186729477800146E-4</v>
      </c>
      <c r="DZ16" s="23"/>
      <c r="EA16" s="2">
        <v>40788</v>
      </c>
      <c r="EB16" s="23">
        <f t="shared" si="25"/>
        <v>0.60543205809912304</v>
      </c>
      <c r="EC16" s="23">
        <f t="shared" si="26"/>
        <v>-0.8013663869128661</v>
      </c>
    </row>
    <row r="17" spans="1:133">
      <c r="A17" s="1">
        <v>44074</v>
      </c>
      <c r="E17" t="s">
        <v>7</v>
      </c>
      <c r="F17" s="1">
        <f ca="1">TODAY()-1</f>
        <v>44805</v>
      </c>
      <c r="G17" t="s">
        <v>7</v>
      </c>
      <c r="H17" s="1">
        <f ca="1">TODAY()-1</f>
        <v>44805</v>
      </c>
      <c r="I17" t="s">
        <v>7</v>
      </c>
      <c r="J17" s="1">
        <f ca="1">TODAY()-1</f>
        <v>44805</v>
      </c>
      <c r="K17" t="s">
        <v>7</v>
      </c>
      <c r="L17" s="1">
        <f ca="1">TODAY()-1</f>
        <v>44805</v>
      </c>
      <c r="M17" t="s">
        <v>7</v>
      </c>
      <c r="N17" s="1">
        <f ca="1">TODAY()-1</f>
        <v>44805</v>
      </c>
      <c r="O17" t="s">
        <v>7</v>
      </c>
      <c r="P17" s="1">
        <f ca="1">TODAY()-1</f>
        <v>44805</v>
      </c>
      <c r="Q17" t="s">
        <v>7</v>
      </c>
      <c r="R17" s="1">
        <f ca="1">TODAY()-1</f>
        <v>44805</v>
      </c>
      <c r="S17" t="s">
        <v>7</v>
      </c>
      <c r="T17" s="1">
        <f ca="1">TODAY()-1</f>
        <v>44805</v>
      </c>
      <c r="AA17" s="2">
        <v>38868</v>
      </c>
      <c r="AB17">
        <v>13.8649</v>
      </c>
      <c r="AC17" s="1">
        <v>38868</v>
      </c>
      <c r="AD17">
        <v>15.6401</v>
      </c>
      <c r="AE17" s="1">
        <v>38868</v>
      </c>
      <c r="AF17">
        <v>9.5825999999999993</v>
      </c>
      <c r="AG17" s="1">
        <v>38868</v>
      </c>
      <c r="AH17">
        <v>11.8695</v>
      </c>
      <c r="AJ17" s="2">
        <v>38868</v>
      </c>
      <c r="AK17" s="4">
        <f t="shared" si="9"/>
        <v>13.8649</v>
      </c>
      <c r="AL17" s="4">
        <f t="shared" si="10"/>
        <v>15.6401</v>
      </c>
      <c r="AM17" s="4">
        <f t="shared" si="11"/>
        <v>9.5825999999999993</v>
      </c>
      <c r="AN17" s="2">
        <v>38868</v>
      </c>
      <c r="AO17" s="23">
        <f t="shared" si="12"/>
        <v>-0.30885906137079977</v>
      </c>
      <c r="AP17" s="23">
        <f t="shared" si="13"/>
        <v>0.63213532861645083</v>
      </c>
      <c r="AS17" s="1">
        <v>38868</v>
      </c>
      <c r="AT17">
        <v>13.1511</v>
      </c>
      <c r="AU17" s="1">
        <v>38868</v>
      </c>
      <c r="AV17">
        <v>14.099299999999999</v>
      </c>
      <c r="AW17" s="1">
        <v>38868</v>
      </c>
      <c r="AX17">
        <v>3.98</v>
      </c>
      <c r="AY17" s="1">
        <v>38868</v>
      </c>
      <c r="AZ17">
        <v>11.4236</v>
      </c>
      <c r="BB17" s="2">
        <v>38868</v>
      </c>
      <c r="BC17" s="4">
        <f t="shared" si="14"/>
        <v>13.1511</v>
      </c>
      <c r="BD17" s="4">
        <f t="shared" si="15"/>
        <v>14.099299999999999</v>
      </c>
      <c r="BE17" s="4">
        <f t="shared" si="16"/>
        <v>3.98</v>
      </c>
      <c r="BF17" s="2">
        <v>38868</v>
      </c>
      <c r="BG17" s="23">
        <f t="shared" si="7"/>
        <v>-0.69736371862429758</v>
      </c>
      <c r="BH17" s="23">
        <f t="shared" si="8"/>
        <v>2.5425376884422111</v>
      </c>
      <c r="BJ17" s="2">
        <v>39416</v>
      </c>
      <c r="BK17" s="23">
        <v>0.58085300270814888</v>
      </c>
      <c r="BL17" s="23">
        <v>2.8764961807366429E-2</v>
      </c>
      <c r="BS17" s="2">
        <v>38632</v>
      </c>
      <c r="BT17">
        <v>1193.97</v>
      </c>
      <c r="BU17" s="2">
        <v>38632</v>
      </c>
      <c r="BV17">
        <v>343.23</v>
      </c>
      <c r="BW17" s="2">
        <v>38632</v>
      </c>
      <c r="BX17">
        <v>637.9</v>
      </c>
      <c r="BZ17" s="2">
        <v>38639</v>
      </c>
      <c r="CA17" s="23">
        <f t="shared" si="17"/>
        <v>-3.2252425487282577E-2</v>
      </c>
      <c r="CB17" s="23">
        <f t="shared" si="18"/>
        <v>-8.4675494359155445E-3</v>
      </c>
      <c r="CC17" s="23">
        <f t="shared" si="19"/>
        <v>-3.0631760464022495E-2</v>
      </c>
      <c r="CD17" s="23"/>
      <c r="CE17" s="2">
        <v>38996</v>
      </c>
      <c r="CF17" s="23">
        <f t="shared" si="20"/>
        <v>0.53117409492916556</v>
      </c>
      <c r="CG17" s="23">
        <f t="shared" si="21"/>
        <v>0.62018552925160719</v>
      </c>
      <c r="CS17" s="1">
        <v>36860</v>
      </c>
      <c r="CT17">
        <v>94.21</v>
      </c>
      <c r="CU17" s="1">
        <v>36860</v>
      </c>
      <c r="CV17">
        <v>228.2</v>
      </c>
      <c r="CW17" s="1">
        <v>36860</v>
      </c>
      <c r="CX17">
        <v>1793.7</v>
      </c>
      <c r="CY17" s="1">
        <v>36860</v>
      </c>
      <c r="CZ17">
        <v>1333.68</v>
      </c>
      <c r="DB17" s="1">
        <v>37011</v>
      </c>
      <c r="DC17" s="3">
        <f t="shared" si="3"/>
        <v>71.351812366737718</v>
      </c>
      <c r="DD17" s="3">
        <f t="shared" si="4"/>
        <v>51.038779184408284</v>
      </c>
      <c r="DE17" s="3">
        <f t="shared" si="5"/>
        <v>100.81003106968487</v>
      </c>
      <c r="DF17" s="3">
        <f t="shared" si="6"/>
        <v>70.133724191592933</v>
      </c>
      <c r="DG17" s="1">
        <v>37011</v>
      </c>
      <c r="DH17" s="5">
        <f t="shared" si="1"/>
        <v>1.3979921445404559</v>
      </c>
      <c r="DI17" s="5">
        <f t="shared" si="2"/>
        <v>1.4373973752525917</v>
      </c>
      <c r="DL17" s="2">
        <v>40431</v>
      </c>
      <c r="DM17">
        <v>82.697999999999993</v>
      </c>
      <c r="DN17" s="2">
        <v>40431</v>
      </c>
      <c r="DO17">
        <v>46.478499999999997</v>
      </c>
      <c r="DP17" s="2">
        <v>40431</v>
      </c>
      <c r="DQ17" s="5">
        <v>99.688999999999993</v>
      </c>
      <c r="DS17" s="2">
        <v>40431</v>
      </c>
      <c r="DT17">
        <v>99.688999999999993</v>
      </c>
      <c r="DV17" s="2">
        <v>40438</v>
      </c>
      <c r="DW17" s="23">
        <f t="shared" si="22"/>
        <v>-1.3737534558989517E-2</v>
      </c>
      <c r="DX17" s="23">
        <f t="shared" si="23"/>
        <v>-1.5719848122082714E-2</v>
      </c>
      <c r="DY17" s="23">
        <f t="shared" si="24"/>
        <v>7.3628986146918596E-3</v>
      </c>
      <c r="DZ17" s="23"/>
      <c r="EA17" s="2">
        <v>40795</v>
      </c>
      <c r="EB17" s="23">
        <f t="shared" si="25"/>
        <v>0.65176164474530862</v>
      </c>
      <c r="EC17" s="23">
        <f t="shared" si="26"/>
        <v>-0.82088389025143482</v>
      </c>
    </row>
    <row r="18" spans="1:133">
      <c r="E18" t="s">
        <v>93</v>
      </c>
      <c r="F18" t="s">
        <v>94</v>
      </c>
      <c r="G18" t="s">
        <v>93</v>
      </c>
      <c r="H18" t="s">
        <v>94</v>
      </c>
      <c r="I18" t="s">
        <v>93</v>
      </c>
      <c r="J18" t="s">
        <v>94</v>
      </c>
      <c r="K18" t="s">
        <v>93</v>
      </c>
      <c r="L18" t="s">
        <v>94</v>
      </c>
      <c r="M18" t="s">
        <v>93</v>
      </c>
      <c r="N18" t="s">
        <v>94</v>
      </c>
      <c r="O18" t="s">
        <v>93</v>
      </c>
      <c r="P18" t="s">
        <v>94</v>
      </c>
      <c r="Q18" t="s">
        <v>93</v>
      </c>
      <c r="R18" t="s">
        <v>94</v>
      </c>
      <c r="S18" t="s">
        <v>93</v>
      </c>
      <c r="T18" t="s">
        <v>94</v>
      </c>
      <c r="AA18" s="2">
        <v>38898</v>
      </c>
      <c r="AB18">
        <v>13.8209</v>
      </c>
      <c r="AC18" s="1">
        <v>38898</v>
      </c>
      <c r="AD18">
        <v>15.9658</v>
      </c>
      <c r="AE18" s="1">
        <v>38898</v>
      </c>
      <c r="AF18">
        <v>9.5385000000000009</v>
      </c>
      <c r="AG18" s="1">
        <v>38898</v>
      </c>
      <c r="AH18">
        <v>12.1755</v>
      </c>
      <c r="AJ18" s="2">
        <v>38898</v>
      </c>
      <c r="AK18" s="4">
        <f t="shared" si="9"/>
        <v>13.8209</v>
      </c>
      <c r="AL18" s="4">
        <f t="shared" si="10"/>
        <v>15.9658</v>
      </c>
      <c r="AM18" s="4">
        <f t="shared" si="11"/>
        <v>9.5385000000000009</v>
      </c>
      <c r="AN18" s="2">
        <v>38898</v>
      </c>
      <c r="AO18" s="23">
        <f t="shared" si="12"/>
        <v>-0.309849575642686</v>
      </c>
      <c r="AP18" s="23">
        <f t="shared" si="13"/>
        <v>0.67382712166483172</v>
      </c>
      <c r="AS18" s="1">
        <v>38898</v>
      </c>
      <c r="AT18">
        <v>13.2011</v>
      </c>
      <c r="AU18" s="1">
        <v>38898</v>
      </c>
      <c r="AV18">
        <v>14.5162</v>
      </c>
      <c r="AW18" s="1">
        <v>38898</v>
      </c>
      <c r="AX18">
        <v>5.1784999999999997</v>
      </c>
      <c r="AY18" s="1">
        <v>38898</v>
      </c>
      <c r="AZ18">
        <v>11.8344</v>
      </c>
      <c r="BB18" s="2">
        <v>38898</v>
      </c>
      <c r="BC18" s="4">
        <f t="shared" si="14"/>
        <v>13.2011</v>
      </c>
      <c r="BD18" s="4">
        <f t="shared" si="15"/>
        <v>14.5162</v>
      </c>
      <c r="BE18" s="4">
        <f t="shared" si="16"/>
        <v>5.1784999999999997</v>
      </c>
      <c r="BF18" s="2">
        <v>38898</v>
      </c>
      <c r="BG18" s="23">
        <f t="shared" si="7"/>
        <v>-0.60772208376574688</v>
      </c>
      <c r="BH18" s="23">
        <f t="shared" si="8"/>
        <v>1.8031669402336585</v>
      </c>
      <c r="BJ18" s="2">
        <v>39447</v>
      </c>
      <c r="BK18" s="23">
        <v>0.65532829639932988</v>
      </c>
      <c r="BL18" s="23">
        <v>3.526031234863658E-2</v>
      </c>
      <c r="BS18" s="2">
        <v>38639</v>
      </c>
      <c r="BT18">
        <v>1183.8599999999999</v>
      </c>
      <c r="BU18" s="2">
        <v>38639</v>
      </c>
      <c r="BV18">
        <v>332.16</v>
      </c>
      <c r="BW18" s="2">
        <v>38639</v>
      </c>
      <c r="BX18">
        <v>618.36</v>
      </c>
      <c r="BZ18" s="2">
        <v>38646</v>
      </c>
      <c r="CA18" s="23">
        <f t="shared" si="17"/>
        <v>-1.7220616570327585E-2</v>
      </c>
      <c r="CB18" s="23">
        <f t="shared" si="18"/>
        <v>-1.3329278799858124E-2</v>
      </c>
      <c r="CC18" s="23">
        <f t="shared" si="19"/>
        <v>-1.7028915195032024E-2</v>
      </c>
      <c r="CD18" s="23"/>
      <c r="CE18" s="2">
        <v>39003</v>
      </c>
      <c r="CF18" s="23">
        <f t="shared" si="20"/>
        <v>0.52735764363327897</v>
      </c>
      <c r="CG18" s="23">
        <f t="shared" si="21"/>
        <v>0.61254480097509123</v>
      </c>
      <c r="CS18" s="1">
        <v>36889</v>
      </c>
      <c r="CT18">
        <v>96.82</v>
      </c>
      <c r="CU18" s="1">
        <v>36889</v>
      </c>
      <c r="CV18">
        <v>216.01</v>
      </c>
      <c r="CW18" s="1">
        <v>36889</v>
      </c>
      <c r="CX18">
        <v>1876.9</v>
      </c>
      <c r="CY18" s="1">
        <v>36889</v>
      </c>
      <c r="CZ18">
        <v>1307.6500000000001</v>
      </c>
      <c r="DB18" s="1">
        <v>37042</v>
      </c>
      <c r="DC18" s="3">
        <f t="shared" si="3"/>
        <v>76.929637526652442</v>
      </c>
      <c r="DD18" s="3">
        <f t="shared" si="4"/>
        <v>51.204526619609609</v>
      </c>
      <c r="DE18" s="3">
        <f t="shared" si="5"/>
        <v>99.900133155792275</v>
      </c>
      <c r="DF18" s="3">
        <f t="shared" si="6"/>
        <v>68.645688194029759</v>
      </c>
      <c r="DG18" s="1">
        <v>37042</v>
      </c>
      <c r="DH18" s="5">
        <f t="shared" si="1"/>
        <v>1.5023991550229658</v>
      </c>
      <c r="DI18" s="5">
        <f t="shared" si="2"/>
        <v>1.4553009196064957</v>
      </c>
      <c r="DL18" s="2">
        <v>40438</v>
      </c>
      <c r="DM18">
        <v>81.397999999999996</v>
      </c>
      <c r="DN18" s="2">
        <v>40438</v>
      </c>
      <c r="DO18">
        <v>45.84</v>
      </c>
      <c r="DP18" s="2">
        <v>40438</v>
      </c>
      <c r="DQ18" s="5">
        <v>100.423</v>
      </c>
      <c r="DS18" s="2">
        <v>40438</v>
      </c>
      <c r="DT18">
        <v>100.423</v>
      </c>
      <c r="DV18" s="2">
        <v>40445</v>
      </c>
      <c r="DW18" s="23">
        <f t="shared" si="22"/>
        <v>-1.2761780104712073E-2</v>
      </c>
      <c r="DX18" s="23">
        <f t="shared" si="23"/>
        <v>-2.4607484213371333E-2</v>
      </c>
      <c r="DY18" s="23">
        <f t="shared" si="24"/>
        <v>1.5673700247951228E-2</v>
      </c>
      <c r="DZ18" s="23"/>
      <c r="EA18" s="2">
        <v>40802</v>
      </c>
      <c r="EB18" s="23">
        <f t="shared" si="25"/>
        <v>0.60346377079376212</v>
      </c>
      <c r="EC18" s="23">
        <f t="shared" si="26"/>
        <v>-0.83258650492254693</v>
      </c>
    </row>
    <row r="19" spans="1:133">
      <c r="AA19" s="2">
        <v>38929</v>
      </c>
      <c r="AB19">
        <v>13.634</v>
      </c>
      <c r="AC19" s="1">
        <v>38929</v>
      </c>
      <c r="AD19">
        <v>15.575799999999999</v>
      </c>
      <c r="AE19" s="1">
        <v>38929</v>
      </c>
      <c r="AF19">
        <v>9.6443999999999992</v>
      </c>
      <c r="AG19" s="1">
        <v>38929</v>
      </c>
      <c r="AH19">
        <v>12.803699999999999</v>
      </c>
      <c r="AJ19" s="2">
        <v>38929</v>
      </c>
      <c r="AK19" s="4">
        <f t="shared" si="9"/>
        <v>13.634</v>
      </c>
      <c r="AL19" s="4">
        <f t="shared" si="10"/>
        <v>15.575799999999999</v>
      </c>
      <c r="AM19" s="4">
        <f t="shared" si="11"/>
        <v>9.6443999999999992</v>
      </c>
      <c r="AN19" s="2">
        <v>38929</v>
      </c>
      <c r="AO19" s="23">
        <f t="shared" si="12"/>
        <v>-0.2926213877072027</v>
      </c>
      <c r="AP19" s="23">
        <f t="shared" si="13"/>
        <v>0.61500974658869412</v>
      </c>
      <c r="AS19" s="1">
        <v>38929</v>
      </c>
      <c r="AT19">
        <v>13.1038</v>
      </c>
      <c r="AU19" s="1">
        <v>38929</v>
      </c>
      <c r="AV19">
        <v>14.2179</v>
      </c>
      <c r="AW19" s="1">
        <v>38929</v>
      </c>
      <c r="AX19">
        <v>5.234</v>
      </c>
      <c r="AY19" s="1">
        <v>38929</v>
      </c>
      <c r="AZ19">
        <v>12.3</v>
      </c>
      <c r="BB19" s="2">
        <v>38929</v>
      </c>
      <c r="BC19" s="4">
        <f t="shared" si="14"/>
        <v>13.1038</v>
      </c>
      <c r="BD19" s="4">
        <f t="shared" si="15"/>
        <v>14.2179</v>
      </c>
      <c r="BE19" s="4">
        <f t="shared" si="16"/>
        <v>5.234</v>
      </c>
      <c r="BF19" s="2">
        <v>38929</v>
      </c>
      <c r="BG19" s="23">
        <f t="shared" si="7"/>
        <v>-0.60057387933271267</v>
      </c>
      <c r="BH19" s="23">
        <f t="shared" si="8"/>
        <v>1.7164501337409246</v>
      </c>
      <c r="BJ19" s="2">
        <v>39478</v>
      </c>
      <c r="BK19" s="23">
        <v>0.82907270646544973</v>
      </c>
      <c r="BL19" s="23">
        <v>-7.2724774214234844E-2</v>
      </c>
      <c r="BS19" s="2">
        <v>38646</v>
      </c>
      <c r="BT19">
        <v>1168.08</v>
      </c>
      <c r="BU19" s="2">
        <v>38646</v>
      </c>
      <c r="BV19">
        <v>326.44</v>
      </c>
      <c r="BW19" s="2">
        <v>38646</v>
      </c>
      <c r="BX19">
        <v>607.83000000000004</v>
      </c>
      <c r="BZ19" s="2">
        <v>38653</v>
      </c>
      <c r="CA19" s="23">
        <f t="shared" si="17"/>
        <v>-4.8217130253645379E-2</v>
      </c>
      <c r="CB19" s="23">
        <f t="shared" si="18"/>
        <v>1.2490582836792052E-2</v>
      </c>
      <c r="CC19" s="23">
        <f t="shared" si="19"/>
        <v>-3.5207212542980315E-3</v>
      </c>
      <c r="CD19" s="23"/>
      <c r="CE19" s="2">
        <v>39010</v>
      </c>
      <c r="CF19" s="23">
        <f t="shared" si="20"/>
        <v>0.51744220670202679</v>
      </c>
      <c r="CG19" s="23">
        <f t="shared" si="21"/>
        <v>0.60720811519602091</v>
      </c>
      <c r="CS19" s="1">
        <v>36922</v>
      </c>
      <c r="CT19">
        <v>104.04</v>
      </c>
      <c r="CU19" s="1">
        <v>36922</v>
      </c>
      <c r="CV19">
        <v>235.46</v>
      </c>
      <c r="CW19" s="1">
        <v>36922</v>
      </c>
      <c r="CX19">
        <v>1894.5</v>
      </c>
      <c r="CY19" s="1">
        <v>36922</v>
      </c>
      <c r="CZ19">
        <v>1346.86</v>
      </c>
      <c r="DB19" s="1">
        <v>37071</v>
      </c>
      <c r="DC19" s="3">
        <f t="shared" si="3"/>
        <v>70.80597014925371</v>
      </c>
      <c r="DD19" s="3">
        <f t="shared" si="4"/>
        <v>49.784242562798248</v>
      </c>
      <c r="DE19" s="3">
        <f t="shared" si="5"/>
        <v>96.959609409675991</v>
      </c>
      <c r="DF19" s="3">
        <f t="shared" si="6"/>
        <v>66.205839953193504</v>
      </c>
      <c r="DG19" s="1">
        <v>37071</v>
      </c>
      <c r="DH19" s="5">
        <f t="shared" si="1"/>
        <v>1.422256651990607</v>
      </c>
      <c r="DI19" s="5">
        <f t="shared" si="2"/>
        <v>1.4645174727520249</v>
      </c>
      <c r="DL19" s="2">
        <v>40445</v>
      </c>
      <c r="DM19">
        <v>79.394999999999996</v>
      </c>
      <c r="DN19" s="2">
        <v>40445</v>
      </c>
      <c r="DO19">
        <v>45.255000000000003</v>
      </c>
      <c r="DP19" s="2">
        <v>40445</v>
      </c>
      <c r="DQ19" s="5">
        <v>101.997</v>
      </c>
      <c r="DS19" s="2">
        <v>40445</v>
      </c>
      <c r="DT19">
        <v>101.997</v>
      </c>
      <c r="DV19" s="2">
        <v>40452</v>
      </c>
      <c r="DW19" s="23">
        <f t="shared" si="22"/>
        <v>-1.7125179538172719E-2</v>
      </c>
      <c r="DX19" s="23">
        <f t="shared" si="23"/>
        <v>-1.6461993828326804E-2</v>
      </c>
      <c r="DY19" s="23">
        <f t="shared" si="24"/>
        <v>1.2137611890545852E-2</v>
      </c>
      <c r="DZ19" s="23"/>
      <c r="EA19" s="2">
        <v>40809</v>
      </c>
      <c r="EB19" s="23">
        <f t="shared" si="25"/>
        <v>0.61171189100172807</v>
      </c>
      <c r="EC19" s="23">
        <f t="shared" si="26"/>
        <v>-0.88032528037646163</v>
      </c>
    </row>
    <row r="20" spans="1:133">
      <c r="E20" t="s">
        <v>2</v>
      </c>
      <c r="F20" t="s">
        <v>12</v>
      </c>
      <c r="G20" t="s">
        <v>2</v>
      </c>
      <c r="H20" t="s">
        <v>12</v>
      </c>
      <c r="I20" t="s">
        <v>2</v>
      </c>
      <c r="J20" t="s">
        <v>12</v>
      </c>
      <c r="K20" t="s">
        <v>2</v>
      </c>
      <c r="L20" t="s">
        <v>12</v>
      </c>
      <c r="M20" t="s">
        <v>2</v>
      </c>
      <c r="N20" t="s">
        <v>12</v>
      </c>
      <c r="O20" t="s">
        <v>2</v>
      </c>
      <c r="P20" t="s">
        <v>12</v>
      </c>
      <c r="Q20" t="s">
        <v>2</v>
      </c>
      <c r="R20" t="s">
        <v>12</v>
      </c>
      <c r="S20" t="s">
        <v>2</v>
      </c>
      <c r="T20" t="s">
        <v>12</v>
      </c>
      <c r="AA20" s="2">
        <v>38960</v>
      </c>
      <c r="AB20">
        <v>13.8819</v>
      </c>
      <c r="AC20" s="1">
        <v>38960</v>
      </c>
      <c r="AD20">
        <v>16.841200000000001</v>
      </c>
      <c r="AE20" s="1">
        <v>38960</v>
      </c>
      <c r="AF20">
        <v>9.8649000000000004</v>
      </c>
      <c r="AG20" s="1">
        <v>38960</v>
      </c>
      <c r="AH20">
        <v>12.6639</v>
      </c>
      <c r="AJ20" s="2">
        <v>38960</v>
      </c>
      <c r="AK20" s="4">
        <f t="shared" si="9"/>
        <v>13.8819</v>
      </c>
      <c r="AL20" s="4">
        <f t="shared" si="10"/>
        <v>16.841200000000001</v>
      </c>
      <c r="AM20" s="4">
        <f t="shared" si="11"/>
        <v>9.8649000000000004</v>
      </c>
      <c r="AN20" s="2">
        <v>38960</v>
      </c>
      <c r="AO20" s="23">
        <f t="shared" si="12"/>
        <v>-0.2893696107881486</v>
      </c>
      <c r="AP20" s="23">
        <f t="shared" si="13"/>
        <v>0.70718405660472983</v>
      </c>
      <c r="AS20" s="1">
        <v>38960</v>
      </c>
      <c r="AT20">
        <v>13.4206</v>
      </c>
      <c r="AU20" s="1">
        <v>38960</v>
      </c>
      <c r="AV20">
        <v>15.632199999999999</v>
      </c>
      <c r="AW20" s="1">
        <v>38960</v>
      </c>
      <c r="AX20">
        <v>5.5937999999999999</v>
      </c>
      <c r="AY20" s="1">
        <v>38960</v>
      </c>
      <c r="AZ20">
        <v>12.1936</v>
      </c>
      <c r="BB20" s="2">
        <v>38960</v>
      </c>
      <c r="BC20" s="4">
        <f t="shared" si="14"/>
        <v>13.4206</v>
      </c>
      <c r="BD20" s="4">
        <f t="shared" si="15"/>
        <v>15.632199999999999</v>
      </c>
      <c r="BE20" s="4">
        <f t="shared" si="16"/>
        <v>5.5937999999999999</v>
      </c>
      <c r="BF20" s="2">
        <v>38960</v>
      </c>
      <c r="BG20" s="23">
        <f t="shared" si="7"/>
        <v>-0.58319300180319811</v>
      </c>
      <c r="BH20" s="23">
        <f t="shared" si="8"/>
        <v>1.7945582609317459</v>
      </c>
      <c r="BJ20" s="2">
        <v>39507</v>
      </c>
      <c r="BK20" s="23">
        <v>0.68759431370576451</v>
      </c>
      <c r="BL20" s="23">
        <v>-1.3060114715159665E-2</v>
      </c>
      <c r="BS20" s="2">
        <v>38653</v>
      </c>
      <c r="BT20">
        <v>1182.67</v>
      </c>
      <c r="BU20" s="2">
        <v>38653</v>
      </c>
      <c r="BV20">
        <v>310.7</v>
      </c>
      <c r="BW20" s="2">
        <v>38653</v>
      </c>
      <c r="BX20">
        <v>605.69000000000005</v>
      </c>
      <c r="BZ20" s="2">
        <v>38660</v>
      </c>
      <c r="CA20" s="23">
        <f t="shared" si="17"/>
        <v>4.9919536530415254E-2</v>
      </c>
      <c r="CB20" s="23">
        <f t="shared" si="18"/>
        <v>2.0698927004151546E-2</v>
      </c>
      <c r="CC20" s="23">
        <f t="shared" si="19"/>
        <v>5.2320493982069838E-2</v>
      </c>
      <c r="CD20" s="23"/>
      <c r="CE20" s="2">
        <v>39017</v>
      </c>
      <c r="CF20" s="23">
        <f t="shared" si="20"/>
        <v>0.55318428903841343</v>
      </c>
      <c r="CG20" s="23">
        <f t="shared" si="21"/>
        <v>0.61471575998915418</v>
      </c>
      <c r="CS20" s="1">
        <v>36950</v>
      </c>
      <c r="CT20">
        <v>101.46</v>
      </c>
      <c r="CU20" s="1">
        <v>36950</v>
      </c>
      <c r="CV20">
        <v>225.15</v>
      </c>
      <c r="CW20" s="1">
        <v>36950</v>
      </c>
      <c r="CX20">
        <v>1799.8</v>
      </c>
      <c r="CY20" s="1">
        <v>36950</v>
      </c>
      <c r="CZ20">
        <v>1174.47</v>
      </c>
      <c r="DB20" s="1">
        <v>37103</v>
      </c>
      <c r="DC20" s="3">
        <f t="shared" si="3"/>
        <v>64.656716417910431</v>
      </c>
      <c r="DD20" s="3">
        <f t="shared" si="4"/>
        <v>50.56439859400448</v>
      </c>
      <c r="DE20" s="3">
        <f t="shared" si="5"/>
        <v>95.733466489125618</v>
      </c>
      <c r="DF20" s="3">
        <f t="shared" si="6"/>
        <v>65.191297371960729</v>
      </c>
      <c r="DG20" s="1">
        <v>37103</v>
      </c>
      <c r="DH20" s="5">
        <f t="shared" si="1"/>
        <v>1.2787003942646893</v>
      </c>
      <c r="DI20" s="5">
        <f t="shared" si="2"/>
        <v>1.4685007101929728</v>
      </c>
      <c r="DL20" s="2">
        <v>40452</v>
      </c>
      <c r="DM20">
        <v>78.087999999999994</v>
      </c>
      <c r="DN20" s="2">
        <v>40452</v>
      </c>
      <c r="DO20">
        <v>44.48</v>
      </c>
      <c r="DP20" s="2">
        <v>40452</v>
      </c>
      <c r="DQ20" s="5">
        <v>103.235</v>
      </c>
      <c r="DS20" s="2">
        <v>40452</v>
      </c>
      <c r="DT20">
        <v>103.235</v>
      </c>
      <c r="DV20" s="2">
        <v>40459</v>
      </c>
      <c r="DW20" s="23">
        <f t="shared" si="22"/>
        <v>-1.0116906474818554E-3</v>
      </c>
      <c r="DX20" s="23">
        <f t="shared" si="23"/>
        <v>-9.7710275586516682E-3</v>
      </c>
      <c r="DY20" s="23">
        <f t="shared" si="24"/>
        <v>8.902019663873606E-3</v>
      </c>
      <c r="DZ20" s="23"/>
      <c r="EA20" s="2">
        <v>40816</v>
      </c>
      <c r="EB20" s="23">
        <f t="shared" si="25"/>
        <v>0.58675592419838474</v>
      </c>
      <c r="EC20" s="23">
        <f t="shared" si="26"/>
        <v>-0.85238318389218981</v>
      </c>
    </row>
    <row r="21" spans="1:133">
      <c r="E21" s="2">
        <f ca="1">_xll.BDH(F15,F20,F16,F17,"Dir=V","Dts=S","Sort=A","Quote=C","QtTyp=P","Days=T",CONCATENATE("Per=c",F18),"DtFmt=D","UseDPDF=Y","cols=2;rows=20")</f>
        <v>44775</v>
      </c>
      <c r="F21">
        <v>58136.36</v>
      </c>
      <c r="G21" s="2">
        <f ca="1">_xll.BDH(H15,H20,H16,H17,"Dir=V","Dts=S","Sort=A","Quote=C","QtTyp=P","Days=T",CONCATENATE("Per=c",H18),"DtFmt=D","UseDPDF=Y","cols=2;rows=23")</f>
        <v>44775</v>
      </c>
      <c r="H21">
        <v>3186.2660000000001</v>
      </c>
      <c r="I21" s="2">
        <f ca="1">_xll.BDH(J15,J20,J16,J17,"Dir=V","Dts=S","Sort=A","Quote=C","QtTyp=P","Days=T",CONCATENATE("Per=c",J18),"DtFmt=D","UseDPDF=Y","cols=2;rows=23")</f>
        <v>44775</v>
      </c>
      <c r="J21">
        <v>103361.7</v>
      </c>
      <c r="K21" s="2">
        <f ca="1">_xll.BDH(L15,L20,L16,L17,"Dir=V","Dts=S","Sort=A","Quote=C","QtTyp=P","Days=T",CONCATENATE("Per=c",L18),"DtFmt=D","UseDPDF=Y","cols=2;rows=22")</f>
        <v>44775</v>
      </c>
      <c r="L21">
        <v>2439.62</v>
      </c>
      <c r="M21" s="2">
        <f ca="1">_xll.BDH(N15,N20,N16,N17,"Dir=V","Dts=S","Sort=A","Quote=C","QtTyp=P","Days=T",CONCATENATE("Per=c",N18),"DtFmt=D","UseDPDF=Y","cols=2;rows=23")</f>
        <v>44775</v>
      </c>
      <c r="N21">
        <v>4091.19</v>
      </c>
      <c r="O21" s="2">
        <f ca="1">_xll.BDH(P15,P20,P16,P17,"Dir=V","Dts=S","Sort=A","Quote=C","QtTyp=P","Days=T",CONCATENATE("Per=c",P18),"DtFmt=D","UseDPDF=Y","cols=2;rows=22")</f>
        <v>44775</v>
      </c>
      <c r="P21">
        <v>7409.11</v>
      </c>
      <c r="Q21" s="2">
        <f ca="1">_xll.BDH(R15,R20,R16,R17,"Dir=V","Dts=S","Sort=A","Quote=C","QtTyp=P","Days=T",CONCATENATE("Per=c",R18),"DtFmt=D","UseDPDF=Y","cols=2;rows=23")</f>
        <v>44775</v>
      </c>
      <c r="R21">
        <v>13449.2</v>
      </c>
      <c r="S21" s="1">
        <f ca="1">_xll.BDH(T15,T20,T16,T17,"Dir=V","Dts=S","Sort=A","Quote=C","QtTyp=P","Days=T",CONCATENATE("Per=c",T18),"DtFmt=D","UseDPDF=Y","cols=2;rows=22")</f>
        <v>44775</v>
      </c>
      <c r="T21">
        <v>27594.73</v>
      </c>
      <c r="AA21" s="2">
        <v>38989</v>
      </c>
      <c r="AB21">
        <v>13.966699999999999</v>
      </c>
      <c r="AC21" s="1">
        <v>38989</v>
      </c>
      <c r="AD21">
        <v>17.393999999999998</v>
      </c>
      <c r="AE21" s="1">
        <v>38989</v>
      </c>
      <c r="AF21">
        <v>8.3019999999999996</v>
      </c>
      <c r="AG21" s="1">
        <v>38989</v>
      </c>
      <c r="AH21">
        <v>12.7468</v>
      </c>
      <c r="AJ21" s="2">
        <v>38989</v>
      </c>
      <c r="AK21" s="4">
        <f t="shared" si="9"/>
        <v>13.966699999999999</v>
      </c>
      <c r="AL21" s="4">
        <f t="shared" si="10"/>
        <v>17.393999999999998</v>
      </c>
      <c r="AM21" s="4">
        <f t="shared" si="11"/>
        <v>8.3019999999999996</v>
      </c>
      <c r="AN21" s="2">
        <v>38989</v>
      </c>
      <c r="AO21" s="23">
        <f t="shared" si="12"/>
        <v>-0.4055861441858134</v>
      </c>
      <c r="AP21" s="23">
        <f t="shared" si="13"/>
        <v>1.0951577933028185</v>
      </c>
      <c r="AS21" s="1">
        <v>38989</v>
      </c>
      <c r="AT21">
        <v>13.584300000000001</v>
      </c>
      <c r="AU21" s="1">
        <v>38989</v>
      </c>
      <c r="AV21">
        <v>16.2912</v>
      </c>
      <c r="AW21" s="1">
        <v>38989</v>
      </c>
      <c r="AX21">
        <v>8.0228000000000002</v>
      </c>
      <c r="AY21" s="1">
        <v>38989</v>
      </c>
      <c r="AZ21">
        <v>12.303000000000001</v>
      </c>
      <c r="BB21" s="2">
        <v>38989</v>
      </c>
      <c r="BC21" s="4">
        <f t="shared" si="14"/>
        <v>13.584300000000001</v>
      </c>
      <c r="BD21" s="4">
        <f t="shared" si="15"/>
        <v>16.2912</v>
      </c>
      <c r="BE21" s="4">
        <f t="shared" si="16"/>
        <v>8.0228000000000002</v>
      </c>
      <c r="BF21" s="2">
        <v>38989</v>
      </c>
      <c r="BG21" s="23">
        <f t="shared" si="7"/>
        <v>-0.40940644714854646</v>
      </c>
      <c r="BH21" s="23">
        <f t="shared" si="8"/>
        <v>1.0306127536520915</v>
      </c>
      <c r="BJ21" s="2">
        <v>39538</v>
      </c>
      <c r="BK21" s="23">
        <v>0.58167747163695305</v>
      </c>
      <c r="BL21" s="23">
        <v>-3.6208566340716675E-2</v>
      </c>
      <c r="BS21" s="2">
        <v>38660</v>
      </c>
      <c r="BT21">
        <v>1207.1500000000001</v>
      </c>
      <c r="BU21" s="2">
        <v>38660</v>
      </c>
      <c r="BV21">
        <v>326.20999999999998</v>
      </c>
      <c r="BW21" s="2">
        <v>38660</v>
      </c>
      <c r="BX21">
        <v>637.38</v>
      </c>
      <c r="BZ21" s="2">
        <v>38667</v>
      </c>
      <c r="CA21" s="23">
        <f t="shared" si="17"/>
        <v>4.9691916250268253E-2</v>
      </c>
      <c r="CB21" s="23">
        <f t="shared" si="18"/>
        <v>7.6543925775587329E-3</v>
      </c>
      <c r="CC21" s="23">
        <f t="shared" si="19"/>
        <v>1.4528224920769439E-2</v>
      </c>
      <c r="CD21" s="23"/>
      <c r="CE21" s="2">
        <v>39024</v>
      </c>
      <c r="CF21" s="23">
        <f t="shared" si="20"/>
        <v>0.53771383445780707</v>
      </c>
      <c r="CG21" s="23">
        <f t="shared" si="21"/>
        <v>0.60012743995081574</v>
      </c>
      <c r="CS21" s="1">
        <v>36980</v>
      </c>
      <c r="CT21">
        <v>84.67</v>
      </c>
      <c r="CU21" s="1">
        <v>36980</v>
      </c>
      <c r="CV21">
        <v>183.16</v>
      </c>
      <c r="CW21" s="1">
        <v>36980</v>
      </c>
      <c r="CX21">
        <v>1705.1</v>
      </c>
      <c r="CY21" s="1">
        <v>36980</v>
      </c>
      <c r="CZ21">
        <v>1076.97</v>
      </c>
      <c r="DB21" s="1">
        <v>37134</v>
      </c>
      <c r="DC21" s="3">
        <f t="shared" si="3"/>
        <v>62.592750533049021</v>
      </c>
      <c r="DD21" s="3">
        <f t="shared" si="4"/>
        <v>50.238619152401874</v>
      </c>
      <c r="DE21" s="3">
        <f t="shared" si="5"/>
        <v>92.166000887705295</v>
      </c>
      <c r="DF21" s="3">
        <f t="shared" si="6"/>
        <v>61.102968230702878</v>
      </c>
      <c r="DG21" s="1">
        <v>37134</v>
      </c>
      <c r="DH21" s="5">
        <f t="shared" si="1"/>
        <v>1.2459090554055665</v>
      </c>
      <c r="DI21" s="5">
        <f t="shared" si="2"/>
        <v>1.5083719098509185</v>
      </c>
      <c r="DL21" s="2">
        <v>40459</v>
      </c>
      <c r="DM21">
        <v>77.325000000000003</v>
      </c>
      <c r="DN21" s="2">
        <v>40459</v>
      </c>
      <c r="DO21">
        <v>44.435000000000002</v>
      </c>
      <c r="DP21" s="2">
        <v>40459</v>
      </c>
      <c r="DQ21" s="5">
        <v>104.154</v>
      </c>
      <c r="DS21" s="2">
        <v>40459</v>
      </c>
      <c r="DT21">
        <v>104.154</v>
      </c>
      <c r="DV21" s="2">
        <v>40466</v>
      </c>
      <c r="DW21" s="23">
        <f t="shared" si="22"/>
        <v>-7.4265781478565218E-3</v>
      </c>
      <c r="DX21" s="23">
        <f t="shared" si="23"/>
        <v>-3.6728095699968266E-3</v>
      </c>
      <c r="DY21" s="23">
        <f t="shared" si="24"/>
        <v>2.4002918754919556E-3</v>
      </c>
      <c r="DZ21" s="23"/>
      <c r="EA21" s="2">
        <v>40823</v>
      </c>
      <c r="EB21" s="23">
        <f t="shared" si="25"/>
        <v>0.58661412658678802</v>
      </c>
      <c r="EC21" s="23">
        <f t="shared" si="26"/>
        <v>-0.83523041118005537</v>
      </c>
    </row>
    <row r="22" spans="1:133">
      <c r="E22" s="2">
        <v>44776</v>
      </c>
      <c r="F22">
        <v>58350.53</v>
      </c>
      <c r="G22" s="2">
        <v>44776</v>
      </c>
      <c r="H22">
        <v>3163.674</v>
      </c>
      <c r="I22" s="2">
        <v>44776</v>
      </c>
      <c r="J22">
        <v>103774.68</v>
      </c>
      <c r="K22" s="2">
        <v>44776</v>
      </c>
      <c r="L22">
        <v>2461.4499999999998</v>
      </c>
      <c r="M22" s="2">
        <v>44776</v>
      </c>
      <c r="N22">
        <v>4155.17</v>
      </c>
      <c r="O22" s="2">
        <v>44776</v>
      </c>
      <c r="P22">
        <v>7445.68</v>
      </c>
      <c r="Q22" s="2">
        <v>44776</v>
      </c>
      <c r="R22">
        <v>13587.56</v>
      </c>
      <c r="S22" s="1">
        <v>44776</v>
      </c>
      <c r="T22">
        <v>27741.9</v>
      </c>
      <c r="AA22" s="2">
        <v>39021</v>
      </c>
      <c r="AB22">
        <v>14.421900000000001</v>
      </c>
      <c r="AC22" s="1">
        <v>39021</v>
      </c>
      <c r="AD22">
        <v>17.872299999999999</v>
      </c>
      <c r="AE22" s="1">
        <v>39021</v>
      </c>
      <c r="AF22">
        <v>8.5911000000000008</v>
      </c>
      <c r="AG22" s="1">
        <v>39021</v>
      </c>
      <c r="AH22">
        <v>13.638199999999999</v>
      </c>
      <c r="AJ22" s="2">
        <v>39021</v>
      </c>
      <c r="AK22" s="4">
        <f t="shared" si="9"/>
        <v>14.421900000000001</v>
      </c>
      <c r="AL22" s="4">
        <f t="shared" si="10"/>
        <v>17.872299999999999</v>
      </c>
      <c r="AM22" s="4">
        <f t="shared" si="11"/>
        <v>8.5911000000000008</v>
      </c>
      <c r="AN22" s="2">
        <v>39021</v>
      </c>
      <c r="AO22" s="23">
        <f t="shared" si="12"/>
        <v>-0.40430179102614772</v>
      </c>
      <c r="AP22" s="23">
        <f t="shared" si="13"/>
        <v>1.0803273154776454</v>
      </c>
      <c r="AS22" s="1">
        <v>39021</v>
      </c>
      <c r="AT22">
        <v>14.103</v>
      </c>
      <c r="AU22" s="1">
        <v>39021</v>
      </c>
      <c r="AV22">
        <v>16.852599999999999</v>
      </c>
      <c r="AW22" s="1">
        <v>39021</v>
      </c>
      <c r="AX22">
        <v>8.3386999999999993</v>
      </c>
      <c r="AY22" s="1">
        <v>39021</v>
      </c>
      <c r="AZ22">
        <v>13.301500000000001</v>
      </c>
      <c r="BB22" s="2">
        <v>39021</v>
      </c>
      <c r="BC22" s="4">
        <f t="shared" si="14"/>
        <v>14.103</v>
      </c>
      <c r="BD22" s="4">
        <f t="shared" si="15"/>
        <v>16.852599999999999</v>
      </c>
      <c r="BE22" s="4">
        <f t="shared" si="16"/>
        <v>8.3386999999999993</v>
      </c>
      <c r="BF22" s="2">
        <v>39021</v>
      </c>
      <c r="BG22" s="23">
        <f t="shared" si="7"/>
        <v>-0.40872863929660364</v>
      </c>
      <c r="BH22" s="23">
        <f t="shared" si="8"/>
        <v>1.0210104692577979</v>
      </c>
      <c r="BJ22" s="2">
        <v>39568</v>
      </c>
      <c r="BK22" s="23">
        <v>0.3970355700885797</v>
      </c>
      <c r="BL22" s="23">
        <v>-5.2950669516290905E-2</v>
      </c>
      <c r="BS22" s="2">
        <v>38667</v>
      </c>
      <c r="BT22">
        <v>1216.3900000000001</v>
      </c>
      <c r="BU22" s="2">
        <v>38667</v>
      </c>
      <c r="BV22">
        <v>342.42</v>
      </c>
      <c r="BW22" s="2">
        <v>38667</v>
      </c>
      <c r="BX22">
        <v>646.64</v>
      </c>
      <c r="BZ22" s="2">
        <v>38674</v>
      </c>
      <c r="CA22" s="23">
        <f t="shared" si="17"/>
        <v>2.6079084165644639E-2</v>
      </c>
      <c r="CB22" s="23">
        <f t="shared" si="18"/>
        <v>8.8376260903164638E-3</v>
      </c>
      <c r="CC22" s="23">
        <f t="shared" si="19"/>
        <v>1.7165656315724309E-2</v>
      </c>
      <c r="CD22" s="23"/>
      <c r="CE22" s="2">
        <v>39031</v>
      </c>
      <c r="CF22" s="23">
        <f t="shared" si="20"/>
        <v>0.53994878549250225</v>
      </c>
      <c r="CG22" s="23">
        <f t="shared" si="21"/>
        <v>0.60164831675348118</v>
      </c>
      <c r="CS22" s="1">
        <v>37011</v>
      </c>
      <c r="CT22">
        <v>83.66</v>
      </c>
      <c r="CU22" s="1">
        <v>37011</v>
      </c>
      <c r="CV22">
        <v>178.6</v>
      </c>
      <c r="CW22" s="1">
        <v>37011</v>
      </c>
      <c r="CX22">
        <v>1817</v>
      </c>
      <c r="CY22" s="1">
        <v>37011</v>
      </c>
      <c r="CZ22">
        <v>1162.74</v>
      </c>
      <c r="DB22" s="1">
        <v>37162</v>
      </c>
      <c r="DC22" s="3">
        <f t="shared" si="3"/>
        <v>55.675906183368852</v>
      </c>
      <c r="DD22" s="3">
        <f t="shared" si="4"/>
        <v>43.082902294744628</v>
      </c>
      <c r="DE22" s="3">
        <f t="shared" si="5"/>
        <v>83.516422547714157</v>
      </c>
      <c r="DF22" s="3">
        <f t="shared" si="6"/>
        <v>55.963302752293572</v>
      </c>
      <c r="DG22" s="1">
        <v>37162</v>
      </c>
      <c r="DH22" s="5">
        <f t="shared" si="1"/>
        <v>1.2922970184894056</v>
      </c>
      <c r="DI22" s="5">
        <f t="shared" si="2"/>
        <v>1.4923426324099744</v>
      </c>
      <c r="DL22" s="2">
        <v>40466</v>
      </c>
      <c r="DM22">
        <v>77.040999999999997</v>
      </c>
      <c r="DN22" s="2">
        <v>40466</v>
      </c>
      <c r="DO22">
        <v>44.104999999999997</v>
      </c>
      <c r="DP22" s="2">
        <v>40466</v>
      </c>
      <c r="DQ22" s="5">
        <v>104.404</v>
      </c>
      <c r="DS22" s="2">
        <v>40466</v>
      </c>
      <c r="DT22">
        <v>104.404</v>
      </c>
      <c r="DV22" s="2">
        <v>40473</v>
      </c>
      <c r="DW22" s="23">
        <f t="shared" si="22"/>
        <v>1.0996485659222399E-2</v>
      </c>
      <c r="DX22" s="23">
        <f t="shared" si="23"/>
        <v>5.5944237483935844E-3</v>
      </c>
      <c r="DY22" s="23">
        <f t="shared" si="24"/>
        <v>-8.6586720815293727E-3</v>
      </c>
      <c r="DZ22" s="23"/>
      <c r="EA22" s="2">
        <v>40830</v>
      </c>
      <c r="EB22" s="23">
        <f t="shared" si="25"/>
        <v>0.57926551217608824</v>
      </c>
      <c r="EC22" s="23">
        <f t="shared" si="26"/>
        <v>-0.82627120322119607</v>
      </c>
    </row>
    <row r="23" spans="1:133">
      <c r="E23" s="2">
        <v>44777</v>
      </c>
      <c r="F23">
        <v>58298.8</v>
      </c>
      <c r="G23" s="2">
        <v>44777</v>
      </c>
      <c r="H23">
        <v>3189.0390000000002</v>
      </c>
      <c r="I23" s="2">
        <v>44777</v>
      </c>
      <c r="J23">
        <v>105892.22</v>
      </c>
      <c r="K23" s="2">
        <v>44777</v>
      </c>
      <c r="L23">
        <v>2473.11</v>
      </c>
      <c r="M23" s="2">
        <v>44777</v>
      </c>
      <c r="N23">
        <v>4151.9399999999996</v>
      </c>
      <c r="O23" s="2">
        <v>44777</v>
      </c>
      <c r="P23">
        <v>7448.06</v>
      </c>
      <c r="Q23" s="2">
        <v>44777</v>
      </c>
      <c r="R23">
        <v>13662.68</v>
      </c>
      <c r="S23" s="1">
        <v>44777</v>
      </c>
      <c r="T23">
        <v>27932.2</v>
      </c>
      <c r="AA23" s="2">
        <v>39051</v>
      </c>
      <c r="AB23">
        <v>14.4633</v>
      </c>
      <c r="AC23" s="1">
        <v>39051</v>
      </c>
      <c r="AD23">
        <v>18.533999999999999</v>
      </c>
      <c r="AE23" s="1">
        <v>39051</v>
      </c>
      <c r="AF23">
        <v>9.3613999999999997</v>
      </c>
      <c r="AG23" s="1">
        <v>39051</v>
      </c>
      <c r="AH23">
        <v>14.9185</v>
      </c>
      <c r="AJ23" s="2">
        <v>39051</v>
      </c>
      <c r="AK23" s="4">
        <f t="shared" si="9"/>
        <v>14.4633</v>
      </c>
      <c r="AL23" s="4">
        <f t="shared" si="10"/>
        <v>18.533999999999999</v>
      </c>
      <c r="AM23" s="4">
        <f t="shared" si="11"/>
        <v>9.3613999999999997</v>
      </c>
      <c r="AN23" s="2">
        <v>39051</v>
      </c>
      <c r="AO23" s="23">
        <f t="shared" si="12"/>
        <v>-0.35274798973954768</v>
      </c>
      <c r="AP23" s="23">
        <f t="shared" si="13"/>
        <v>0.97983207639882908</v>
      </c>
      <c r="AS23" s="1">
        <v>39051</v>
      </c>
      <c r="AT23">
        <v>14.2235</v>
      </c>
      <c r="AU23" s="1">
        <v>39051</v>
      </c>
      <c r="AV23">
        <v>17.683599999999998</v>
      </c>
      <c r="AW23" s="1">
        <v>39051</v>
      </c>
      <c r="AX23">
        <v>9.2059999999999995</v>
      </c>
      <c r="AY23" s="1">
        <v>39051</v>
      </c>
      <c r="AZ23">
        <v>14.7491</v>
      </c>
      <c r="BB23" s="2">
        <v>39051</v>
      </c>
      <c r="BC23" s="4">
        <f t="shared" si="14"/>
        <v>14.2235</v>
      </c>
      <c r="BD23" s="4">
        <f t="shared" si="15"/>
        <v>17.683599999999998</v>
      </c>
      <c r="BE23" s="4">
        <f t="shared" si="16"/>
        <v>9.2059999999999995</v>
      </c>
      <c r="BF23" s="2">
        <v>39051</v>
      </c>
      <c r="BG23" s="23">
        <f t="shared" si="7"/>
        <v>-0.35276127535416746</v>
      </c>
      <c r="BH23" s="23">
        <f t="shared" si="8"/>
        <v>0.92087768846404505</v>
      </c>
      <c r="BJ23" s="2">
        <v>39598</v>
      </c>
      <c r="BK23" s="23">
        <v>0.28348764504298685</v>
      </c>
      <c r="BL23" s="23">
        <v>-4.9807553610065725E-2</v>
      </c>
      <c r="BS23" s="2">
        <v>38674</v>
      </c>
      <c r="BT23">
        <v>1227.1400000000001</v>
      </c>
      <c r="BU23" s="2">
        <v>38674</v>
      </c>
      <c r="BV23">
        <v>351.35</v>
      </c>
      <c r="BW23" s="2">
        <v>38674</v>
      </c>
      <c r="BX23">
        <v>657.74</v>
      </c>
      <c r="BZ23" s="2">
        <v>38681</v>
      </c>
      <c r="CA23" s="23">
        <f t="shared" si="17"/>
        <v>1.9894691902661021E-2</v>
      </c>
      <c r="CB23" s="23">
        <f t="shared" si="18"/>
        <v>1.3250321886663308E-2</v>
      </c>
      <c r="CC23" s="23">
        <f t="shared" si="19"/>
        <v>1.4321768479946373E-2</v>
      </c>
      <c r="CD23" s="23"/>
      <c r="CE23" s="2">
        <v>39038</v>
      </c>
      <c r="CF23" s="23">
        <f t="shared" si="20"/>
        <v>0.53838205529763261</v>
      </c>
      <c r="CG23" s="23">
        <f t="shared" si="21"/>
        <v>0.59978004814796859</v>
      </c>
      <c r="CS23" s="1">
        <v>37042</v>
      </c>
      <c r="CT23">
        <v>90.2</v>
      </c>
      <c r="CU23" s="1">
        <v>37042</v>
      </c>
      <c r="CV23">
        <v>179.18</v>
      </c>
      <c r="CW23" s="1">
        <v>37042</v>
      </c>
      <c r="CX23">
        <v>1800.6</v>
      </c>
      <c r="CY23" s="1">
        <v>37042</v>
      </c>
      <c r="CZ23">
        <v>1138.07</v>
      </c>
      <c r="DB23" s="1">
        <v>37195</v>
      </c>
      <c r="DC23" s="3">
        <f t="shared" si="3"/>
        <v>58.754797441364587</v>
      </c>
      <c r="DD23" s="3">
        <f t="shared" si="4"/>
        <v>46.632183579573024</v>
      </c>
      <c r="DE23" s="3">
        <f t="shared" si="5"/>
        <v>83.272303595206395</v>
      </c>
      <c r="DF23" s="3">
        <f t="shared" si="6"/>
        <v>58.313880896802551</v>
      </c>
      <c r="DG23" s="1">
        <v>37195</v>
      </c>
      <c r="DH23" s="5">
        <f t="shared" si="1"/>
        <v>1.2599623893036356</v>
      </c>
      <c r="DI23" s="5">
        <f t="shared" si="2"/>
        <v>1.4280014006025854</v>
      </c>
      <c r="DL23" s="2">
        <v>40473</v>
      </c>
      <c r="DM23">
        <v>77.471999999999994</v>
      </c>
      <c r="DN23" s="2">
        <v>40473</v>
      </c>
      <c r="DO23">
        <v>44.59</v>
      </c>
      <c r="DP23" s="2">
        <v>40473</v>
      </c>
      <c r="DQ23" s="5">
        <v>103.5</v>
      </c>
      <c r="DS23" s="2">
        <v>40473</v>
      </c>
      <c r="DT23">
        <v>103.5</v>
      </c>
      <c r="DV23" s="2">
        <v>40480</v>
      </c>
      <c r="DW23" s="23">
        <f t="shared" si="22"/>
        <v>-3.6443148688046767E-3</v>
      </c>
      <c r="DX23" s="23">
        <f t="shared" si="23"/>
        <v>-2.6590251961997602E-3</v>
      </c>
      <c r="DY23" s="23">
        <f t="shared" si="24"/>
        <v>-2.7053140096622297E-4</v>
      </c>
      <c r="DZ23" s="23"/>
      <c r="EA23" s="2">
        <v>40837</v>
      </c>
      <c r="EB23" s="23">
        <f t="shared" si="25"/>
        <v>0.55198708776294192</v>
      </c>
      <c r="EC23" s="23">
        <f t="shared" si="26"/>
        <v>-0.83093144818080533</v>
      </c>
    </row>
    <row r="24" spans="1:133">
      <c r="E24" s="2">
        <v>44778</v>
      </c>
      <c r="F24">
        <v>58387.93</v>
      </c>
      <c r="G24" s="2">
        <v>44778</v>
      </c>
      <c r="H24">
        <v>3227.027</v>
      </c>
      <c r="I24" s="2">
        <v>44778</v>
      </c>
      <c r="J24">
        <v>106471.92</v>
      </c>
      <c r="K24" s="2">
        <v>44778</v>
      </c>
      <c r="L24">
        <v>2490.8000000000002</v>
      </c>
      <c r="M24" s="2">
        <v>44778</v>
      </c>
      <c r="N24">
        <v>4145.1899999999996</v>
      </c>
      <c r="O24" s="2">
        <v>44778</v>
      </c>
      <c r="P24">
        <v>7439.74</v>
      </c>
      <c r="Q24" s="2">
        <v>44778</v>
      </c>
      <c r="R24">
        <v>13573.93</v>
      </c>
      <c r="S24" s="1">
        <v>44778</v>
      </c>
      <c r="T24">
        <v>28175.87</v>
      </c>
      <c r="AA24" s="2">
        <v>39080</v>
      </c>
      <c r="AB24">
        <v>14.685</v>
      </c>
      <c r="AC24" s="1">
        <v>39080</v>
      </c>
      <c r="AD24">
        <v>18.566299999999998</v>
      </c>
      <c r="AE24" s="1">
        <v>39080</v>
      </c>
      <c r="AF24">
        <v>9.4014000000000006</v>
      </c>
      <c r="AG24" s="1">
        <v>39080</v>
      </c>
      <c r="AH24">
        <v>16.862300000000001</v>
      </c>
      <c r="AJ24" s="2">
        <v>39080</v>
      </c>
      <c r="AK24" s="4">
        <f t="shared" si="9"/>
        <v>14.685</v>
      </c>
      <c r="AL24" s="4">
        <f t="shared" si="10"/>
        <v>18.566299999999998</v>
      </c>
      <c r="AM24" s="4">
        <f t="shared" si="11"/>
        <v>9.4014000000000006</v>
      </c>
      <c r="AN24" s="2">
        <v>39080</v>
      </c>
      <c r="AO24" s="23">
        <f t="shared" si="12"/>
        <v>-0.35979570990806942</v>
      </c>
      <c r="AP24" s="23">
        <f t="shared" si="13"/>
        <v>0.97484417214457397</v>
      </c>
      <c r="AS24" s="1">
        <v>39080</v>
      </c>
      <c r="AT24">
        <v>14.523899999999999</v>
      </c>
      <c r="AU24" s="1">
        <v>39080</v>
      </c>
      <c r="AV24">
        <v>17.903600000000001</v>
      </c>
      <c r="AW24" s="1">
        <v>39080</v>
      </c>
      <c r="AX24">
        <v>9.3595000000000006</v>
      </c>
      <c r="AY24" s="1">
        <v>39080</v>
      </c>
      <c r="AZ24">
        <v>16.809799999999999</v>
      </c>
      <c r="BB24" s="2">
        <v>39080</v>
      </c>
      <c r="BC24" s="4">
        <f t="shared" si="14"/>
        <v>14.523899999999999</v>
      </c>
      <c r="BD24" s="4">
        <f t="shared" si="15"/>
        <v>17.903600000000001</v>
      </c>
      <c r="BE24" s="4">
        <f t="shared" si="16"/>
        <v>9.3595000000000006</v>
      </c>
      <c r="BF24" s="2">
        <v>39080</v>
      </c>
      <c r="BG24" s="23">
        <f t="shared" si="7"/>
        <v>-0.35557942425932421</v>
      </c>
      <c r="BH24" s="23">
        <f t="shared" si="8"/>
        <v>0.91287996153640694</v>
      </c>
      <c r="BJ24" s="2">
        <v>39629</v>
      </c>
      <c r="BK24" s="23">
        <v>0.15518920246229917</v>
      </c>
      <c r="BL24" s="23">
        <v>-8.6817341818153704E-2</v>
      </c>
      <c r="BS24" s="2">
        <v>38681</v>
      </c>
      <c r="BT24">
        <v>1243.4000000000001</v>
      </c>
      <c r="BU24" s="2">
        <v>38681</v>
      </c>
      <c r="BV24">
        <v>358.34</v>
      </c>
      <c r="BW24" s="2">
        <v>38681</v>
      </c>
      <c r="BX24">
        <v>667.16</v>
      </c>
      <c r="BZ24" s="2">
        <v>38688</v>
      </c>
      <c r="CA24" s="23">
        <f t="shared" si="17"/>
        <v>1.682759390522981E-2</v>
      </c>
      <c r="CB24" s="23">
        <f t="shared" si="18"/>
        <v>5.0747949171625617E-3</v>
      </c>
      <c r="CC24" s="23">
        <f t="shared" si="19"/>
        <v>1.7896756400263891E-2</v>
      </c>
      <c r="CD24" s="23"/>
      <c r="CE24" s="2">
        <v>39045</v>
      </c>
      <c r="CF24" s="23">
        <f t="shared" si="20"/>
        <v>0.53709041697208948</v>
      </c>
      <c r="CG24" s="23">
        <f t="shared" si="21"/>
        <v>0.59993573782501508</v>
      </c>
      <c r="CS24" s="1">
        <v>37071</v>
      </c>
      <c r="CT24">
        <v>83.02</v>
      </c>
      <c r="CU24" s="1">
        <v>37071</v>
      </c>
      <c r="CV24">
        <v>174.21</v>
      </c>
      <c r="CW24" s="1">
        <v>37071</v>
      </c>
      <c r="CX24">
        <v>1747.6</v>
      </c>
      <c r="CY24" s="1">
        <v>37071</v>
      </c>
      <c r="CZ24">
        <v>1097.6199999999999</v>
      </c>
      <c r="DB24" s="1">
        <v>37225</v>
      </c>
      <c r="DC24" s="3">
        <f t="shared" si="3"/>
        <v>66.072494669509567</v>
      </c>
      <c r="DD24" s="3">
        <f t="shared" si="4"/>
        <v>50.321492870002537</v>
      </c>
      <c r="DE24" s="3">
        <f t="shared" si="5"/>
        <v>86.717709720372838</v>
      </c>
      <c r="DF24" s="3">
        <f t="shared" si="6"/>
        <v>62.711639493573152</v>
      </c>
      <c r="DG24" s="1">
        <v>37225</v>
      </c>
      <c r="DH24" s="5">
        <f t="shared" si="1"/>
        <v>1.3130074427679879</v>
      </c>
      <c r="DI24" s="5">
        <f t="shared" si="2"/>
        <v>1.3828008711087818</v>
      </c>
      <c r="DL24" s="2">
        <v>40480</v>
      </c>
      <c r="DM24">
        <v>77.266000000000005</v>
      </c>
      <c r="DN24" s="2">
        <v>40480</v>
      </c>
      <c r="DO24">
        <v>44.427500000000002</v>
      </c>
      <c r="DP24" s="2">
        <v>40480</v>
      </c>
      <c r="DQ24" s="5">
        <v>103.47199999999999</v>
      </c>
      <c r="DS24" s="2">
        <v>40480</v>
      </c>
      <c r="DT24">
        <v>103.47199999999999</v>
      </c>
      <c r="DV24" s="2">
        <v>40487</v>
      </c>
      <c r="DW24" s="23">
        <f t="shared" si="22"/>
        <v>-4.7830735467896401E-3</v>
      </c>
      <c r="DX24" s="23">
        <f t="shared" si="23"/>
        <v>-9.2925737064167846E-3</v>
      </c>
      <c r="DY24" s="23">
        <f t="shared" si="24"/>
        <v>1.1607004793567466E-2</v>
      </c>
      <c r="DZ24" s="23"/>
      <c r="EA24" s="2">
        <v>40844</v>
      </c>
      <c r="EB24" s="23">
        <f t="shared" si="25"/>
        <v>0.57148238336146262</v>
      </c>
      <c r="EC24" s="23">
        <f t="shared" si="26"/>
        <v>-0.85417253261031778</v>
      </c>
    </row>
    <row r="25" spans="1:133">
      <c r="E25" s="2">
        <v>44781</v>
      </c>
      <c r="F25">
        <v>58853.07</v>
      </c>
      <c r="G25" s="2">
        <v>44781</v>
      </c>
      <c r="H25">
        <v>3236.9340000000002</v>
      </c>
      <c r="I25" s="2">
        <v>44781</v>
      </c>
      <c r="J25">
        <v>108402.27</v>
      </c>
      <c r="K25" s="2">
        <v>44781</v>
      </c>
      <c r="L25">
        <v>2493.1</v>
      </c>
      <c r="M25" s="2">
        <v>44781</v>
      </c>
      <c r="N25">
        <v>4140.0600000000004</v>
      </c>
      <c r="O25" s="2">
        <v>44781</v>
      </c>
      <c r="P25">
        <v>7482.37</v>
      </c>
      <c r="Q25" s="2">
        <v>44781</v>
      </c>
      <c r="R25">
        <v>13687.69</v>
      </c>
      <c r="S25" s="1">
        <v>44781</v>
      </c>
      <c r="T25">
        <v>28249.24</v>
      </c>
      <c r="AA25" s="2">
        <v>39113</v>
      </c>
      <c r="AB25">
        <v>14.888400000000001</v>
      </c>
      <c r="AC25" s="1">
        <v>39113</v>
      </c>
      <c r="AD25">
        <v>18.469200000000001</v>
      </c>
      <c r="AE25" s="1">
        <v>39113</v>
      </c>
      <c r="AF25">
        <v>9.1654</v>
      </c>
      <c r="AG25" s="1">
        <v>39113</v>
      </c>
      <c r="AH25">
        <v>15.829499999999999</v>
      </c>
      <c r="AJ25" s="2">
        <v>39113</v>
      </c>
      <c r="AK25" s="4">
        <f t="shared" si="9"/>
        <v>14.888400000000001</v>
      </c>
      <c r="AL25" s="4">
        <f t="shared" si="10"/>
        <v>18.469200000000001</v>
      </c>
      <c r="AM25" s="4">
        <f t="shared" si="11"/>
        <v>9.1654</v>
      </c>
      <c r="AN25" s="2">
        <v>39113</v>
      </c>
      <c r="AO25" s="23">
        <f t="shared" si="12"/>
        <v>-0.3843932188818141</v>
      </c>
      <c r="AP25" s="23">
        <f t="shared" si="13"/>
        <v>1.0151002684007246</v>
      </c>
      <c r="AS25" s="1">
        <v>39113</v>
      </c>
      <c r="AT25">
        <v>13.8622</v>
      </c>
      <c r="AU25" s="1">
        <v>39113</v>
      </c>
      <c r="AV25">
        <v>17.9908</v>
      </c>
      <c r="AW25" s="1">
        <v>39113</v>
      </c>
      <c r="AX25">
        <v>7.8101000000000003</v>
      </c>
      <c r="AY25" s="1">
        <v>39113</v>
      </c>
      <c r="AZ25">
        <v>14.142099999999999</v>
      </c>
      <c r="BB25" s="2">
        <v>39113</v>
      </c>
      <c r="BC25" s="4">
        <f t="shared" si="14"/>
        <v>13.8622</v>
      </c>
      <c r="BD25" s="4">
        <f t="shared" si="15"/>
        <v>17.9908</v>
      </c>
      <c r="BE25" s="4">
        <f t="shared" si="16"/>
        <v>7.8101000000000003</v>
      </c>
      <c r="BF25" s="2">
        <v>39113</v>
      </c>
      <c r="BG25" s="23">
        <f t="shared" si="7"/>
        <v>-0.43659015163538251</v>
      </c>
      <c r="BH25" s="23">
        <f t="shared" si="8"/>
        <v>1.3035300444296487</v>
      </c>
      <c r="BJ25" s="2">
        <v>39660</v>
      </c>
      <c r="BK25" s="23">
        <v>0.32143587918686878</v>
      </c>
      <c r="BL25" s="23">
        <v>-0.12458528683353831</v>
      </c>
      <c r="BS25" s="2">
        <v>38688</v>
      </c>
      <c r="BT25">
        <v>1249.71</v>
      </c>
      <c r="BU25" s="2">
        <v>38688</v>
      </c>
      <c r="BV25">
        <v>364.37</v>
      </c>
      <c r="BW25" s="2">
        <v>38688</v>
      </c>
      <c r="BX25">
        <v>679.1</v>
      </c>
      <c r="BZ25" s="2">
        <v>38695</v>
      </c>
      <c r="CA25" s="23">
        <f t="shared" si="17"/>
        <v>1.4353541729560604E-2</v>
      </c>
      <c r="CB25" s="23">
        <f t="shared" si="18"/>
        <v>2.3045346520391696E-3</v>
      </c>
      <c r="CC25" s="23">
        <f t="shared" si="19"/>
        <v>6.8178471506405991E-3</v>
      </c>
      <c r="CD25" s="23"/>
      <c r="CE25" s="2">
        <v>39052</v>
      </c>
      <c r="CF25" s="23">
        <f t="shared" si="20"/>
        <v>0.53687206292157985</v>
      </c>
      <c r="CG25" s="23">
        <f t="shared" si="21"/>
        <v>0.59821200664499774</v>
      </c>
      <c r="CS25" s="1">
        <v>37103</v>
      </c>
      <c r="CT25">
        <v>75.81</v>
      </c>
      <c r="CU25" s="1">
        <v>37103</v>
      </c>
      <c r="CV25">
        <v>176.94</v>
      </c>
      <c r="CW25" s="1">
        <v>37103</v>
      </c>
      <c r="CX25">
        <v>1725.5</v>
      </c>
      <c r="CY25" s="1">
        <v>37103</v>
      </c>
      <c r="CZ25">
        <v>1080.8</v>
      </c>
      <c r="DB25" s="1">
        <v>37256</v>
      </c>
      <c r="DC25" s="3">
        <f t="shared" si="3"/>
        <v>64.187633262260107</v>
      </c>
      <c r="DD25" s="3">
        <f t="shared" si="4"/>
        <v>52.550510102020368</v>
      </c>
      <c r="DE25" s="3">
        <f t="shared" si="5"/>
        <v>87.305814469596086</v>
      </c>
      <c r="DF25" s="3">
        <f t="shared" si="6"/>
        <v>62.985481545820285</v>
      </c>
      <c r="DG25" s="1">
        <v>37256</v>
      </c>
      <c r="DH25" s="5">
        <f t="shared" si="1"/>
        <v>1.2214464357747945</v>
      </c>
      <c r="DI25" s="5">
        <f t="shared" si="2"/>
        <v>1.3861260139145464</v>
      </c>
      <c r="DL25" s="2">
        <v>40487</v>
      </c>
      <c r="DM25">
        <v>76.548000000000002</v>
      </c>
      <c r="DN25" s="2">
        <v>40487</v>
      </c>
      <c r="DO25">
        <v>44.215000000000003</v>
      </c>
      <c r="DP25" s="2">
        <v>40487</v>
      </c>
      <c r="DQ25" s="5">
        <v>104.673</v>
      </c>
      <c r="DS25" s="2">
        <v>40487</v>
      </c>
      <c r="DT25">
        <v>104.673</v>
      </c>
      <c r="DV25" s="2">
        <v>40494</v>
      </c>
      <c r="DW25" s="23">
        <f t="shared" si="22"/>
        <v>1.3909306796336063E-2</v>
      </c>
      <c r="DX25" s="23">
        <f t="shared" si="23"/>
        <v>2.0039713643726698E-2</v>
      </c>
      <c r="DY25" s="23">
        <f t="shared" si="24"/>
        <v>-1.4817574732739147E-2</v>
      </c>
      <c r="DZ25" s="23"/>
      <c r="EA25" s="2">
        <v>40851</v>
      </c>
      <c r="EB25" s="23">
        <f t="shared" si="25"/>
        <v>0.5642490545368537</v>
      </c>
      <c r="EC25" s="23">
        <f t="shared" si="26"/>
        <v>-0.84622037276112616</v>
      </c>
    </row>
    <row r="26" spans="1:133">
      <c r="E26" s="2">
        <v>44783</v>
      </c>
      <c r="F26">
        <v>58817.29</v>
      </c>
      <c r="G26" s="2">
        <v>44782</v>
      </c>
      <c r="H26">
        <v>3247.4319999999998</v>
      </c>
      <c r="I26" s="2">
        <v>44782</v>
      </c>
      <c r="J26">
        <v>108651.05</v>
      </c>
      <c r="K26" s="2">
        <v>44782</v>
      </c>
      <c r="L26">
        <v>2503.46</v>
      </c>
      <c r="M26" s="2">
        <v>44782</v>
      </c>
      <c r="N26">
        <v>4122.47</v>
      </c>
      <c r="O26" s="2">
        <v>44782</v>
      </c>
      <c r="P26">
        <v>7488.15</v>
      </c>
      <c r="Q26" s="2">
        <v>44782</v>
      </c>
      <c r="R26">
        <v>13534.97</v>
      </c>
      <c r="S26" s="1">
        <v>44782</v>
      </c>
      <c r="T26">
        <v>27999.96</v>
      </c>
      <c r="AA26" s="2">
        <v>39141</v>
      </c>
      <c r="AB26">
        <v>14.584300000000001</v>
      </c>
      <c r="AC26" s="1">
        <v>39141</v>
      </c>
      <c r="AD26">
        <v>16.6891</v>
      </c>
      <c r="AE26" s="1">
        <v>39141</v>
      </c>
      <c r="AF26">
        <v>9.4113000000000007</v>
      </c>
      <c r="AG26" s="1">
        <v>39141</v>
      </c>
      <c r="AH26">
        <v>15.1061</v>
      </c>
      <c r="AJ26" s="2">
        <v>39141</v>
      </c>
      <c r="AK26" s="4">
        <f t="shared" si="9"/>
        <v>14.584300000000001</v>
      </c>
      <c r="AL26" s="4">
        <f t="shared" si="10"/>
        <v>16.6891</v>
      </c>
      <c r="AM26" s="4">
        <f t="shared" si="11"/>
        <v>9.4113000000000007</v>
      </c>
      <c r="AN26" s="2">
        <v>39141</v>
      </c>
      <c r="AO26" s="23">
        <f t="shared" si="12"/>
        <v>-0.35469648868989256</v>
      </c>
      <c r="AP26" s="23">
        <f t="shared" si="13"/>
        <v>0.77330443190632514</v>
      </c>
      <c r="AS26" s="1">
        <v>39141</v>
      </c>
      <c r="AT26">
        <v>13.6214</v>
      </c>
      <c r="AU26" s="1">
        <v>39141</v>
      </c>
      <c r="AV26">
        <v>16.4572</v>
      </c>
      <c r="AW26" s="1">
        <v>39141</v>
      </c>
      <c r="AX26">
        <v>8.7081999999999997</v>
      </c>
      <c r="AY26" s="1">
        <v>39141</v>
      </c>
      <c r="AZ26">
        <v>13.5503</v>
      </c>
      <c r="BB26" s="2">
        <v>39141</v>
      </c>
      <c r="BC26" s="4">
        <f t="shared" si="14"/>
        <v>13.6214</v>
      </c>
      <c r="BD26" s="4">
        <f t="shared" si="15"/>
        <v>16.4572</v>
      </c>
      <c r="BE26" s="4">
        <f t="shared" si="16"/>
        <v>8.7081999999999997</v>
      </c>
      <c r="BF26" s="2">
        <v>39141</v>
      </c>
      <c r="BG26" s="23">
        <f t="shared" si="7"/>
        <v>-0.36069713832645689</v>
      </c>
      <c r="BH26" s="23">
        <f t="shared" si="8"/>
        <v>0.88985094508624063</v>
      </c>
      <c r="BJ26" s="2">
        <v>39689</v>
      </c>
      <c r="BK26" s="23">
        <v>0.40948084602869383</v>
      </c>
      <c r="BL26" s="23">
        <v>-0.18162561278218237</v>
      </c>
      <c r="BS26" s="2">
        <v>38695</v>
      </c>
      <c r="BT26">
        <v>1252.5899999999999</v>
      </c>
      <c r="BU26" s="2">
        <v>38695</v>
      </c>
      <c r="BV26">
        <v>369.6</v>
      </c>
      <c r="BW26" s="2">
        <v>38695</v>
      </c>
      <c r="BX26">
        <v>683.73</v>
      </c>
      <c r="BZ26" s="2">
        <v>38702</v>
      </c>
      <c r="CA26" s="23">
        <f t="shared" si="17"/>
        <v>2.4188311688311703E-2</v>
      </c>
      <c r="CB26" s="23">
        <f t="shared" si="18"/>
        <v>1.2166790410270023E-2</v>
      </c>
      <c r="CC26" s="23">
        <f t="shared" si="19"/>
        <v>8.6437628888595963E-3</v>
      </c>
      <c r="CD26" s="23"/>
      <c r="CE26" s="2">
        <v>39059</v>
      </c>
      <c r="CF26" s="23">
        <f t="shared" si="20"/>
        <v>0.53136767738002777</v>
      </c>
      <c r="CG26" s="23">
        <f t="shared" si="21"/>
        <v>0.59533890127121492</v>
      </c>
      <c r="CS26" s="1">
        <v>37134</v>
      </c>
      <c r="CT26">
        <v>73.39</v>
      </c>
      <c r="CU26" s="1">
        <v>37134</v>
      </c>
      <c r="CV26">
        <v>175.8</v>
      </c>
      <c r="CW26" s="1">
        <v>37134</v>
      </c>
      <c r="CX26">
        <v>1661.2</v>
      </c>
      <c r="CY26" s="1">
        <v>37134</v>
      </c>
      <c r="CZ26">
        <v>1013.02</v>
      </c>
      <c r="DB26" s="1">
        <v>37287</v>
      </c>
      <c r="DC26" s="3">
        <f t="shared" si="3"/>
        <v>66.814498933901902</v>
      </c>
      <c r="DD26" s="3">
        <f t="shared" si="4"/>
        <v>52.8905781156231</v>
      </c>
      <c r="DE26" s="3">
        <f t="shared" si="5"/>
        <v>84.775854416333772</v>
      </c>
      <c r="DF26" s="3">
        <f t="shared" si="6"/>
        <v>60.900300984986934</v>
      </c>
      <c r="DG26" s="1">
        <v>37287</v>
      </c>
      <c r="DH26" s="5">
        <f t="shared" si="1"/>
        <v>1.2632590021580021</v>
      </c>
      <c r="DI26" s="5">
        <f t="shared" si="2"/>
        <v>1.392043274748882</v>
      </c>
      <c r="DL26" s="2">
        <v>40494</v>
      </c>
      <c r="DM26">
        <v>78.081999999999994</v>
      </c>
      <c r="DN26" s="2">
        <v>40494</v>
      </c>
      <c r="DO26">
        <v>44.83</v>
      </c>
      <c r="DP26" s="2">
        <v>40494</v>
      </c>
      <c r="DQ26" s="5">
        <v>103.122</v>
      </c>
      <c r="DS26" s="2">
        <v>40494</v>
      </c>
      <c r="DT26">
        <v>103.122</v>
      </c>
      <c r="DV26" s="2">
        <v>40501</v>
      </c>
      <c r="DW26" s="23">
        <f t="shared" si="22"/>
        <v>1.0260985946910495E-2</v>
      </c>
      <c r="DX26" s="23">
        <f t="shared" si="23"/>
        <v>5.4045746779027848E-3</v>
      </c>
      <c r="DY26" s="23">
        <f t="shared" si="24"/>
        <v>-1.2994317410446321E-3</v>
      </c>
      <c r="DZ26" s="23"/>
      <c r="EA26" s="2">
        <v>40858</v>
      </c>
      <c r="EB26" s="23">
        <f t="shared" si="25"/>
        <v>0.53648070336760223</v>
      </c>
      <c r="EC26" s="23">
        <f t="shared" si="26"/>
        <v>-0.83104796204224485</v>
      </c>
    </row>
    <row r="27" spans="1:133">
      <c r="E27" s="2">
        <v>44784</v>
      </c>
      <c r="F27">
        <v>59332.6</v>
      </c>
      <c r="G27" s="2">
        <v>44783</v>
      </c>
      <c r="H27">
        <v>3230.02</v>
      </c>
      <c r="I27" s="2">
        <v>44783</v>
      </c>
      <c r="J27">
        <v>110235.76</v>
      </c>
      <c r="K27" s="2">
        <v>44783</v>
      </c>
      <c r="L27">
        <v>2480.88</v>
      </c>
      <c r="M27" s="2">
        <v>44783</v>
      </c>
      <c r="N27">
        <v>4210.24</v>
      </c>
      <c r="O27" s="2">
        <v>44783</v>
      </c>
      <c r="P27">
        <v>7507.11</v>
      </c>
      <c r="Q27" s="2">
        <v>44783</v>
      </c>
      <c r="R27">
        <v>13700.93</v>
      </c>
      <c r="S27" s="1">
        <v>44783</v>
      </c>
      <c r="T27">
        <v>27819.33</v>
      </c>
      <c r="AA27" s="2">
        <v>39171</v>
      </c>
      <c r="AB27">
        <v>14.654400000000001</v>
      </c>
      <c r="AC27" s="1">
        <v>39171</v>
      </c>
      <c r="AD27">
        <v>16.387699999999999</v>
      </c>
      <c r="AE27" s="1">
        <v>39171</v>
      </c>
      <c r="AF27">
        <v>9.9696999999999996</v>
      </c>
      <c r="AG27" s="1">
        <v>39171</v>
      </c>
      <c r="AH27">
        <v>15.545</v>
      </c>
      <c r="AJ27" s="2">
        <v>39171</v>
      </c>
      <c r="AK27" s="4">
        <f t="shared" si="9"/>
        <v>14.654400000000001</v>
      </c>
      <c r="AL27" s="4">
        <f t="shared" si="10"/>
        <v>16.387699999999999</v>
      </c>
      <c r="AM27" s="4">
        <f t="shared" si="11"/>
        <v>9.9696999999999996</v>
      </c>
      <c r="AN27" s="2">
        <v>39171</v>
      </c>
      <c r="AO27" s="23">
        <f t="shared" si="12"/>
        <v>-0.31967873130254398</v>
      </c>
      <c r="AP27" s="23">
        <f t="shared" si="13"/>
        <v>0.6437505642095549</v>
      </c>
      <c r="AS27" s="1">
        <v>39171</v>
      </c>
      <c r="AT27">
        <v>13.7677</v>
      </c>
      <c r="AU27" s="1">
        <v>39171</v>
      </c>
      <c r="AV27">
        <v>16.350999999999999</v>
      </c>
      <c r="AW27" s="1">
        <v>39171</v>
      </c>
      <c r="AX27">
        <v>9.5167999999999999</v>
      </c>
      <c r="AY27" s="1">
        <v>39171</v>
      </c>
      <c r="AZ27">
        <v>13.941700000000001</v>
      </c>
      <c r="BB27" s="2">
        <v>39171</v>
      </c>
      <c r="BC27" s="4">
        <f t="shared" si="14"/>
        <v>13.7677</v>
      </c>
      <c r="BD27" s="4">
        <f t="shared" si="15"/>
        <v>16.350999999999999</v>
      </c>
      <c r="BE27" s="4">
        <f t="shared" si="16"/>
        <v>9.5167999999999999</v>
      </c>
      <c r="BF27" s="2">
        <v>39171</v>
      </c>
      <c r="BG27" s="23">
        <f t="shared" si="7"/>
        <v>-0.30875890671644501</v>
      </c>
      <c r="BH27" s="23">
        <f t="shared" si="8"/>
        <v>0.71811953597847999</v>
      </c>
      <c r="BJ27" s="2">
        <v>39721</v>
      </c>
      <c r="BK27" s="23">
        <v>0.39913339068762199</v>
      </c>
      <c r="BL27" s="23">
        <v>-0.19951961434774212</v>
      </c>
      <c r="BS27" s="2">
        <v>38702</v>
      </c>
      <c r="BT27">
        <v>1267.83</v>
      </c>
      <c r="BU27" s="2">
        <v>38702</v>
      </c>
      <c r="BV27">
        <v>378.54</v>
      </c>
      <c r="BW27" s="2">
        <v>38702</v>
      </c>
      <c r="BX27">
        <v>689.64</v>
      </c>
      <c r="BZ27" s="2">
        <v>38709</v>
      </c>
      <c r="CA27" s="23">
        <f t="shared" si="17"/>
        <v>-3.9625931209383847E-3</v>
      </c>
      <c r="CB27" s="23">
        <f t="shared" si="18"/>
        <v>2.4845602328389393E-3</v>
      </c>
      <c r="CC27" s="23">
        <f t="shared" si="19"/>
        <v>1.9836436401600821E-2</v>
      </c>
      <c r="CD27" s="23"/>
      <c r="CE27" s="2">
        <v>39066</v>
      </c>
      <c r="CF27" s="23">
        <f t="shared" si="20"/>
        <v>0.52266037459985626</v>
      </c>
      <c r="CG27" s="23">
        <f t="shared" si="21"/>
        <v>0.59344365974726587</v>
      </c>
      <c r="CS27" s="1">
        <v>37162</v>
      </c>
      <c r="CT27">
        <v>65.28</v>
      </c>
      <c r="CU27" s="1">
        <v>37162</v>
      </c>
      <c r="CV27">
        <v>150.76</v>
      </c>
      <c r="CW27" s="1">
        <v>37162</v>
      </c>
      <c r="CX27">
        <v>1505.3</v>
      </c>
      <c r="CY27" s="1">
        <v>37162</v>
      </c>
      <c r="CZ27">
        <v>927.81</v>
      </c>
      <c r="DB27" s="1">
        <v>37315</v>
      </c>
      <c r="DC27" s="3">
        <f t="shared" si="3"/>
        <v>73.49253731343282</v>
      </c>
      <c r="DD27" s="3">
        <f t="shared" si="4"/>
        <v>54.590918183636703</v>
      </c>
      <c r="DE27" s="3">
        <f t="shared" si="5"/>
        <v>83.000443852640913</v>
      </c>
      <c r="DF27" s="3">
        <f t="shared" si="6"/>
        <v>60.993793315599945</v>
      </c>
      <c r="DG27" s="1">
        <v>37315</v>
      </c>
      <c r="DH27" s="5">
        <f t="shared" si="1"/>
        <v>1.3462410920844663</v>
      </c>
      <c r="DI27" s="5">
        <f t="shared" si="2"/>
        <v>1.360801474064288</v>
      </c>
      <c r="DL27" s="2">
        <v>40501</v>
      </c>
      <c r="DM27">
        <v>78.504000000000005</v>
      </c>
      <c r="DN27" s="2">
        <v>40501</v>
      </c>
      <c r="DO27">
        <v>45.29</v>
      </c>
      <c r="DP27" s="2">
        <v>40501</v>
      </c>
      <c r="DQ27" s="5">
        <v>102.988</v>
      </c>
      <c r="DS27" s="2">
        <v>40501</v>
      </c>
      <c r="DT27">
        <v>102.988</v>
      </c>
      <c r="DV27" s="2">
        <v>40508</v>
      </c>
      <c r="DW27" s="23">
        <f t="shared" si="22"/>
        <v>1.2475160079487679E-2</v>
      </c>
      <c r="DX27" s="23">
        <f t="shared" si="23"/>
        <v>2.3603892795271531E-2</v>
      </c>
      <c r="DY27" s="23">
        <f t="shared" si="24"/>
        <v>-1.5992154425758409E-2</v>
      </c>
      <c r="DZ27" s="23"/>
      <c r="EA27" s="2">
        <v>40865</v>
      </c>
      <c r="EB27" s="23">
        <f t="shared" si="25"/>
        <v>0.54933510779120287</v>
      </c>
      <c r="EC27" s="23">
        <f t="shared" si="26"/>
        <v>-0.8387831011308241</v>
      </c>
    </row>
    <row r="28" spans="1:133">
      <c r="E28" s="2">
        <v>44785</v>
      </c>
      <c r="F28">
        <v>59462.78</v>
      </c>
      <c r="G28" s="2">
        <v>44784</v>
      </c>
      <c r="H28">
        <v>3281.665</v>
      </c>
      <c r="I28" s="2">
        <v>44784</v>
      </c>
      <c r="J28">
        <v>109717.94</v>
      </c>
      <c r="K28" s="2">
        <v>44784</v>
      </c>
      <c r="L28">
        <v>2523.7800000000002</v>
      </c>
      <c r="M28" s="2">
        <v>44784</v>
      </c>
      <c r="N28">
        <v>4207.2700000000004</v>
      </c>
      <c r="O28" s="2">
        <v>44784</v>
      </c>
      <c r="P28">
        <v>7465.91</v>
      </c>
      <c r="Q28" s="2">
        <v>44784</v>
      </c>
      <c r="R28">
        <v>13694.51</v>
      </c>
      <c r="S28" s="1">
        <v>44785</v>
      </c>
      <c r="T28">
        <v>28546.98</v>
      </c>
      <c r="AA28" s="2">
        <v>39202</v>
      </c>
      <c r="AB28">
        <v>14.9459</v>
      </c>
      <c r="AC28" s="1">
        <v>39202</v>
      </c>
      <c r="AD28">
        <v>17.106000000000002</v>
      </c>
      <c r="AE28" s="1">
        <v>39202</v>
      </c>
      <c r="AF28">
        <v>9.8719999999999999</v>
      </c>
      <c r="AG28" s="1">
        <v>39202</v>
      </c>
      <c r="AH28">
        <v>15.623699999999999</v>
      </c>
      <c r="AJ28" s="2">
        <v>39202</v>
      </c>
      <c r="AK28" s="4">
        <f t="shared" si="9"/>
        <v>14.9459</v>
      </c>
      <c r="AL28" s="4">
        <f t="shared" si="10"/>
        <v>17.106000000000002</v>
      </c>
      <c r="AM28" s="4">
        <f t="shared" si="11"/>
        <v>9.8719999999999999</v>
      </c>
      <c r="AN28" s="2">
        <v>39202</v>
      </c>
      <c r="AO28" s="23">
        <f t="shared" si="12"/>
        <v>-0.33948440709492234</v>
      </c>
      <c r="AP28" s="23">
        <f t="shared" si="13"/>
        <v>0.73277957860615905</v>
      </c>
      <c r="AS28" s="1">
        <v>39202</v>
      </c>
      <c r="AT28">
        <v>14.045500000000001</v>
      </c>
      <c r="AU28" s="1">
        <v>39202</v>
      </c>
      <c r="AV28">
        <v>11.9366</v>
      </c>
      <c r="AW28" s="1">
        <v>39202</v>
      </c>
      <c r="AX28">
        <v>9.2081999999999997</v>
      </c>
      <c r="AY28" s="1">
        <v>39202</v>
      </c>
      <c r="AZ28">
        <v>14.108700000000001</v>
      </c>
      <c r="BB28" s="2">
        <v>39202</v>
      </c>
      <c r="BC28" s="4">
        <f t="shared" si="14"/>
        <v>14.045500000000001</v>
      </c>
      <c r="BD28" s="4">
        <f t="shared" si="15"/>
        <v>11.9366</v>
      </c>
      <c r="BE28" s="4">
        <f t="shared" si="16"/>
        <v>9.2081999999999997</v>
      </c>
      <c r="BF28" s="2">
        <v>39202</v>
      </c>
      <c r="BG28" s="23">
        <f t="shared" si="7"/>
        <v>-0.34440212167598172</v>
      </c>
      <c r="BH28" s="23">
        <f t="shared" si="8"/>
        <v>0.29630112291218702</v>
      </c>
      <c r="BJ28" s="2">
        <v>39752</v>
      </c>
      <c r="BK28" s="23">
        <v>0.27463982972650447</v>
      </c>
      <c r="BL28" s="23">
        <v>-0.23618850725931495</v>
      </c>
      <c r="BS28" s="2">
        <v>38709</v>
      </c>
      <c r="BT28">
        <v>1270.98</v>
      </c>
      <c r="BU28" s="2">
        <v>38709</v>
      </c>
      <c r="BV28">
        <v>377.04</v>
      </c>
      <c r="BW28" s="2">
        <v>38709</v>
      </c>
      <c r="BX28">
        <v>703.32</v>
      </c>
      <c r="BZ28" s="2">
        <v>38716</v>
      </c>
      <c r="CA28" s="23">
        <f t="shared" si="17"/>
        <v>1.5462550392531194E-2</v>
      </c>
      <c r="CB28" s="23">
        <f t="shared" si="18"/>
        <v>-1.038568663550965E-2</v>
      </c>
      <c r="CC28" s="23">
        <f t="shared" si="19"/>
        <v>4.49297617016442E-3</v>
      </c>
      <c r="CD28" s="23"/>
      <c r="CE28" s="2">
        <v>39073</v>
      </c>
      <c r="CF28" s="23">
        <f t="shared" si="20"/>
        <v>0.5257569438855596</v>
      </c>
      <c r="CG28" s="23">
        <f t="shared" si="21"/>
        <v>0.59984043710942481</v>
      </c>
      <c r="CS28" s="1">
        <v>37195</v>
      </c>
      <c r="CT28">
        <v>68.89</v>
      </c>
      <c r="CU28" s="1">
        <v>37195</v>
      </c>
      <c r="CV28">
        <v>163.18</v>
      </c>
      <c r="CW28" s="1">
        <v>37195</v>
      </c>
      <c r="CX28">
        <v>1500.9</v>
      </c>
      <c r="CY28" s="1">
        <v>37195</v>
      </c>
      <c r="CZ28">
        <v>966.78</v>
      </c>
      <c r="DB28" s="1">
        <v>37344</v>
      </c>
      <c r="DC28" s="3">
        <f t="shared" si="3"/>
        <v>72.759061833688691</v>
      </c>
      <c r="DD28" s="3">
        <f t="shared" si="4"/>
        <v>54.165118738033293</v>
      </c>
      <c r="DE28" s="3">
        <f t="shared" si="5"/>
        <v>88.24900133155792</v>
      </c>
      <c r="DF28" s="3">
        <f t="shared" si="6"/>
        <v>62.28459065438598</v>
      </c>
      <c r="DG28" s="1">
        <v>37344</v>
      </c>
      <c r="DH28" s="5">
        <f t="shared" si="1"/>
        <v>1.3432826056485543</v>
      </c>
      <c r="DI28" s="5">
        <f t="shared" si="2"/>
        <v>1.4168673247167527</v>
      </c>
      <c r="DL28" s="2">
        <v>40508</v>
      </c>
      <c r="DM28">
        <v>80.356999999999999</v>
      </c>
      <c r="DN28" s="2">
        <v>40508</v>
      </c>
      <c r="DO28">
        <v>45.854999999999997</v>
      </c>
      <c r="DP28" s="2">
        <v>40508</v>
      </c>
      <c r="DQ28" s="5">
        <v>101.34099999999999</v>
      </c>
      <c r="DS28" s="2">
        <v>40508</v>
      </c>
      <c r="DT28">
        <v>101.34099999999999</v>
      </c>
      <c r="DV28" s="2">
        <v>40515</v>
      </c>
      <c r="DW28" s="23">
        <f t="shared" si="22"/>
        <v>-1.6355904481517802E-2</v>
      </c>
      <c r="DX28" s="23">
        <f t="shared" si="23"/>
        <v>-1.2195577236581823E-2</v>
      </c>
      <c r="DY28" s="23">
        <f t="shared" si="24"/>
        <v>1.4475878469721204E-2</v>
      </c>
      <c r="DZ28" s="23"/>
      <c r="EA28" s="2">
        <v>40872</v>
      </c>
      <c r="EB28" s="23">
        <f t="shared" si="25"/>
        <v>0.55816123205632151</v>
      </c>
      <c r="EC28" s="23">
        <f t="shared" si="26"/>
        <v>-0.84065352824636819</v>
      </c>
    </row>
    <row r="29" spans="1:133">
      <c r="E29" s="2">
        <v>44789</v>
      </c>
      <c r="F29">
        <v>59842.21</v>
      </c>
      <c r="G29" s="2">
        <v>44785</v>
      </c>
      <c r="H29">
        <v>3276.8879999999999</v>
      </c>
      <c r="I29" s="2">
        <v>44785</v>
      </c>
      <c r="J29">
        <v>112764.26</v>
      </c>
      <c r="K29" s="2">
        <v>44785</v>
      </c>
      <c r="L29">
        <v>2527.94</v>
      </c>
      <c r="M29" s="2">
        <v>44785</v>
      </c>
      <c r="N29">
        <v>4280.1499999999996</v>
      </c>
      <c r="O29" s="2">
        <v>44785</v>
      </c>
      <c r="P29">
        <v>7500.89</v>
      </c>
      <c r="Q29" s="2">
        <v>44785</v>
      </c>
      <c r="R29">
        <v>13795.85</v>
      </c>
      <c r="S29" s="1">
        <v>44788</v>
      </c>
      <c r="T29">
        <v>28871.78</v>
      </c>
      <c r="AA29" s="2">
        <v>39233</v>
      </c>
      <c r="AB29">
        <v>15.1913</v>
      </c>
      <c r="AC29" s="1">
        <v>39233</v>
      </c>
      <c r="AD29">
        <v>17.139600000000002</v>
      </c>
      <c r="AE29" s="1">
        <v>39233</v>
      </c>
      <c r="AF29">
        <v>10.1889</v>
      </c>
      <c r="AG29" s="1">
        <v>39233</v>
      </c>
      <c r="AH29">
        <v>16.209499999999998</v>
      </c>
      <c r="AJ29" s="2">
        <v>39233</v>
      </c>
      <c r="AK29" s="4">
        <f t="shared" si="9"/>
        <v>15.1913</v>
      </c>
      <c r="AL29" s="4">
        <f t="shared" si="10"/>
        <v>17.139600000000002</v>
      </c>
      <c r="AM29" s="4">
        <f t="shared" si="11"/>
        <v>10.1889</v>
      </c>
      <c r="AN29" s="2">
        <v>39233</v>
      </c>
      <c r="AO29" s="23">
        <f t="shared" si="12"/>
        <v>-0.32929374049620508</v>
      </c>
      <c r="AP29" s="23">
        <f t="shared" si="13"/>
        <v>0.68218355268969177</v>
      </c>
      <c r="AS29" s="1">
        <v>39233</v>
      </c>
      <c r="AT29">
        <v>14.3619</v>
      </c>
      <c r="AU29" s="1">
        <v>39233</v>
      </c>
      <c r="AV29">
        <v>12.657</v>
      </c>
      <c r="AW29" s="1">
        <v>39233</v>
      </c>
      <c r="AX29">
        <v>9.3977000000000004</v>
      </c>
      <c r="AY29" s="1">
        <v>39233</v>
      </c>
      <c r="AZ29">
        <v>14.808400000000001</v>
      </c>
      <c r="BB29" s="2">
        <v>39233</v>
      </c>
      <c r="BC29" s="4">
        <f t="shared" si="14"/>
        <v>14.3619</v>
      </c>
      <c r="BD29" s="4">
        <f t="shared" si="15"/>
        <v>12.657</v>
      </c>
      <c r="BE29" s="4">
        <f t="shared" si="16"/>
        <v>9.3977000000000004</v>
      </c>
      <c r="BF29" s="2">
        <v>39233</v>
      </c>
      <c r="BG29" s="23">
        <f t="shared" si="7"/>
        <v>-0.34565064510963028</v>
      </c>
      <c r="BH29" s="23">
        <f t="shared" si="8"/>
        <v>0.34681890249741953</v>
      </c>
      <c r="BJ29" s="2">
        <v>39780</v>
      </c>
      <c r="BK29" s="23">
        <v>0.22465206202066512</v>
      </c>
      <c r="BL29" s="23">
        <v>-0.25360282874617746</v>
      </c>
      <c r="BS29" s="2">
        <v>38716</v>
      </c>
      <c r="BT29">
        <v>1257.78</v>
      </c>
      <c r="BU29" s="2">
        <v>38716</v>
      </c>
      <c r="BV29">
        <v>382.87</v>
      </c>
      <c r="BW29" s="2">
        <v>38716</v>
      </c>
      <c r="BX29">
        <v>706.48</v>
      </c>
      <c r="BZ29" s="2">
        <v>38723</v>
      </c>
      <c r="CA29" s="23">
        <f t="shared" si="17"/>
        <v>2.9409460130070286E-2</v>
      </c>
      <c r="CB29" s="23">
        <f t="shared" si="18"/>
        <v>4.0046749034012397E-2</v>
      </c>
      <c r="CC29" s="23">
        <f t="shared" si="19"/>
        <v>5.4000113237459013E-2</v>
      </c>
      <c r="CD29" s="23"/>
      <c r="CE29" s="2">
        <v>39080</v>
      </c>
      <c r="CF29" s="23">
        <f t="shared" si="20"/>
        <v>0.53391967309587629</v>
      </c>
      <c r="CG29" s="23">
        <f t="shared" si="21"/>
        <v>0.60324497743915162</v>
      </c>
      <c r="CS29" s="1">
        <v>37225</v>
      </c>
      <c r="CT29">
        <v>77.47</v>
      </c>
      <c r="CU29" s="1">
        <v>37225</v>
      </c>
      <c r="CV29">
        <v>176.09</v>
      </c>
      <c r="CW29" s="1">
        <v>37225</v>
      </c>
      <c r="CX29">
        <v>1563</v>
      </c>
      <c r="CY29" s="1">
        <v>37225</v>
      </c>
      <c r="CZ29">
        <v>1039.69</v>
      </c>
      <c r="DB29" s="1">
        <v>37376</v>
      </c>
      <c r="DC29" s="3">
        <f t="shared" si="3"/>
        <v>70.550106609808083</v>
      </c>
      <c r="DD29" s="3">
        <f t="shared" si="4"/>
        <v>51.581744920412625</v>
      </c>
      <c r="DE29" s="3">
        <f t="shared" si="5"/>
        <v>85.707944962272521</v>
      </c>
      <c r="DF29" s="3">
        <f t="shared" si="6"/>
        <v>59.661979986609474</v>
      </c>
      <c r="DG29" s="1">
        <v>37376</v>
      </c>
      <c r="DH29" s="5">
        <f t="shared" si="1"/>
        <v>1.3677340058709229</v>
      </c>
      <c r="DI29" s="5">
        <f t="shared" si="2"/>
        <v>1.4365588433623691</v>
      </c>
      <c r="DL29" s="2">
        <v>40515</v>
      </c>
      <c r="DM29">
        <v>79.376999999999995</v>
      </c>
      <c r="DN29" s="2">
        <v>40515</v>
      </c>
      <c r="DO29">
        <v>45.104999999999997</v>
      </c>
      <c r="DP29" s="2">
        <v>40515</v>
      </c>
      <c r="DQ29" s="5">
        <v>102.80800000000001</v>
      </c>
      <c r="DS29" s="2">
        <v>40515</v>
      </c>
      <c r="DT29">
        <v>102.80800000000001</v>
      </c>
      <c r="DV29" s="2">
        <v>40522</v>
      </c>
      <c r="DW29" s="23">
        <f t="shared" si="22"/>
        <v>-1.053098326127877E-3</v>
      </c>
      <c r="DX29" s="23">
        <f t="shared" si="23"/>
        <v>8.7304886806001125E-3</v>
      </c>
      <c r="DY29" s="23">
        <f t="shared" si="24"/>
        <v>-3.9296552797448703E-3</v>
      </c>
      <c r="DZ29" s="23"/>
      <c r="EA29" s="2">
        <v>40879</v>
      </c>
      <c r="EB29" s="23">
        <f t="shared" si="25"/>
        <v>0.55989047306737671</v>
      </c>
      <c r="EC29" s="23">
        <f t="shared" si="26"/>
        <v>-0.84898559465240231</v>
      </c>
    </row>
    <row r="30" spans="1:133">
      <c r="E30" s="2">
        <v>44790</v>
      </c>
      <c r="F30">
        <v>60260.13</v>
      </c>
      <c r="G30" s="2">
        <v>44788</v>
      </c>
      <c r="H30">
        <v>3276.087</v>
      </c>
      <c r="I30" s="2">
        <v>44788</v>
      </c>
      <c r="J30">
        <v>113031.98</v>
      </c>
      <c r="K30" s="2">
        <v>44789</v>
      </c>
      <c r="L30">
        <v>2533.52</v>
      </c>
      <c r="M30" s="2">
        <v>44788</v>
      </c>
      <c r="N30">
        <v>4297.1400000000003</v>
      </c>
      <c r="O30" s="2">
        <v>44788</v>
      </c>
      <c r="P30">
        <v>7509.15</v>
      </c>
      <c r="Q30" s="2">
        <v>44788</v>
      </c>
      <c r="R30">
        <v>13816.61</v>
      </c>
      <c r="S30" s="1">
        <v>44789</v>
      </c>
      <c r="T30">
        <v>28868.91</v>
      </c>
      <c r="AA30" s="2">
        <v>39262</v>
      </c>
      <c r="AB30">
        <v>14.824400000000001</v>
      </c>
      <c r="AC30" s="1">
        <v>39262</v>
      </c>
      <c r="AD30">
        <v>17.025099999999998</v>
      </c>
      <c r="AE30" s="1">
        <v>39262</v>
      </c>
      <c r="AF30">
        <v>10.476699999999999</v>
      </c>
      <c r="AG30" s="1">
        <v>39262</v>
      </c>
      <c r="AH30">
        <v>17.557400000000001</v>
      </c>
      <c r="AJ30" s="2">
        <v>39262</v>
      </c>
      <c r="AK30" s="4">
        <f t="shared" si="9"/>
        <v>14.824400000000001</v>
      </c>
      <c r="AL30" s="4">
        <f t="shared" si="10"/>
        <v>17.025099999999998</v>
      </c>
      <c r="AM30" s="4">
        <f t="shared" si="11"/>
        <v>10.476699999999999</v>
      </c>
      <c r="AN30" s="2">
        <v>39262</v>
      </c>
      <c r="AO30" s="23">
        <f t="shared" si="12"/>
        <v>-0.29327999784139669</v>
      </c>
      <c r="AP30" s="23">
        <f t="shared" si="13"/>
        <v>0.62504414558019228</v>
      </c>
      <c r="AS30" s="1">
        <v>39262</v>
      </c>
      <c r="AT30">
        <v>14.1655</v>
      </c>
      <c r="AU30" s="1">
        <v>39262</v>
      </c>
      <c r="AV30">
        <v>13.0657</v>
      </c>
      <c r="AW30" s="1">
        <v>39262</v>
      </c>
      <c r="AX30">
        <v>9.5701000000000001</v>
      </c>
      <c r="AY30" s="1">
        <v>39262</v>
      </c>
      <c r="AZ30">
        <v>16.227699999999999</v>
      </c>
      <c r="BB30" s="2">
        <v>39262</v>
      </c>
      <c r="BC30" s="4">
        <f t="shared" si="14"/>
        <v>14.1655</v>
      </c>
      <c r="BD30" s="4">
        <f t="shared" si="15"/>
        <v>13.0657</v>
      </c>
      <c r="BE30" s="4">
        <f t="shared" si="16"/>
        <v>9.5701000000000001</v>
      </c>
      <c r="BF30" s="2">
        <v>39262</v>
      </c>
      <c r="BG30" s="23">
        <f t="shared" si="7"/>
        <v>-0.32440789241466939</v>
      </c>
      <c r="BH30" s="23">
        <f t="shared" si="8"/>
        <v>0.36526264093374161</v>
      </c>
      <c r="BJ30" s="2">
        <v>39813</v>
      </c>
      <c r="BK30" s="23">
        <v>0.23723656168600527</v>
      </c>
      <c r="BL30" s="23">
        <v>-0.23580134092163474</v>
      </c>
      <c r="BS30" s="2">
        <v>38723</v>
      </c>
      <c r="BT30">
        <v>1308.1500000000001</v>
      </c>
      <c r="BU30" s="2">
        <v>38723</v>
      </c>
      <c r="BV30">
        <v>394.13</v>
      </c>
      <c r="BW30" s="2">
        <v>38723</v>
      </c>
      <c r="BX30">
        <v>744.63</v>
      </c>
      <c r="BZ30" s="2">
        <v>38730</v>
      </c>
      <c r="CA30" s="23">
        <f t="shared" si="17"/>
        <v>-2.7579732575546134E-2</v>
      </c>
      <c r="CB30" s="23">
        <f t="shared" si="18"/>
        <v>-1.0549248939342171E-3</v>
      </c>
      <c r="CC30" s="23">
        <f t="shared" si="19"/>
        <v>1.6276540026590292E-2</v>
      </c>
      <c r="CD30" s="23"/>
      <c r="CE30" s="2">
        <v>39087</v>
      </c>
      <c r="CF30" s="23">
        <f t="shared" si="20"/>
        <v>0.53041794406960019</v>
      </c>
      <c r="CG30" s="23">
        <f t="shared" si="21"/>
        <v>0.59697735227672255</v>
      </c>
      <c r="CS30" s="1">
        <v>37256</v>
      </c>
      <c r="CT30">
        <v>75.260000000000005</v>
      </c>
      <c r="CU30" s="1">
        <v>37256</v>
      </c>
      <c r="CV30">
        <v>183.89</v>
      </c>
      <c r="CW30" s="1">
        <v>37256</v>
      </c>
      <c r="CX30">
        <v>1573.6</v>
      </c>
      <c r="CY30" s="1">
        <v>37256</v>
      </c>
      <c r="CZ30">
        <v>1044.23</v>
      </c>
      <c r="DB30" s="1">
        <v>37407</v>
      </c>
      <c r="DC30" s="3">
        <f t="shared" si="3"/>
        <v>66.857142857142847</v>
      </c>
      <c r="DD30" s="3">
        <f t="shared" si="4"/>
        <v>47.75812305318204</v>
      </c>
      <c r="DE30" s="3">
        <f t="shared" si="5"/>
        <v>86.20727918331113</v>
      </c>
      <c r="DF30" s="3">
        <f t="shared" si="6"/>
        <v>59.234931147422309</v>
      </c>
      <c r="DG30" s="1">
        <v>37407</v>
      </c>
      <c r="DH30" s="5">
        <f t="shared" si="1"/>
        <v>1.3999114408808047</v>
      </c>
      <c r="DI30" s="5">
        <f t="shared" si="2"/>
        <v>1.4553453091514661</v>
      </c>
      <c r="DL30" s="2">
        <v>40522</v>
      </c>
      <c r="DM30">
        <v>80.069999999999993</v>
      </c>
      <c r="DN30" s="2">
        <v>40522</v>
      </c>
      <c r="DO30">
        <v>45.057499999999997</v>
      </c>
      <c r="DP30" s="2">
        <v>40522</v>
      </c>
      <c r="DQ30" s="5">
        <v>102.404</v>
      </c>
      <c r="DS30" s="2">
        <v>40522</v>
      </c>
      <c r="DT30">
        <v>102.404</v>
      </c>
      <c r="DV30" s="2">
        <v>40529</v>
      </c>
      <c r="DW30" s="23">
        <f t="shared" si="22"/>
        <v>6.6026743605394067E-3</v>
      </c>
      <c r="DX30" s="23">
        <f t="shared" si="23"/>
        <v>3.7841888347698305E-3</v>
      </c>
      <c r="DY30" s="23">
        <f t="shared" si="24"/>
        <v>-3.9060974180693542E-4</v>
      </c>
      <c r="DZ30" s="23"/>
      <c r="EA30" s="2">
        <v>40886</v>
      </c>
      <c r="EB30" s="23">
        <f t="shared" si="25"/>
        <v>0.56013120867887689</v>
      </c>
      <c r="EC30" s="23">
        <f t="shared" si="26"/>
        <v>-0.84659882789430463</v>
      </c>
    </row>
    <row r="31" spans="1:133">
      <c r="E31" s="2">
        <v>44791</v>
      </c>
      <c r="F31">
        <v>60298</v>
      </c>
      <c r="G31" s="2">
        <v>44789</v>
      </c>
      <c r="H31">
        <v>3277.8850000000002</v>
      </c>
      <c r="I31" s="2">
        <v>44789</v>
      </c>
      <c r="J31">
        <v>113512.38</v>
      </c>
      <c r="K31" s="2">
        <v>44790</v>
      </c>
      <c r="L31">
        <v>2516.4699999999998</v>
      </c>
      <c r="M31" s="2">
        <v>44789</v>
      </c>
      <c r="N31">
        <v>4305.2</v>
      </c>
      <c r="O31" s="2">
        <v>44789</v>
      </c>
      <c r="P31">
        <v>7536.06</v>
      </c>
      <c r="Q31" s="2">
        <v>44789</v>
      </c>
      <c r="R31">
        <v>13910.12</v>
      </c>
      <c r="S31" s="1">
        <v>44790</v>
      </c>
      <c r="T31">
        <v>29222.77</v>
      </c>
      <c r="AA31" s="2">
        <v>39294</v>
      </c>
      <c r="AB31">
        <v>14.2034</v>
      </c>
      <c r="AC31" s="1">
        <v>39294</v>
      </c>
      <c r="AD31">
        <v>17.3796</v>
      </c>
      <c r="AE31" s="1">
        <v>39294</v>
      </c>
      <c r="AF31">
        <v>10.6982</v>
      </c>
      <c r="AG31" s="1">
        <v>39294</v>
      </c>
      <c r="AH31">
        <v>18.806999999999999</v>
      </c>
      <c r="AJ31" s="2">
        <v>39294</v>
      </c>
      <c r="AK31" s="4">
        <f t="shared" si="9"/>
        <v>14.2034</v>
      </c>
      <c r="AL31" s="4">
        <f t="shared" si="10"/>
        <v>17.3796</v>
      </c>
      <c r="AM31" s="4">
        <f t="shared" si="11"/>
        <v>10.6982</v>
      </c>
      <c r="AN31" s="2">
        <v>39294</v>
      </c>
      <c r="AO31" s="23">
        <f t="shared" si="12"/>
        <v>-0.2467859808214935</v>
      </c>
      <c r="AP31" s="23">
        <f t="shared" si="13"/>
        <v>0.62453496849937373</v>
      </c>
      <c r="AS31" s="1">
        <v>39294</v>
      </c>
      <c r="AT31">
        <v>13.619300000000001</v>
      </c>
      <c r="AU31" s="1">
        <v>39294</v>
      </c>
      <c r="AV31">
        <v>13.6104</v>
      </c>
      <c r="AW31" s="1">
        <v>39294</v>
      </c>
      <c r="AX31">
        <v>9.8713999999999995</v>
      </c>
      <c r="AY31" s="1">
        <v>39294</v>
      </c>
      <c r="AZ31">
        <v>17.560500000000001</v>
      </c>
      <c r="BB31" s="2">
        <v>39294</v>
      </c>
      <c r="BC31" s="4">
        <f t="shared" si="14"/>
        <v>13.619300000000001</v>
      </c>
      <c r="BD31" s="4">
        <f t="shared" si="15"/>
        <v>13.6104</v>
      </c>
      <c r="BE31" s="4">
        <f t="shared" si="16"/>
        <v>9.8713999999999995</v>
      </c>
      <c r="BF31" s="2">
        <v>39294</v>
      </c>
      <c r="BG31" s="23">
        <f t="shared" si="7"/>
        <v>-0.2751903548640533</v>
      </c>
      <c r="BH31" s="23">
        <f t="shared" si="8"/>
        <v>0.37877099499564415</v>
      </c>
      <c r="BJ31" s="2">
        <v>39843</v>
      </c>
      <c r="BK31" s="23">
        <v>0.12590111101687729</v>
      </c>
      <c r="BL31" s="23">
        <v>-0.17752511160714279</v>
      </c>
      <c r="BS31" s="2">
        <v>38730</v>
      </c>
      <c r="BT31">
        <v>1306.77</v>
      </c>
      <c r="BU31" s="2">
        <v>38730</v>
      </c>
      <c r="BV31">
        <v>383.26</v>
      </c>
      <c r="BW31" s="2">
        <v>38730</v>
      </c>
      <c r="BX31">
        <v>756.75</v>
      </c>
      <c r="BZ31" s="2">
        <v>38737</v>
      </c>
      <c r="CA31" s="23">
        <f t="shared" si="17"/>
        <v>1.677712257997177E-2</v>
      </c>
      <c r="CB31" s="23">
        <f t="shared" si="18"/>
        <v>-1.9184707331818096E-2</v>
      </c>
      <c r="CC31" s="23">
        <f t="shared" si="19"/>
        <v>-3.3432441361083143E-3</v>
      </c>
      <c r="CD31" s="23"/>
      <c r="CE31" s="2">
        <v>39094</v>
      </c>
      <c r="CF31" s="23">
        <f t="shared" si="20"/>
        <v>0.53191011606487015</v>
      </c>
      <c r="CG31" s="23">
        <f t="shared" si="21"/>
        <v>0.61360436488184156</v>
      </c>
      <c r="CS31" s="1">
        <v>37287</v>
      </c>
      <c r="CT31">
        <v>78.34</v>
      </c>
      <c r="CU31" s="1">
        <v>37287</v>
      </c>
      <c r="CV31">
        <v>185.08</v>
      </c>
      <c r="CW31" s="1">
        <v>37287</v>
      </c>
      <c r="CX31">
        <v>1528</v>
      </c>
      <c r="CY31" s="1">
        <v>37287</v>
      </c>
      <c r="CZ31">
        <v>1009.66</v>
      </c>
      <c r="DB31" s="1">
        <v>37435</v>
      </c>
      <c r="DC31" s="3">
        <f t="shared" si="3"/>
        <v>69.876332622601268</v>
      </c>
      <c r="DD31" s="3">
        <f t="shared" si="4"/>
        <v>47.921012773983342</v>
      </c>
      <c r="DE31" s="3">
        <f t="shared" si="5"/>
        <v>80.586995117620944</v>
      </c>
      <c r="DF31" s="3">
        <f t="shared" si="6"/>
        <v>55.750984685353053</v>
      </c>
      <c r="DG31" s="1">
        <v>37435</v>
      </c>
      <c r="DH31" s="5">
        <f t="shared" si="1"/>
        <v>1.4581564240340434</v>
      </c>
      <c r="DI31" s="5">
        <f t="shared" si="2"/>
        <v>1.4454811080456633</v>
      </c>
      <c r="DL31" s="2">
        <v>40529</v>
      </c>
      <c r="DM31">
        <v>80.373000000000005</v>
      </c>
      <c r="DN31" s="2">
        <v>40529</v>
      </c>
      <c r="DO31">
        <v>45.354999999999997</v>
      </c>
      <c r="DP31" s="2">
        <v>40529</v>
      </c>
      <c r="DQ31" s="5">
        <v>102.364</v>
      </c>
      <c r="DS31" s="2">
        <v>40529</v>
      </c>
      <c r="DT31">
        <v>102.364</v>
      </c>
      <c r="DV31" s="2">
        <v>40536</v>
      </c>
      <c r="DW31" s="23">
        <f t="shared" si="22"/>
        <v>-5.1262264358944432E-3</v>
      </c>
      <c r="DX31" s="23">
        <f t="shared" si="23"/>
        <v>1.2566409117489297E-3</v>
      </c>
      <c r="DY31" s="23">
        <f t="shared" si="24"/>
        <v>4.2495408542064794E-3</v>
      </c>
      <c r="DZ31" s="23"/>
      <c r="EA31" s="2">
        <v>40893</v>
      </c>
      <c r="EB31" s="23">
        <f t="shared" si="25"/>
        <v>0.56842178289130985</v>
      </c>
      <c r="EC31" s="23">
        <f t="shared" si="26"/>
        <v>-0.85033930905568034</v>
      </c>
    </row>
    <row r="32" spans="1:133">
      <c r="E32" s="2">
        <v>44792</v>
      </c>
      <c r="F32">
        <v>59646.15</v>
      </c>
      <c r="G32" s="2">
        <v>44790</v>
      </c>
      <c r="H32">
        <v>3292.5259999999998</v>
      </c>
      <c r="I32" s="2">
        <v>44790</v>
      </c>
      <c r="J32">
        <v>113707.76</v>
      </c>
      <c r="K32" s="2">
        <v>44791</v>
      </c>
      <c r="L32">
        <v>2508.0500000000002</v>
      </c>
      <c r="M32" s="2">
        <v>44790</v>
      </c>
      <c r="N32">
        <v>4274.04</v>
      </c>
      <c r="O32" s="2">
        <v>44790</v>
      </c>
      <c r="P32">
        <v>7515.75</v>
      </c>
      <c r="Q32" s="2">
        <v>44790</v>
      </c>
      <c r="R32">
        <v>13626.71</v>
      </c>
      <c r="S32" s="1">
        <v>44791</v>
      </c>
      <c r="T32">
        <v>28942.14</v>
      </c>
      <c r="AA32" s="2">
        <v>39325</v>
      </c>
      <c r="AB32">
        <v>14.054500000000001</v>
      </c>
      <c r="AC32" s="1">
        <v>39325</v>
      </c>
      <c r="AD32">
        <v>15.911899999999999</v>
      </c>
      <c r="AE32" s="1">
        <v>39325</v>
      </c>
      <c r="AF32">
        <v>11.078200000000001</v>
      </c>
      <c r="AG32" s="1">
        <v>39325</v>
      </c>
      <c r="AH32">
        <v>19.212599999999998</v>
      </c>
      <c r="AJ32" s="2">
        <v>39325</v>
      </c>
      <c r="AK32" s="4">
        <f t="shared" si="9"/>
        <v>14.054500000000001</v>
      </c>
      <c r="AL32" s="4">
        <f t="shared" si="10"/>
        <v>15.911899999999999</v>
      </c>
      <c r="AM32" s="4">
        <f t="shared" si="11"/>
        <v>11.078200000000001</v>
      </c>
      <c r="AN32" s="2">
        <v>39325</v>
      </c>
      <c r="AO32" s="23">
        <f t="shared" si="12"/>
        <v>-0.21176847273115373</v>
      </c>
      <c r="AP32" s="23">
        <f t="shared" si="13"/>
        <v>0.4363253958224258</v>
      </c>
      <c r="AS32" s="1">
        <v>39325</v>
      </c>
      <c r="AT32">
        <v>13.6029</v>
      </c>
      <c r="AU32" s="1">
        <v>39325</v>
      </c>
      <c r="AV32">
        <v>12.674799999999999</v>
      </c>
      <c r="AW32" s="1">
        <v>39325</v>
      </c>
      <c r="AX32">
        <v>10.423400000000001</v>
      </c>
      <c r="AY32" s="1">
        <v>39325</v>
      </c>
      <c r="AZ32">
        <v>18.215800000000002</v>
      </c>
      <c r="BB32" s="2">
        <v>39325</v>
      </c>
      <c r="BC32" s="4">
        <f t="shared" si="14"/>
        <v>13.6029</v>
      </c>
      <c r="BD32" s="4">
        <f t="shared" si="15"/>
        <v>12.674799999999999</v>
      </c>
      <c r="BE32" s="4">
        <f t="shared" si="16"/>
        <v>10.423400000000001</v>
      </c>
      <c r="BF32" s="2">
        <v>39325</v>
      </c>
      <c r="BG32" s="23">
        <f t="shared" si="7"/>
        <v>-0.23373692374420152</v>
      </c>
      <c r="BH32" s="23">
        <f t="shared" si="8"/>
        <v>0.21599478097357849</v>
      </c>
      <c r="BJ32" s="2">
        <v>39871</v>
      </c>
      <c r="BK32" s="23">
        <v>3.6705819540843621E-2</v>
      </c>
      <c r="BL32" s="23">
        <v>-0.16976950354609932</v>
      </c>
      <c r="BS32" s="2">
        <v>38737</v>
      </c>
      <c r="BT32">
        <v>1281.7</v>
      </c>
      <c r="BU32" s="2">
        <v>38737</v>
      </c>
      <c r="BV32">
        <v>389.69</v>
      </c>
      <c r="BW32" s="2">
        <v>38737</v>
      </c>
      <c r="BX32">
        <v>754.22</v>
      </c>
      <c r="BZ32" s="2">
        <v>38744</v>
      </c>
      <c r="CA32" s="23">
        <f t="shared" si="17"/>
        <v>2.9690266622186767E-2</v>
      </c>
      <c r="CB32" s="23">
        <f t="shared" si="18"/>
        <v>2.3390809081688335E-2</v>
      </c>
      <c r="CC32" s="23">
        <f t="shared" si="19"/>
        <v>3.3345708148815989E-2</v>
      </c>
      <c r="CD32" s="23"/>
      <c r="CE32" s="2">
        <v>39101</v>
      </c>
      <c r="CF32" s="23">
        <f t="shared" si="20"/>
        <v>0.55001306502262448</v>
      </c>
      <c r="CG32" s="23">
        <f t="shared" si="21"/>
        <v>0.61536773639128228</v>
      </c>
      <c r="CS32" s="1">
        <v>37315</v>
      </c>
      <c r="CT32">
        <v>86.17</v>
      </c>
      <c r="CU32" s="1">
        <v>37315</v>
      </c>
      <c r="CV32">
        <v>191.03</v>
      </c>
      <c r="CW32" s="1">
        <v>37315</v>
      </c>
      <c r="CX32">
        <v>1496</v>
      </c>
      <c r="CY32" s="1">
        <v>37315</v>
      </c>
      <c r="CZ32">
        <v>1011.21</v>
      </c>
      <c r="DB32" s="1">
        <v>37468</v>
      </c>
      <c r="DC32" s="3">
        <f t="shared" si="3"/>
        <v>64.400852878464804</v>
      </c>
      <c r="DD32" s="3">
        <f t="shared" si="4"/>
        <v>43.79447318035033</v>
      </c>
      <c r="DE32" s="3">
        <f t="shared" si="5"/>
        <v>72.636484687083879</v>
      </c>
      <c r="DF32" s="3">
        <f t="shared" si="6"/>
        <v>51.783893985728838</v>
      </c>
      <c r="DG32" s="1">
        <v>37468</v>
      </c>
      <c r="DH32" s="5">
        <f t="shared" si="1"/>
        <v>1.4705246621703885</v>
      </c>
      <c r="DI32" s="5">
        <f t="shared" si="2"/>
        <v>1.40268487161475</v>
      </c>
      <c r="DL32" s="2">
        <v>40536</v>
      </c>
      <c r="DM32">
        <v>80.474000000000004</v>
      </c>
      <c r="DN32" s="2">
        <v>40536</v>
      </c>
      <c r="DO32">
        <v>45.122500000000002</v>
      </c>
      <c r="DP32" s="2">
        <v>40536</v>
      </c>
      <c r="DQ32" s="5">
        <v>102.79900000000001</v>
      </c>
      <c r="DS32" s="2">
        <v>40536</v>
      </c>
      <c r="DT32">
        <v>102.79900000000001</v>
      </c>
      <c r="DV32" s="2">
        <v>40543</v>
      </c>
      <c r="DW32" s="23">
        <f t="shared" si="22"/>
        <v>-9.2525901712007252E-3</v>
      </c>
      <c r="DX32" s="23">
        <f t="shared" si="23"/>
        <v>-1.7968536421701375E-2</v>
      </c>
      <c r="DY32" s="23">
        <f t="shared" si="24"/>
        <v>8.2588352026768952E-3</v>
      </c>
      <c r="DZ32" s="23"/>
      <c r="EA32" s="2">
        <v>40900</v>
      </c>
      <c r="EB32" s="23">
        <f t="shared" si="25"/>
        <v>0.57119713712124498</v>
      </c>
      <c r="EC32" s="23">
        <f t="shared" si="26"/>
        <v>-0.84858117236980102</v>
      </c>
    </row>
    <row r="33" spans="5:133">
      <c r="E33" s="2">
        <v>44795</v>
      </c>
      <c r="F33">
        <v>58773.87</v>
      </c>
      <c r="G33" s="2">
        <v>44791</v>
      </c>
      <c r="H33">
        <v>3277.5439999999999</v>
      </c>
      <c r="I33" s="2">
        <v>44791</v>
      </c>
      <c r="J33">
        <v>113812.87</v>
      </c>
      <c r="K33" s="2">
        <v>44792</v>
      </c>
      <c r="L33">
        <v>2492.69</v>
      </c>
      <c r="M33" s="2">
        <v>44791</v>
      </c>
      <c r="N33">
        <v>4283.74</v>
      </c>
      <c r="O33" s="2">
        <v>44791</v>
      </c>
      <c r="P33">
        <v>7541.85</v>
      </c>
      <c r="Q33" s="2">
        <v>44791</v>
      </c>
      <c r="R33">
        <v>13697.41</v>
      </c>
      <c r="S33" s="1">
        <v>44792</v>
      </c>
      <c r="T33">
        <v>28930.33</v>
      </c>
      <c r="AA33" s="2">
        <v>39353</v>
      </c>
      <c r="AB33">
        <v>14.4421</v>
      </c>
      <c r="AC33" s="1">
        <v>39353</v>
      </c>
      <c r="AD33">
        <v>17.4833</v>
      </c>
      <c r="AE33" s="1">
        <v>39353</v>
      </c>
      <c r="AF33">
        <v>13.7737</v>
      </c>
      <c r="AG33" s="1">
        <v>39353</v>
      </c>
      <c r="AH33">
        <v>22.303599999999999</v>
      </c>
      <c r="AJ33" s="2">
        <v>39353</v>
      </c>
      <c r="AK33" s="4">
        <f t="shared" si="9"/>
        <v>14.4421</v>
      </c>
      <c r="AL33" s="4">
        <f t="shared" si="10"/>
        <v>17.4833</v>
      </c>
      <c r="AM33" s="4">
        <f t="shared" si="11"/>
        <v>13.7737</v>
      </c>
      <c r="AN33" s="2">
        <v>39353</v>
      </c>
      <c r="AO33" s="23">
        <f t="shared" si="12"/>
        <v>-4.628135797425581E-2</v>
      </c>
      <c r="AP33" s="23">
        <f t="shared" si="13"/>
        <v>0.26932487276476191</v>
      </c>
      <c r="AS33" s="1">
        <v>39353</v>
      </c>
      <c r="AT33">
        <v>14.0266</v>
      </c>
      <c r="AU33" s="1">
        <v>39353</v>
      </c>
      <c r="AV33">
        <v>14.4185</v>
      </c>
      <c r="AW33" s="1">
        <v>39353</v>
      </c>
      <c r="AX33">
        <v>13.1998</v>
      </c>
      <c r="AY33" s="1">
        <v>39353</v>
      </c>
      <c r="AZ33">
        <v>21.370899999999999</v>
      </c>
      <c r="BB33" s="2">
        <v>39353</v>
      </c>
      <c r="BC33" s="4">
        <f t="shared" si="14"/>
        <v>14.0266</v>
      </c>
      <c r="BD33" s="4">
        <f t="shared" si="15"/>
        <v>14.4185</v>
      </c>
      <c r="BE33" s="4">
        <f t="shared" si="16"/>
        <v>13.1998</v>
      </c>
      <c r="BF33" s="2">
        <v>39353</v>
      </c>
      <c r="BG33" s="23">
        <f t="shared" si="7"/>
        <v>-5.894514707769527E-2</v>
      </c>
      <c r="BH33" s="23">
        <f t="shared" si="8"/>
        <v>9.2327156472067795E-2</v>
      </c>
      <c r="BJ33" s="2">
        <v>39903</v>
      </c>
      <c r="BK33" s="23">
        <v>1.4505775527659415E-2</v>
      </c>
      <c r="BL33" s="23">
        <v>-0.13255242292069491</v>
      </c>
      <c r="BS33" s="2">
        <v>38744</v>
      </c>
      <c r="BT33">
        <v>1311.68</v>
      </c>
      <c r="BU33" s="2">
        <v>38744</v>
      </c>
      <c r="BV33">
        <v>401.26</v>
      </c>
      <c r="BW33" s="2">
        <v>38744</v>
      </c>
      <c r="BX33">
        <v>779.37</v>
      </c>
      <c r="BZ33" s="2">
        <v>38751</v>
      </c>
      <c r="CA33" s="23">
        <f t="shared" si="17"/>
        <v>-1.4803369386432785E-2</v>
      </c>
      <c r="CB33" s="23">
        <f t="shared" si="18"/>
        <v>-1.1855025616003823E-2</v>
      </c>
      <c r="CC33" s="23">
        <f t="shared" si="19"/>
        <v>-1.5114772187792669E-2</v>
      </c>
      <c r="CD33" s="23"/>
      <c r="CE33" s="2">
        <v>39108</v>
      </c>
      <c r="CF33" s="23">
        <f t="shared" si="20"/>
        <v>0.54312665279406858</v>
      </c>
      <c r="CG33" s="23">
        <f t="shared" si="21"/>
        <v>0.61023058854633105</v>
      </c>
      <c r="CS33" s="1">
        <v>37344</v>
      </c>
      <c r="CT33">
        <v>85.31</v>
      </c>
      <c r="CU33" s="1">
        <v>37344</v>
      </c>
      <c r="CV33">
        <v>189.54</v>
      </c>
      <c r="CW33" s="1">
        <v>37344</v>
      </c>
      <c r="CX33">
        <v>1590.6</v>
      </c>
      <c r="CY33" s="1">
        <v>37344</v>
      </c>
      <c r="CZ33">
        <v>1032.6099999999999</v>
      </c>
      <c r="DB33" s="1">
        <v>37498</v>
      </c>
      <c r="DC33" s="3">
        <f t="shared" si="3"/>
        <v>65.773987206823008</v>
      </c>
      <c r="DD33" s="3">
        <f t="shared" si="4"/>
        <v>47.986740205183864</v>
      </c>
      <c r="DE33" s="3">
        <f t="shared" si="5"/>
        <v>72.764092321349295</v>
      </c>
      <c r="DF33" s="3">
        <f t="shared" si="6"/>
        <v>51.698242947360797</v>
      </c>
      <c r="DG33" s="1">
        <v>37498</v>
      </c>
      <c r="DH33" s="5">
        <f t="shared" si="1"/>
        <v>1.3706700418820623</v>
      </c>
      <c r="DI33" s="5">
        <f t="shared" si="2"/>
        <v>1.4074770857384411</v>
      </c>
      <c r="DL33" s="2">
        <v>40543</v>
      </c>
      <c r="DM33">
        <v>79.028000000000006</v>
      </c>
      <c r="DN33" s="2">
        <v>40543</v>
      </c>
      <c r="DO33">
        <v>44.704999999999998</v>
      </c>
      <c r="DP33" s="2">
        <v>40543</v>
      </c>
      <c r="DQ33" s="5">
        <v>103.648</v>
      </c>
      <c r="DS33" s="2">
        <v>40543</v>
      </c>
      <c r="DT33">
        <v>103.648</v>
      </c>
      <c r="DV33" s="2">
        <v>40550</v>
      </c>
      <c r="DW33" s="23">
        <f t="shared" si="22"/>
        <v>1.5210826529471033E-2</v>
      </c>
      <c r="DX33" s="23">
        <f t="shared" si="23"/>
        <v>2.5105026066710501E-2</v>
      </c>
      <c r="DY33" s="23">
        <f t="shared" si="24"/>
        <v>-1.6478851497375713E-2</v>
      </c>
      <c r="DZ33" s="23"/>
      <c r="EA33" s="2">
        <v>40907</v>
      </c>
      <c r="EB33" s="23">
        <f t="shared" si="25"/>
        <v>0.5590161094116366</v>
      </c>
      <c r="EC33" s="23">
        <f t="shared" si="26"/>
        <v>-0.84465128904759212</v>
      </c>
    </row>
    <row r="34" spans="5:133">
      <c r="E34" s="2">
        <v>44796</v>
      </c>
      <c r="F34">
        <v>59031.3</v>
      </c>
      <c r="G34" s="2">
        <v>44792</v>
      </c>
      <c r="H34">
        <v>3258.078</v>
      </c>
      <c r="I34" s="2">
        <v>44792</v>
      </c>
      <c r="J34">
        <v>111496.21</v>
      </c>
      <c r="K34" s="2">
        <v>44795</v>
      </c>
      <c r="L34">
        <v>2462.5</v>
      </c>
      <c r="M34" s="2">
        <v>44792</v>
      </c>
      <c r="N34">
        <v>4228.4799999999996</v>
      </c>
      <c r="O34" s="2">
        <v>44792</v>
      </c>
      <c r="P34">
        <v>7550.37</v>
      </c>
      <c r="Q34" s="2">
        <v>44792</v>
      </c>
      <c r="R34">
        <v>13544.52</v>
      </c>
      <c r="S34" s="1">
        <v>44795</v>
      </c>
      <c r="T34">
        <v>28794.5</v>
      </c>
      <c r="AA34" s="2">
        <v>39386</v>
      </c>
      <c r="AB34">
        <v>14.6761</v>
      </c>
      <c r="AC34" s="1">
        <v>39386</v>
      </c>
      <c r="AD34">
        <v>22.570900000000002</v>
      </c>
      <c r="AE34" s="1">
        <v>39386</v>
      </c>
      <c r="AF34">
        <v>14.9125</v>
      </c>
      <c r="AG34" s="1">
        <v>39386</v>
      </c>
      <c r="AH34">
        <v>24.4923</v>
      </c>
      <c r="AJ34" s="2">
        <v>39386</v>
      </c>
      <c r="AK34" s="4">
        <f t="shared" si="9"/>
        <v>14.6761</v>
      </c>
      <c r="AL34" s="4">
        <f t="shared" si="10"/>
        <v>22.570900000000002</v>
      </c>
      <c r="AM34" s="4">
        <f t="shared" si="11"/>
        <v>14.9125</v>
      </c>
      <c r="AN34" s="2">
        <v>39386</v>
      </c>
      <c r="AO34" s="23">
        <f t="shared" si="12"/>
        <v>1.6107821560223723E-2</v>
      </c>
      <c r="AP34" s="23">
        <f t="shared" si="13"/>
        <v>0.51355574182732622</v>
      </c>
      <c r="AS34" s="1">
        <v>39386</v>
      </c>
      <c r="AT34">
        <v>14.3018</v>
      </c>
      <c r="AU34" s="1">
        <v>39386</v>
      </c>
      <c r="AV34">
        <v>21.0151</v>
      </c>
      <c r="AW34" s="1">
        <v>39386</v>
      </c>
      <c r="AX34">
        <v>14.500999999999999</v>
      </c>
      <c r="AY34" s="1">
        <v>39386</v>
      </c>
      <c r="AZ34">
        <v>23.747699999999998</v>
      </c>
      <c r="BB34" s="2">
        <v>39386</v>
      </c>
      <c r="BC34" s="4">
        <f t="shared" si="14"/>
        <v>14.3018</v>
      </c>
      <c r="BD34" s="4">
        <f t="shared" si="15"/>
        <v>21.0151</v>
      </c>
      <c r="BE34" s="4">
        <f t="shared" si="16"/>
        <v>14.500999999999999</v>
      </c>
      <c r="BF34" s="2">
        <v>39386</v>
      </c>
      <c r="BG34" s="23">
        <f t="shared" si="7"/>
        <v>1.392831671537853E-2</v>
      </c>
      <c r="BH34" s="23">
        <f t="shared" si="8"/>
        <v>0.44921729535894084</v>
      </c>
      <c r="BJ34" s="2">
        <v>39933</v>
      </c>
      <c r="BK34" s="23">
        <v>1.8058437132520977E-2</v>
      </c>
      <c r="BL34" s="23">
        <v>-8.1451668386652853E-2</v>
      </c>
      <c r="BS34" s="2">
        <v>38751</v>
      </c>
      <c r="BT34">
        <v>1296.1300000000001</v>
      </c>
      <c r="BU34" s="2">
        <v>38751</v>
      </c>
      <c r="BV34">
        <v>395.32</v>
      </c>
      <c r="BW34" s="2">
        <v>38751</v>
      </c>
      <c r="BX34">
        <v>767.59</v>
      </c>
      <c r="BZ34" s="2">
        <v>38758</v>
      </c>
      <c r="CA34" s="23">
        <f t="shared" si="17"/>
        <v>3.6046746939188523E-2</v>
      </c>
      <c r="CB34" s="23">
        <f t="shared" si="18"/>
        <v>-3.7959155331641625E-3</v>
      </c>
      <c r="CC34" s="23">
        <f t="shared" si="19"/>
        <v>4.7160593546033969E-3</v>
      </c>
      <c r="CD34" s="23"/>
      <c r="CE34" s="2">
        <v>39115</v>
      </c>
      <c r="CF34" s="23">
        <f t="shared" si="20"/>
        <v>0.53273004962548498</v>
      </c>
      <c r="CG34" s="23">
        <f t="shared" si="21"/>
        <v>0.60465977955488948</v>
      </c>
      <c r="CS34" s="1">
        <v>37376</v>
      </c>
      <c r="CT34">
        <v>82.72</v>
      </c>
      <c r="CU34" s="1">
        <v>37376</v>
      </c>
      <c r="CV34">
        <v>180.5</v>
      </c>
      <c r="CW34" s="1">
        <v>37376</v>
      </c>
      <c r="CX34">
        <v>1544.8</v>
      </c>
      <c r="CY34" s="1">
        <v>37376</v>
      </c>
      <c r="CZ34">
        <v>989.13</v>
      </c>
      <c r="DB34" s="1">
        <v>37529</v>
      </c>
      <c r="DC34" s="3">
        <f t="shared" si="3"/>
        <v>61.799573560767563</v>
      </c>
      <c r="DD34" s="3">
        <f t="shared" si="4"/>
        <v>45.940616694767499</v>
      </c>
      <c r="DE34" s="3">
        <f t="shared" si="5"/>
        <v>63.887039502885031</v>
      </c>
      <c r="DF34" s="3">
        <f t="shared" si="6"/>
        <v>46.505497952216366</v>
      </c>
      <c r="DG34" s="1">
        <v>37529</v>
      </c>
      <c r="DH34" s="5">
        <f t="shared" si="1"/>
        <v>1.3452055720402716</v>
      </c>
      <c r="DI34" s="5">
        <f t="shared" si="2"/>
        <v>1.373752401673624</v>
      </c>
      <c r="DL34" s="2">
        <v>40550</v>
      </c>
      <c r="DM34">
        <v>81.012</v>
      </c>
      <c r="DN34" s="2">
        <v>40550</v>
      </c>
      <c r="DO34">
        <v>45.384999999999998</v>
      </c>
      <c r="DP34" s="2">
        <v>40550</v>
      </c>
      <c r="DQ34" s="5">
        <v>101.94</v>
      </c>
      <c r="DS34" s="2">
        <v>40550</v>
      </c>
      <c r="DT34">
        <v>101.94</v>
      </c>
      <c r="DV34" s="2">
        <v>40557</v>
      </c>
      <c r="DW34" s="23">
        <f t="shared" si="22"/>
        <v>-4.4067423157423402E-4</v>
      </c>
      <c r="DX34" s="23">
        <f t="shared" si="23"/>
        <v>-2.283612304349969E-2</v>
      </c>
      <c r="DY34" s="23">
        <f t="shared" si="24"/>
        <v>9.7312144398666867E-3</v>
      </c>
      <c r="DZ34" s="23"/>
      <c r="EA34" s="2">
        <v>40914</v>
      </c>
      <c r="EB34" s="23">
        <f t="shared" si="25"/>
        <v>0.52146800269775906</v>
      </c>
      <c r="EC34" s="23">
        <f t="shared" si="26"/>
        <v>-0.84144360855836109</v>
      </c>
    </row>
    <row r="35" spans="5:133">
      <c r="E35" s="2">
        <v>44797</v>
      </c>
      <c r="F35">
        <v>59085.43</v>
      </c>
      <c r="G35" s="2">
        <v>44795</v>
      </c>
      <c r="H35">
        <v>3277.7939999999999</v>
      </c>
      <c r="I35" s="2">
        <v>44795</v>
      </c>
      <c r="J35">
        <v>110500.53</v>
      </c>
      <c r="K35" s="2">
        <v>44796</v>
      </c>
      <c r="L35">
        <v>2435.34</v>
      </c>
      <c r="M35" s="2">
        <v>44795</v>
      </c>
      <c r="N35">
        <v>4137.99</v>
      </c>
      <c r="O35" s="2">
        <v>44795</v>
      </c>
      <c r="P35">
        <v>7533.79</v>
      </c>
      <c r="Q35" s="2">
        <v>44795</v>
      </c>
      <c r="R35">
        <v>13230.57</v>
      </c>
      <c r="S35" s="1">
        <v>44796</v>
      </c>
      <c r="T35">
        <v>28452.75</v>
      </c>
      <c r="AA35" s="2">
        <v>39416</v>
      </c>
      <c r="AB35">
        <v>13.9474</v>
      </c>
      <c r="AC35" s="1">
        <v>39416</v>
      </c>
      <c r="AD35">
        <v>21.508900000000001</v>
      </c>
      <c r="AE35" s="1">
        <v>39416</v>
      </c>
      <c r="AF35">
        <v>13.556100000000001</v>
      </c>
      <c r="AG35" s="1">
        <v>39416</v>
      </c>
      <c r="AH35">
        <v>20.151499999999999</v>
      </c>
      <c r="AJ35" s="2">
        <v>39416</v>
      </c>
      <c r="AK35" s="4">
        <f t="shared" si="9"/>
        <v>13.9474</v>
      </c>
      <c r="AL35" s="4">
        <f t="shared" si="10"/>
        <v>21.508900000000001</v>
      </c>
      <c r="AM35" s="4">
        <f t="shared" si="11"/>
        <v>13.556100000000001</v>
      </c>
      <c r="AN35" s="2">
        <v>39416</v>
      </c>
      <c r="AO35" s="23">
        <f t="shared" si="12"/>
        <v>-2.805540817643426E-2</v>
      </c>
      <c r="AP35" s="23">
        <f t="shared" si="13"/>
        <v>0.58665840470341757</v>
      </c>
      <c r="AS35" s="1">
        <v>39416</v>
      </c>
      <c r="AT35">
        <v>13.668900000000001</v>
      </c>
      <c r="AU35" s="1">
        <v>39416</v>
      </c>
      <c r="AV35">
        <v>20.2319</v>
      </c>
      <c r="AW35" s="1">
        <v>39416</v>
      </c>
      <c r="AX35">
        <v>13.2974</v>
      </c>
      <c r="AY35" s="1">
        <v>39416</v>
      </c>
      <c r="AZ35">
        <v>19.796099999999999</v>
      </c>
      <c r="BB35" s="2">
        <v>39416</v>
      </c>
      <c r="BC35" s="4">
        <f t="shared" si="14"/>
        <v>13.668900000000001</v>
      </c>
      <c r="BD35" s="4">
        <f t="shared" si="15"/>
        <v>20.2319</v>
      </c>
      <c r="BE35" s="4">
        <f t="shared" si="16"/>
        <v>13.2974</v>
      </c>
      <c r="BF35" s="2">
        <v>39416</v>
      </c>
      <c r="BG35" s="23">
        <f t="shared" si="7"/>
        <v>-2.7178485467009073E-2</v>
      </c>
      <c r="BH35" s="23">
        <f t="shared" si="8"/>
        <v>0.52149292342864029</v>
      </c>
      <c r="BJ35" s="2">
        <v>39962</v>
      </c>
      <c r="BK35" s="23">
        <v>0.14715774530160619</v>
      </c>
      <c r="BL35" s="23">
        <v>-3.4806215944525265E-2</v>
      </c>
      <c r="BS35" s="2">
        <v>38758</v>
      </c>
      <c r="BT35">
        <v>1291.21</v>
      </c>
      <c r="BU35" s="2">
        <v>38758</v>
      </c>
      <c r="BV35">
        <v>409.57</v>
      </c>
      <c r="BW35" s="2">
        <v>38758</v>
      </c>
      <c r="BX35">
        <v>771.21</v>
      </c>
      <c r="BZ35" s="2">
        <v>38765</v>
      </c>
      <c r="CA35" s="23">
        <f t="shared" si="17"/>
        <v>-1.2818321654418097E-2</v>
      </c>
      <c r="CB35" s="23">
        <f t="shared" si="18"/>
        <v>8.2635667319801431E-3</v>
      </c>
      <c r="CC35" s="23">
        <f t="shared" si="19"/>
        <v>9.530478079900373E-3</v>
      </c>
      <c r="CD35" s="23"/>
      <c r="CE35" s="2">
        <v>39122</v>
      </c>
      <c r="CF35" s="23">
        <f t="shared" si="20"/>
        <v>0.54538074273871662</v>
      </c>
      <c r="CG35" s="23">
        <f t="shared" si="21"/>
        <v>0.60910445547175118</v>
      </c>
      <c r="CS35" s="1">
        <v>37407</v>
      </c>
      <c r="CT35">
        <v>78.39</v>
      </c>
      <c r="CU35" s="1">
        <v>37407</v>
      </c>
      <c r="CV35">
        <v>167.12</v>
      </c>
      <c r="CW35" s="1">
        <v>37407</v>
      </c>
      <c r="CX35">
        <v>1553.8</v>
      </c>
      <c r="CY35" s="1">
        <v>37407</v>
      </c>
      <c r="CZ35">
        <v>982.05</v>
      </c>
      <c r="DB35" s="1">
        <v>37560</v>
      </c>
      <c r="DC35" s="3">
        <f t="shared" si="3"/>
        <v>61.884861407249446</v>
      </c>
      <c r="DD35" s="3">
        <f t="shared" si="4"/>
        <v>45.443374389163523</v>
      </c>
      <c r="DE35" s="3">
        <f t="shared" si="5"/>
        <v>68.253439857967152</v>
      </c>
      <c r="DF35" s="3">
        <f t="shared" si="6"/>
        <v>50.085952626531309</v>
      </c>
      <c r="DG35" s="1">
        <v>37560</v>
      </c>
      <c r="DH35" s="5">
        <f t="shared" si="1"/>
        <v>1.3618016320109929</v>
      </c>
      <c r="DI35" s="5">
        <f t="shared" si="2"/>
        <v>1.3627261992379924</v>
      </c>
      <c r="DL35" s="2">
        <v>40557</v>
      </c>
      <c r="DM35">
        <v>79.162000000000006</v>
      </c>
      <c r="DN35" s="2">
        <v>40557</v>
      </c>
      <c r="DO35">
        <v>45.365000000000002</v>
      </c>
      <c r="DP35" s="2">
        <v>40557</v>
      </c>
      <c r="DQ35" s="5">
        <v>102.932</v>
      </c>
      <c r="DS35" s="2">
        <v>40557</v>
      </c>
      <c r="DT35">
        <v>102.932</v>
      </c>
      <c r="DV35" s="2">
        <v>40564</v>
      </c>
      <c r="DW35" s="23">
        <f t="shared" si="22"/>
        <v>5.6210735148241042E-3</v>
      </c>
      <c r="DX35" s="23">
        <f t="shared" si="23"/>
        <v>-1.1988075086531547E-2</v>
      </c>
      <c r="DY35" s="23">
        <f t="shared" si="24"/>
        <v>-1.1463879065791716E-3</v>
      </c>
      <c r="DZ35" s="23"/>
      <c r="EA35" s="2">
        <v>40921</v>
      </c>
      <c r="EB35" s="23">
        <f t="shared" si="25"/>
        <v>0.49746310045716274</v>
      </c>
      <c r="EC35" s="23">
        <f t="shared" si="26"/>
        <v>-0.83956253708203987</v>
      </c>
    </row>
    <row r="36" spans="5:133">
      <c r="E36" s="2">
        <v>44798</v>
      </c>
      <c r="F36">
        <v>58774.720000000001</v>
      </c>
      <c r="G36" s="2">
        <v>44796</v>
      </c>
      <c r="H36">
        <v>3276.223</v>
      </c>
      <c r="I36" s="2">
        <v>44796</v>
      </c>
      <c r="J36">
        <v>112857.1</v>
      </c>
      <c r="K36" s="2">
        <v>44797</v>
      </c>
      <c r="L36">
        <v>2447.4499999999998</v>
      </c>
      <c r="M36" s="2">
        <v>44796</v>
      </c>
      <c r="N36">
        <v>4128.7299999999996</v>
      </c>
      <c r="O36" s="2">
        <v>44796</v>
      </c>
      <c r="P36">
        <v>7488.11</v>
      </c>
      <c r="Q36" s="2">
        <v>44796</v>
      </c>
      <c r="R36">
        <v>13194.23</v>
      </c>
      <c r="S36" s="1">
        <v>44797</v>
      </c>
      <c r="T36">
        <v>28313.47</v>
      </c>
      <c r="AA36" s="2">
        <v>39447</v>
      </c>
      <c r="AB36">
        <v>13.8827</v>
      </c>
      <c r="AC36" s="1">
        <v>39447</v>
      </c>
      <c r="AD36">
        <v>22.4528</v>
      </c>
      <c r="AE36" s="1">
        <v>39447</v>
      </c>
      <c r="AF36">
        <v>13.772399999999999</v>
      </c>
      <c r="AG36" s="1">
        <v>39447</v>
      </c>
      <c r="AH36">
        <v>19.212900000000001</v>
      </c>
      <c r="AJ36" s="2">
        <v>39447</v>
      </c>
      <c r="AK36" s="4">
        <f t="shared" si="9"/>
        <v>13.8827</v>
      </c>
      <c r="AL36" s="4">
        <f t="shared" si="10"/>
        <v>22.4528</v>
      </c>
      <c r="AM36" s="4">
        <f t="shared" si="11"/>
        <v>13.772399999999999</v>
      </c>
      <c r="AN36" s="2">
        <v>39447</v>
      </c>
      <c r="AO36" s="23">
        <f t="shared" si="12"/>
        <v>-7.9451403545419685E-3</v>
      </c>
      <c r="AP36" s="23">
        <f t="shared" si="13"/>
        <v>0.6302750428393018</v>
      </c>
      <c r="AS36" s="1">
        <v>39447</v>
      </c>
      <c r="AT36">
        <v>13.711</v>
      </c>
      <c r="AU36" s="1">
        <v>39447</v>
      </c>
      <c r="AV36">
        <v>21.442</v>
      </c>
      <c r="AW36" s="1">
        <v>39447</v>
      </c>
      <c r="AX36">
        <v>13.6234</v>
      </c>
      <c r="AY36" s="1">
        <v>39447</v>
      </c>
      <c r="AZ36">
        <v>19.146000000000001</v>
      </c>
      <c r="BB36" s="2">
        <v>39447</v>
      </c>
      <c r="BC36" s="4">
        <f t="shared" si="14"/>
        <v>13.711</v>
      </c>
      <c r="BD36" s="4">
        <f t="shared" si="15"/>
        <v>21.442</v>
      </c>
      <c r="BE36" s="4">
        <f t="shared" si="16"/>
        <v>13.6234</v>
      </c>
      <c r="BF36" s="2">
        <v>39447</v>
      </c>
      <c r="BG36" s="23">
        <f t="shared" si="7"/>
        <v>-6.3890307052731909E-3</v>
      </c>
      <c r="BH36" s="23">
        <f t="shared" si="8"/>
        <v>0.57390959672328501</v>
      </c>
      <c r="BJ36" s="2">
        <v>39994</v>
      </c>
      <c r="BK36" s="23">
        <v>0.18638009783519371</v>
      </c>
      <c r="BL36" s="23">
        <v>-3.702161437661855E-2</v>
      </c>
      <c r="BS36" s="2">
        <v>38765</v>
      </c>
      <c r="BT36">
        <v>1301.8800000000001</v>
      </c>
      <c r="BU36" s="2">
        <v>38765</v>
      </c>
      <c r="BV36">
        <v>404.32</v>
      </c>
      <c r="BW36" s="2">
        <v>38765</v>
      </c>
      <c r="BX36">
        <v>778.56</v>
      </c>
      <c r="BZ36" s="2">
        <v>38772</v>
      </c>
      <c r="CA36" s="23">
        <f t="shared" si="17"/>
        <v>1.3380490700435343E-2</v>
      </c>
      <c r="CB36" s="23">
        <f t="shared" si="18"/>
        <v>8.6336682336312087E-3</v>
      </c>
      <c r="CC36" s="23">
        <f t="shared" si="19"/>
        <v>9.6331689272504128E-3</v>
      </c>
      <c r="CD36" s="23"/>
      <c r="CE36" s="2">
        <v>39129</v>
      </c>
      <c r="CF36" s="23">
        <f t="shared" si="20"/>
        <v>0.53616054772524224</v>
      </c>
      <c r="CG36" s="23">
        <f t="shared" si="21"/>
        <v>0.60556434139431981</v>
      </c>
      <c r="CS36" s="1">
        <v>37435</v>
      </c>
      <c r="CT36">
        <v>81.93</v>
      </c>
      <c r="CU36" s="1">
        <v>37435</v>
      </c>
      <c r="CV36">
        <v>167.69</v>
      </c>
      <c r="CW36" s="1">
        <v>37435</v>
      </c>
      <c r="CX36">
        <v>1452.5</v>
      </c>
      <c r="CY36" s="1">
        <v>37435</v>
      </c>
      <c r="CZ36">
        <v>924.29</v>
      </c>
      <c r="DB36" s="1">
        <v>37589</v>
      </c>
      <c r="DC36" s="3">
        <f t="shared" si="3"/>
        <v>66.950959488272886</v>
      </c>
      <c r="DD36" s="3">
        <f t="shared" si="4"/>
        <v>51.164518618009282</v>
      </c>
      <c r="DE36" s="3">
        <f t="shared" si="5"/>
        <v>73.030403905903242</v>
      </c>
      <c r="DF36" s="3">
        <f t="shared" si="6"/>
        <v>51.865925966137681</v>
      </c>
      <c r="DG36" s="1">
        <v>37589</v>
      </c>
      <c r="DH36" s="5">
        <f t="shared" si="1"/>
        <v>1.3085427420538063</v>
      </c>
      <c r="DI36" s="5">
        <f t="shared" si="2"/>
        <v>1.4080613147364507</v>
      </c>
      <c r="DL36" s="2">
        <v>40564</v>
      </c>
      <c r="DM36">
        <v>78.212999999999994</v>
      </c>
      <c r="DN36" s="2">
        <v>40564</v>
      </c>
      <c r="DO36">
        <v>45.62</v>
      </c>
      <c r="DP36" s="2">
        <v>40564</v>
      </c>
      <c r="DQ36" s="5">
        <v>102.81399999999999</v>
      </c>
      <c r="DS36" s="2">
        <v>40564</v>
      </c>
      <c r="DT36">
        <v>102.81399999999999</v>
      </c>
      <c r="DV36" s="2">
        <v>40571</v>
      </c>
      <c r="DW36" s="23">
        <f t="shared" si="22"/>
        <v>2.9877246821570225E-3</v>
      </c>
      <c r="DX36" s="23">
        <f t="shared" si="23"/>
        <v>-1.0228478641657324E-3</v>
      </c>
      <c r="DY36" s="23">
        <f t="shared" si="24"/>
        <v>-2.9567957671132739E-3</v>
      </c>
      <c r="DZ36" s="23"/>
      <c r="EA36" s="2">
        <v>40928</v>
      </c>
      <c r="EB36" s="23">
        <f t="shared" si="25"/>
        <v>0.52973161141271319</v>
      </c>
      <c r="EC36" s="23">
        <f t="shared" si="26"/>
        <v>-0.84779708776382112</v>
      </c>
    </row>
    <row r="37" spans="5:133">
      <c r="E37" s="2">
        <v>44799</v>
      </c>
      <c r="F37">
        <v>58833.87</v>
      </c>
      <c r="G37" s="2">
        <v>44797</v>
      </c>
      <c r="H37">
        <v>3215.203</v>
      </c>
      <c r="I37" s="2">
        <v>44797</v>
      </c>
      <c r="J37">
        <v>112897.84</v>
      </c>
      <c r="K37" s="2">
        <v>44798</v>
      </c>
      <c r="L37">
        <v>2477.2600000000002</v>
      </c>
      <c r="M37" s="2">
        <v>44797</v>
      </c>
      <c r="N37">
        <v>4140.7700000000004</v>
      </c>
      <c r="O37" s="2">
        <v>44797</v>
      </c>
      <c r="P37">
        <v>7471.51</v>
      </c>
      <c r="Q37" s="2">
        <v>44797</v>
      </c>
      <c r="R37">
        <v>13220.06</v>
      </c>
      <c r="S37" s="1">
        <v>44798</v>
      </c>
      <c r="T37">
        <v>28479.01</v>
      </c>
      <c r="AA37" s="2">
        <v>39478</v>
      </c>
      <c r="AB37">
        <v>12.763500000000001</v>
      </c>
      <c r="AC37" s="1">
        <v>39478</v>
      </c>
      <c r="AD37">
        <v>18.818899999999999</v>
      </c>
      <c r="AE37" s="1">
        <v>39478</v>
      </c>
      <c r="AF37">
        <v>11.891500000000001</v>
      </c>
      <c r="AG37" s="1">
        <v>39478</v>
      </c>
      <c r="AH37">
        <v>14.570600000000001</v>
      </c>
      <c r="AJ37" s="2">
        <v>39478</v>
      </c>
      <c r="AK37" s="4">
        <f t="shared" si="9"/>
        <v>12.763500000000001</v>
      </c>
      <c r="AL37" s="4">
        <f t="shared" si="10"/>
        <v>18.818899999999999</v>
      </c>
      <c r="AM37" s="4">
        <f t="shared" si="11"/>
        <v>11.891500000000001</v>
      </c>
      <c r="AN37" s="2">
        <v>39478</v>
      </c>
      <c r="AO37" s="23">
        <f t="shared" si="12"/>
        <v>-6.831981823167621E-2</v>
      </c>
      <c r="AP37" s="23">
        <f t="shared" si="13"/>
        <v>0.58255056132531635</v>
      </c>
      <c r="AS37" s="1">
        <v>39478</v>
      </c>
      <c r="AT37">
        <v>11.7364</v>
      </c>
      <c r="AU37" s="1">
        <v>39478</v>
      </c>
      <c r="AV37">
        <v>18.2913</v>
      </c>
      <c r="AW37" s="1">
        <v>39478</v>
      </c>
      <c r="AX37">
        <v>10.795199999999999</v>
      </c>
      <c r="AY37" s="1">
        <v>39478</v>
      </c>
      <c r="AZ37">
        <v>12.784000000000001</v>
      </c>
      <c r="BB37" s="2">
        <v>39478</v>
      </c>
      <c r="BC37" s="4">
        <f t="shared" si="14"/>
        <v>11.7364</v>
      </c>
      <c r="BD37" s="4">
        <f t="shared" si="15"/>
        <v>18.2913</v>
      </c>
      <c r="BE37" s="4">
        <f t="shared" si="16"/>
        <v>10.795199999999999</v>
      </c>
      <c r="BF37" s="2">
        <v>39478</v>
      </c>
      <c r="BG37" s="23">
        <f t="shared" si="7"/>
        <v>-8.0194949047408093E-2</v>
      </c>
      <c r="BH37" s="23">
        <f t="shared" si="8"/>
        <v>0.69439195197865722</v>
      </c>
      <c r="BJ37" s="2">
        <v>40025</v>
      </c>
      <c r="BK37" s="23">
        <v>0.20477079496430117</v>
      </c>
      <c r="BL37" s="23">
        <v>-3.7592341918526562E-2</v>
      </c>
      <c r="BS37" s="2">
        <v>38772</v>
      </c>
      <c r="BT37">
        <v>1313.12</v>
      </c>
      <c r="BU37" s="2">
        <v>38772</v>
      </c>
      <c r="BV37">
        <v>409.73</v>
      </c>
      <c r="BW37" s="2">
        <v>38772</v>
      </c>
      <c r="BX37">
        <v>786.06</v>
      </c>
      <c r="BZ37" s="2">
        <v>38779</v>
      </c>
      <c r="CA37" s="23">
        <f t="shared" si="17"/>
        <v>3.3753935518512135E-2</v>
      </c>
      <c r="CB37" s="23">
        <f t="shared" si="18"/>
        <v>-1.0813939320091226E-3</v>
      </c>
      <c r="CC37" s="23">
        <f t="shared" si="19"/>
        <v>-1.5393226980128238E-3</v>
      </c>
      <c r="CD37" s="23"/>
      <c r="CE37" s="2">
        <v>39136</v>
      </c>
      <c r="CF37" s="23">
        <f t="shared" si="20"/>
        <v>0.52152808407604989</v>
      </c>
      <c r="CG37" s="23">
        <f t="shared" si="21"/>
        <v>0.58532827890152717</v>
      </c>
      <c r="CS37" s="1">
        <v>37468</v>
      </c>
      <c r="CT37">
        <v>75.510000000000005</v>
      </c>
      <c r="CU37" s="1">
        <v>37468</v>
      </c>
      <c r="CV37">
        <v>153.25</v>
      </c>
      <c r="CW37" s="1">
        <v>37468</v>
      </c>
      <c r="CX37">
        <v>1309.2</v>
      </c>
      <c r="CY37" s="1">
        <v>37468</v>
      </c>
      <c r="CZ37">
        <v>858.52</v>
      </c>
      <c r="DB37" s="1">
        <v>37621</v>
      </c>
      <c r="DC37" s="3">
        <f t="shared" si="3"/>
        <v>70.004264392324046</v>
      </c>
      <c r="DD37" s="3">
        <f t="shared" si="4"/>
        <v>53.516417569228103</v>
      </c>
      <c r="DE37" s="3">
        <f t="shared" si="5"/>
        <v>68.752774079005775</v>
      </c>
      <c r="DF37" s="3">
        <f t="shared" si="6"/>
        <v>49.804269282039215</v>
      </c>
      <c r="DG37" s="1">
        <v>37621</v>
      </c>
      <c r="DH37" s="5">
        <f t="shared" si="1"/>
        <v>1.3080895092009379</v>
      </c>
      <c r="DI37" s="5">
        <f t="shared" si="2"/>
        <v>1.3804594479574046</v>
      </c>
      <c r="DL37" s="2">
        <v>40571</v>
      </c>
      <c r="DM37">
        <v>78.132999999999996</v>
      </c>
      <c r="DN37" s="2">
        <v>40571</v>
      </c>
      <c r="DO37">
        <v>45.756300000000003</v>
      </c>
      <c r="DP37" s="2">
        <v>40571</v>
      </c>
      <c r="DQ37" s="5">
        <v>102.51</v>
      </c>
      <c r="DS37" s="2">
        <v>40571</v>
      </c>
      <c r="DT37">
        <v>102.51</v>
      </c>
      <c r="DV37" s="2">
        <v>40578</v>
      </c>
      <c r="DW37" s="23">
        <f t="shared" si="22"/>
        <v>-3.4159230532189166E-3</v>
      </c>
      <c r="DX37" s="23">
        <f t="shared" si="23"/>
        <v>-1.1390833578641679E-3</v>
      </c>
      <c r="DY37" s="23">
        <f t="shared" si="24"/>
        <v>7.5114622963612376E-3</v>
      </c>
      <c r="DZ37" s="23"/>
      <c r="EA37" s="2">
        <v>40935</v>
      </c>
      <c r="EB37" s="23">
        <f t="shared" si="25"/>
        <v>0.54906015665403729</v>
      </c>
      <c r="EC37" s="23">
        <f t="shared" si="26"/>
        <v>-0.85469507519468813</v>
      </c>
    </row>
    <row r="38" spans="5:133">
      <c r="E38" s="2">
        <v>44802</v>
      </c>
      <c r="F38">
        <v>57972.62</v>
      </c>
      <c r="G38" s="2">
        <v>44798</v>
      </c>
      <c r="H38">
        <v>3246.248</v>
      </c>
      <c r="I38" s="2">
        <v>44798</v>
      </c>
      <c r="J38">
        <v>113531.72</v>
      </c>
      <c r="K38" s="2">
        <v>44799</v>
      </c>
      <c r="L38">
        <v>2481.0300000000002</v>
      </c>
      <c r="M38" s="2">
        <v>44798</v>
      </c>
      <c r="N38">
        <v>4199.12</v>
      </c>
      <c r="O38" s="2">
        <v>44798</v>
      </c>
      <c r="P38">
        <v>7479.74</v>
      </c>
      <c r="Q38" s="2">
        <v>44798</v>
      </c>
      <c r="R38">
        <v>13271.96</v>
      </c>
      <c r="S38" s="1">
        <v>44799</v>
      </c>
      <c r="T38">
        <v>28641.38</v>
      </c>
      <c r="AA38" s="2">
        <v>39507</v>
      </c>
      <c r="AB38">
        <v>12.659000000000001</v>
      </c>
      <c r="AC38" s="1">
        <v>39507</v>
      </c>
      <c r="AD38">
        <v>18.2118</v>
      </c>
      <c r="AE38" s="1">
        <v>39507</v>
      </c>
      <c r="AF38">
        <v>12.4937</v>
      </c>
      <c r="AG38" s="1">
        <v>39507</v>
      </c>
      <c r="AH38">
        <v>15.835599999999999</v>
      </c>
      <c r="AJ38" s="2">
        <v>39507</v>
      </c>
      <c r="AK38" s="4">
        <f t="shared" si="9"/>
        <v>12.659000000000001</v>
      </c>
      <c r="AL38" s="4">
        <f t="shared" si="10"/>
        <v>18.2118</v>
      </c>
      <c r="AM38" s="4">
        <f t="shared" si="11"/>
        <v>12.4937</v>
      </c>
      <c r="AN38" s="2">
        <v>39507</v>
      </c>
      <c r="AO38" s="23">
        <f t="shared" si="12"/>
        <v>-1.3057903467888488E-2</v>
      </c>
      <c r="AP38" s="23">
        <f t="shared" si="13"/>
        <v>0.45767867004970508</v>
      </c>
      <c r="AS38" s="1">
        <v>39507</v>
      </c>
      <c r="AT38">
        <v>11.7057</v>
      </c>
      <c r="AU38" s="1">
        <v>39507</v>
      </c>
      <c r="AV38">
        <v>18.0547</v>
      </c>
      <c r="AW38" s="1">
        <v>39507</v>
      </c>
      <c r="AX38">
        <v>11.3942</v>
      </c>
      <c r="AY38" s="1">
        <v>39507</v>
      </c>
      <c r="AZ38">
        <v>14.067399999999999</v>
      </c>
      <c r="BB38" s="2">
        <v>39507</v>
      </c>
      <c r="BC38" s="4">
        <f t="shared" si="14"/>
        <v>11.7057</v>
      </c>
      <c r="BD38" s="4">
        <f t="shared" si="15"/>
        <v>18.0547</v>
      </c>
      <c r="BE38" s="4">
        <f t="shared" si="16"/>
        <v>11.3942</v>
      </c>
      <c r="BF38" s="2">
        <v>39507</v>
      </c>
      <c r="BG38" s="23">
        <f t="shared" si="7"/>
        <v>-2.6610967306525901E-2</v>
      </c>
      <c r="BH38" s="23">
        <f t="shared" si="8"/>
        <v>0.58455178950694231</v>
      </c>
      <c r="BJ38" s="2">
        <v>40056</v>
      </c>
      <c r="BK38" s="23">
        <v>0.22821422146840376</v>
      </c>
      <c r="BL38" s="23">
        <v>-8.443231415361796E-2</v>
      </c>
      <c r="BS38" s="2">
        <v>38779</v>
      </c>
      <c r="BT38">
        <v>1311.7</v>
      </c>
      <c r="BU38" s="2">
        <v>38779</v>
      </c>
      <c r="BV38">
        <v>423.56</v>
      </c>
      <c r="BW38" s="2">
        <v>38779</v>
      </c>
      <c r="BX38">
        <v>784.85</v>
      </c>
      <c r="BZ38" s="2">
        <v>38786</v>
      </c>
      <c r="CA38" s="23">
        <f t="shared" si="17"/>
        <v>3.6027953536688972E-2</v>
      </c>
      <c r="CB38" s="23">
        <f t="shared" si="18"/>
        <v>-5.9922238316689747E-3</v>
      </c>
      <c r="CC38" s="23">
        <f t="shared" si="19"/>
        <v>-4.1281773587309667E-2</v>
      </c>
      <c r="CD38" s="23"/>
      <c r="CE38" s="2">
        <v>39143</v>
      </c>
      <c r="CF38" s="23">
        <f t="shared" si="20"/>
        <v>0.57355872330497881</v>
      </c>
      <c r="CG38" s="23">
        <f t="shared" si="21"/>
        <v>0.62838097635843393</v>
      </c>
      <c r="CS38" s="1">
        <v>37498</v>
      </c>
      <c r="CT38">
        <v>77.12</v>
      </c>
      <c r="CU38" s="1">
        <v>37498</v>
      </c>
      <c r="CV38">
        <v>167.92</v>
      </c>
      <c r="CW38" s="1">
        <v>37498</v>
      </c>
      <c r="CX38">
        <v>1311.5</v>
      </c>
      <c r="CY38" s="1">
        <v>37498</v>
      </c>
      <c r="CZ38">
        <v>857.1</v>
      </c>
      <c r="DB38" s="1">
        <v>37652</v>
      </c>
      <c r="DC38" s="3">
        <f t="shared" si="3"/>
        <v>68.247334754797393</v>
      </c>
      <c r="DD38" s="3">
        <f t="shared" si="4"/>
        <v>50.135741434001055</v>
      </c>
      <c r="DE38" s="3">
        <f t="shared" si="5"/>
        <v>66.96071904127831</v>
      </c>
      <c r="DF38" s="3">
        <f t="shared" si="6"/>
        <v>47.978454541616138</v>
      </c>
      <c r="DG38" s="1">
        <v>37652</v>
      </c>
      <c r="DH38" s="5">
        <f t="shared" si="1"/>
        <v>1.3612511314834854</v>
      </c>
      <c r="DI38" s="5">
        <f t="shared" si="2"/>
        <v>1.3956414328268349</v>
      </c>
      <c r="DL38" s="2">
        <v>40578</v>
      </c>
      <c r="DM38">
        <v>78.043999999999997</v>
      </c>
      <c r="DN38" s="2">
        <v>40578</v>
      </c>
      <c r="DO38">
        <v>45.6</v>
      </c>
      <c r="DP38" s="2">
        <v>40578</v>
      </c>
      <c r="DQ38" s="5">
        <v>103.28</v>
      </c>
      <c r="DS38" s="2">
        <v>40578</v>
      </c>
      <c r="DT38">
        <v>103.28</v>
      </c>
      <c r="DV38" s="2">
        <v>40585</v>
      </c>
      <c r="DW38" s="23">
        <f t="shared" si="22"/>
        <v>1.8640350877192624E-3</v>
      </c>
      <c r="DX38" s="23">
        <f t="shared" si="23"/>
        <v>5.3303264824970942E-3</v>
      </c>
      <c r="DY38" s="23">
        <f t="shared" si="24"/>
        <v>7.7459333849727585E-5</v>
      </c>
      <c r="DZ38" s="23"/>
      <c r="EA38" s="2">
        <v>40942</v>
      </c>
      <c r="EB38" s="23">
        <f t="shared" si="25"/>
        <v>0.54311597222995012</v>
      </c>
      <c r="EC38" s="23">
        <f t="shared" si="26"/>
        <v>-0.85686625613661549</v>
      </c>
    </row>
    <row r="39" spans="5:133">
      <c r="E39" s="2">
        <v>44803</v>
      </c>
      <c r="F39">
        <v>59537.07</v>
      </c>
      <c r="G39" s="2">
        <v>44799</v>
      </c>
      <c r="H39">
        <v>3236.223</v>
      </c>
      <c r="I39" s="2">
        <v>44799</v>
      </c>
      <c r="J39">
        <v>112298.86</v>
      </c>
      <c r="K39" s="2">
        <v>44802</v>
      </c>
      <c r="L39">
        <v>2426.89</v>
      </c>
      <c r="M39" s="2">
        <v>44799</v>
      </c>
      <c r="N39">
        <v>4057.66</v>
      </c>
      <c r="O39" s="2">
        <v>44799</v>
      </c>
      <c r="P39">
        <v>7427.31</v>
      </c>
      <c r="Q39" s="2">
        <v>44799</v>
      </c>
      <c r="R39">
        <v>12971.47</v>
      </c>
      <c r="S39" s="1">
        <v>44802</v>
      </c>
      <c r="T39">
        <v>27878.959999999999</v>
      </c>
      <c r="AA39" s="2">
        <v>39538</v>
      </c>
      <c r="AB39">
        <v>12.244</v>
      </c>
      <c r="AC39" s="1">
        <v>39538</v>
      </c>
      <c r="AD39">
        <v>16.043500000000002</v>
      </c>
      <c r="AE39" s="1">
        <v>39538</v>
      </c>
      <c r="AF39">
        <v>11.798</v>
      </c>
      <c r="AG39" s="1">
        <v>39538</v>
      </c>
      <c r="AH39">
        <v>13.7052</v>
      </c>
      <c r="AJ39" s="2">
        <v>39538</v>
      </c>
      <c r="AK39" s="4">
        <f t="shared" si="9"/>
        <v>12.244</v>
      </c>
      <c r="AL39" s="4">
        <f t="shared" si="10"/>
        <v>16.043500000000002</v>
      </c>
      <c r="AM39" s="4">
        <f t="shared" si="11"/>
        <v>11.798</v>
      </c>
      <c r="AN39" s="2">
        <v>39538</v>
      </c>
      <c r="AO39" s="23">
        <f t="shared" si="12"/>
        <v>-3.6426004573668735E-2</v>
      </c>
      <c r="AP39" s="23">
        <f t="shared" si="13"/>
        <v>0.35984912697067317</v>
      </c>
      <c r="AS39" s="1">
        <v>39538</v>
      </c>
      <c r="AT39">
        <v>11.357100000000001</v>
      </c>
      <c r="AU39" s="1">
        <v>39538</v>
      </c>
      <c r="AV39">
        <v>16.087700000000002</v>
      </c>
      <c r="AW39" s="1">
        <v>39538</v>
      </c>
      <c r="AX39">
        <v>10.850899999999999</v>
      </c>
      <c r="AY39" s="1">
        <v>39538</v>
      </c>
      <c r="AZ39">
        <v>12.349500000000001</v>
      </c>
      <c r="BB39" s="2">
        <v>39538</v>
      </c>
      <c r="BC39" s="4">
        <f t="shared" si="14"/>
        <v>11.357100000000001</v>
      </c>
      <c r="BD39" s="4">
        <f t="shared" si="15"/>
        <v>16.087700000000002</v>
      </c>
      <c r="BE39" s="4">
        <f t="shared" si="16"/>
        <v>10.850899999999999</v>
      </c>
      <c r="BF39" s="2">
        <v>39538</v>
      </c>
      <c r="BG39" s="23">
        <f t="shared" si="7"/>
        <v>-4.4571237375738648E-2</v>
      </c>
      <c r="BH39" s="23">
        <f t="shared" si="8"/>
        <v>0.48261434535384184</v>
      </c>
      <c r="BJ39" s="2">
        <v>40086</v>
      </c>
      <c r="BK39" s="23">
        <v>0.27507059545733581</v>
      </c>
      <c r="BL39" s="23">
        <v>-7.1525058564027133E-2</v>
      </c>
      <c r="BS39" s="2">
        <v>38786</v>
      </c>
      <c r="BT39">
        <v>1303.8399999999999</v>
      </c>
      <c r="BU39" s="2">
        <v>38786</v>
      </c>
      <c r="BV39">
        <v>438.82</v>
      </c>
      <c r="BW39" s="2">
        <v>38786</v>
      </c>
      <c r="BX39">
        <v>752.45</v>
      </c>
      <c r="BZ39" s="2">
        <v>38793</v>
      </c>
      <c r="CA39" s="23">
        <f t="shared" si="17"/>
        <v>1.360466706166541E-2</v>
      </c>
      <c r="CB39" s="23">
        <f t="shared" si="18"/>
        <v>2.6644373542765942E-2</v>
      </c>
      <c r="CC39" s="23">
        <f t="shared" si="19"/>
        <v>3.9790019270383281E-2</v>
      </c>
      <c r="CD39" s="23"/>
      <c r="CE39" s="2">
        <v>39150</v>
      </c>
      <c r="CF39" s="23">
        <f t="shared" si="20"/>
        <v>0.58720029471481128</v>
      </c>
      <c r="CG39" s="23">
        <f t="shared" si="21"/>
        <v>0.68062567307149635</v>
      </c>
      <c r="CS39" s="1">
        <v>37529</v>
      </c>
      <c r="CT39">
        <v>72.459999999999994</v>
      </c>
      <c r="CU39" s="1">
        <v>37529</v>
      </c>
      <c r="CV39">
        <v>160.76</v>
      </c>
      <c r="CW39" s="1">
        <v>37529</v>
      </c>
      <c r="CX39">
        <v>1151.5</v>
      </c>
      <c r="CY39" s="1">
        <v>37529</v>
      </c>
      <c r="CZ39">
        <v>771.01</v>
      </c>
      <c r="DB39" s="1">
        <v>37680</v>
      </c>
      <c r="DC39" s="3">
        <f t="shared" si="3"/>
        <v>70.311300639658796</v>
      </c>
      <c r="DD39" s="3">
        <f t="shared" si="4"/>
        <v>49.715657417197697</v>
      </c>
      <c r="DE39" s="3">
        <f t="shared" si="5"/>
        <v>65.25743453173547</v>
      </c>
      <c r="DF39" s="3">
        <f t="shared" si="6"/>
        <v>47.389151270590915</v>
      </c>
      <c r="DG39" s="1">
        <v>37680</v>
      </c>
      <c r="DH39" s="5">
        <f t="shared" si="1"/>
        <v>1.41426874937264</v>
      </c>
      <c r="DI39" s="5">
        <f t="shared" si="2"/>
        <v>1.3770543000256976</v>
      </c>
      <c r="DL39" s="2">
        <v>40585</v>
      </c>
      <c r="DM39">
        <v>78.459999999999994</v>
      </c>
      <c r="DN39" s="2">
        <v>40585</v>
      </c>
      <c r="DO39">
        <v>45.685000000000002</v>
      </c>
      <c r="DP39" s="2">
        <v>40585</v>
      </c>
      <c r="DQ39" s="5">
        <v>103.288</v>
      </c>
      <c r="DS39" s="2">
        <v>40585</v>
      </c>
      <c r="DT39">
        <v>103.288</v>
      </c>
      <c r="DV39" s="2">
        <v>40592</v>
      </c>
      <c r="DW39" s="23">
        <f t="shared" si="22"/>
        <v>-1.0397285761190811E-2</v>
      </c>
      <c r="DX39" s="23">
        <f t="shared" si="23"/>
        <v>-1.0145296966607042E-2</v>
      </c>
      <c r="DY39" s="23">
        <f t="shared" si="24"/>
        <v>7.3967934319574269E-3</v>
      </c>
      <c r="DZ39" s="23"/>
      <c r="EA39" s="2">
        <v>40949</v>
      </c>
      <c r="EB39" s="23">
        <f t="shared" si="25"/>
        <v>0.54154867473657831</v>
      </c>
      <c r="EC39" s="23">
        <f t="shared" si="26"/>
        <v>-0.85623014085935278</v>
      </c>
    </row>
    <row r="40" spans="5:133">
      <c r="E40" s="2">
        <v>44805</v>
      </c>
      <c r="F40">
        <v>58766.59</v>
      </c>
      <c r="G40" s="2">
        <v>44802</v>
      </c>
      <c r="H40">
        <v>3240.7280000000001</v>
      </c>
      <c r="I40" s="2">
        <v>44802</v>
      </c>
      <c r="J40">
        <v>112323.12</v>
      </c>
      <c r="K40" s="2">
        <v>44803</v>
      </c>
      <c r="L40">
        <v>2450.9299999999998</v>
      </c>
      <c r="M40" s="2">
        <v>44802</v>
      </c>
      <c r="N40">
        <v>4030.61</v>
      </c>
      <c r="O40" s="2">
        <v>44803</v>
      </c>
      <c r="P40">
        <v>7361.63</v>
      </c>
      <c r="Q40" s="2">
        <v>44802</v>
      </c>
      <c r="R40">
        <v>12892.99</v>
      </c>
      <c r="S40" s="1">
        <v>44803</v>
      </c>
      <c r="T40">
        <v>28195.58</v>
      </c>
      <c r="AA40" s="2">
        <v>39568</v>
      </c>
      <c r="AB40">
        <v>13.0846</v>
      </c>
      <c r="AC40" s="1">
        <v>39568</v>
      </c>
      <c r="AD40">
        <v>17.756799999999998</v>
      </c>
      <c r="AE40" s="1">
        <v>39568</v>
      </c>
      <c r="AF40">
        <v>12.423</v>
      </c>
      <c r="AG40" s="1">
        <v>39568</v>
      </c>
      <c r="AH40">
        <v>15.7006</v>
      </c>
      <c r="AJ40" s="2">
        <v>39568</v>
      </c>
      <c r="AK40" s="4">
        <f t="shared" si="9"/>
        <v>13.0846</v>
      </c>
      <c r="AL40" s="4">
        <f t="shared" si="10"/>
        <v>17.756799999999998</v>
      </c>
      <c r="AM40" s="4">
        <f t="shared" si="11"/>
        <v>12.423</v>
      </c>
      <c r="AN40" s="2">
        <v>39568</v>
      </c>
      <c r="AO40" s="23">
        <f t="shared" si="12"/>
        <v>-5.0563257569967712E-2</v>
      </c>
      <c r="AP40" s="23">
        <f t="shared" si="13"/>
        <v>0.42934878853739011</v>
      </c>
      <c r="AS40" s="1">
        <v>39568</v>
      </c>
      <c r="AT40">
        <v>12.021699999999999</v>
      </c>
      <c r="AU40" s="1">
        <v>39568</v>
      </c>
      <c r="AV40">
        <v>14.7135</v>
      </c>
      <c r="AW40" s="1">
        <v>39568</v>
      </c>
      <c r="AX40">
        <v>11.444800000000001</v>
      </c>
      <c r="AY40" s="1">
        <v>39568</v>
      </c>
      <c r="AZ40">
        <v>14.230499999999999</v>
      </c>
      <c r="BB40" s="2">
        <v>39568</v>
      </c>
      <c r="BC40" s="4">
        <f t="shared" si="14"/>
        <v>12.021699999999999</v>
      </c>
      <c r="BD40" s="4">
        <f t="shared" si="15"/>
        <v>14.7135</v>
      </c>
      <c r="BE40" s="4">
        <f t="shared" si="16"/>
        <v>11.444800000000001</v>
      </c>
      <c r="BF40" s="2">
        <v>39568</v>
      </c>
      <c r="BG40" s="23">
        <f t="shared" si="7"/>
        <v>-4.7988221299816058E-2</v>
      </c>
      <c r="BH40" s="23">
        <f t="shared" si="8"/>
        <v>0.28560568992031299</v>
      </c>
      <c r="BJ40" s="2">
        <v>40116</v>
      </c>
      <c r="BK40" s="23">
        <v>0.19247768220461015</v>
      </c>
      <c r="BL40" s="23">
        <v>-3.8412222563342979E-2</v>
      </c>
      <c r="BS40" s="2">
        <v>38793</v>
      </c>
      <c r="BT40">
        <v>1338.58</v>
      </c>
      <c r="BU40" s="2">
        <v>38793</v>
      </c>
      <c r="BV40">
        <v>444.79</v>
      </c>
      <c r="BW40" s="2">
        <v>38793</v>
      </c>
      <c r="BX40">
        <v>782.39</v>
      </c>
      <c r="BZ40" s="2">
        <v>38800</v>
      </c>
      <c r="CA40" s="23">
        <f t="shared" si="17"/>
        <v>4.3616088491198468E-3</v>
      </c>
      <c r="CB40" s="23">
        <f t="shared" si="18"/>
        <v>-2.2860045720091149E-3</v>
      </c>
      <c r="CC40" s="23">
        <f t="shared" si="19"/>
        <v>-1.0544613300272232E-2</v>
      </c>
      <c r="CD40" s="23"/>
      <c r="CE40" s="2">
        <v>39157</v>
      </c>
      <c r="CF40" s="23">
        <f t="shared" si="20"/>
        <v>0.59680033297819612</v>
      </c>
      <c r="CG40" s="23">
        <f t="shared" si="21"/>
        <v>0.68518620136127761</v>
      </c>
      <c r="CS40" s="1">
        <v>37560</v>
      </c>
      <c r="CT40">
        <v>72.56</v>
      </c>
      <c r="CU40" s="1">
        <v>37560</v>
      </c>
      <c r="CV40">
        <v>159.02000000000001</v>
      </c>
      <c r="CW40" s="1">
        <v>37560</v>
      </c>
      <c r="CX40">
        <v>1230.2</v>
      </c>
      <c r="CY40" s="1">
        <v>37560</v>
      </c>
      <c r="CZ40">
        <v>830.37</v>
      </c>
      <c r="DB40" s="1">
        <v>37711</v>
      </c>
      <c r="DC40" s="3">
        <f t="shared" si="3"/>
        <v>64.801705756929593</v>
      </c>
      <c r="DD40" s="3">
        <f t="shared" si="4"/>
        <v>45.794873260366337</v>
      </c>
      <c r="DE40" s="3">
        <f t="shared" si="5"/>
        <v>64.125610297381272</v>
      </c>
      <c r="DF40" s="3">
        <f t="shared" si="6"/>
        <v>47.70521566569554</v>
      </c>
      <c r="DG40" s="1">
        <v>37711</v>
      </c>
      <c r="DH40" s="5">
        <f t="shared" si="1"/>
        <v>1.4150428015926604</v>
      </c>
      <c r="DI40" s="5">
        <f t="shared" si="2"/>
        <v>1.3442054375512134</v>
      </c>
      <c r="DL40" s="2">
        <v>40592</v>
      </c>
      <c r="DM40">
        <v>77.664000000000001</v>
      </c>
      <c r="DN40" s="2">
        <v>40592</v>
      </c>
      <c r="DO40">
        <v>45.21</v>
      </c>
      <c r="DP40" s="2">
        <v>40592</v>
      </c>
      <c r="DQ40" s="5">
        <v>104.05200000000001</v>
      </c>
      <c r="DS40" s="2">
        <v>40592</v>
      </c>
      <c r="DT40">
        <v>104.05200000000001</v>
      </c>
      <c r="DV40" s="2">
        <v>40599</v>
      </c>
      <c r="DW40" s="23">
        <f t="shared" si="22"/>
        <v>2.5436850254370036E-3</v>
      </c>
      <c r="DX40" s="23">
        <f t="shared" si="23"/>
        <v>-5.0087556654304644E-3</v>
      </c>
      <c r="DY40" s="23">
        <f t="shared" si="24"/>
        <v>-2.4122554107561811E-3</v>
      </c>
      <c r="DZ40" s="23"/>
      <c r="EA40" s="2">
        <v>40956</v>
      </c>
      <c r="EB40" s="23">
        <f t="shared" si="25"/>
        <v>0.53310949048640965</v>
      </c>
      <c r="EC40" s="23">
        <f t="shared" si="26"/>
        <v>-0.85587434293379361</v>
      </c>
    </row>
    <row r="41" spans="5:133">
      <c r="E41" s="2"/>
      <c r="G41" s="2">
        <v>44803</v>
      </c>
      <c r="H41">
        <v>3227.22</v>
      </c>
      <c r="I41" s="2">
        <v>44803</v>
      </c>
      <c r="J41">
        <v>110430.64</v>
      </c>
      <c r="K41" s="2">
        <v>44804</v>
      </c>
      <c r="L41">
        <v>2472.0500000000002</v>
      </c>
      <c r="M41" s="2">
        <v>44803</v>
      </c>
      <c r="N41">
        <v>3986.16</v>
      </c>
      <c r="O41" s="2">
        <v>44804</v>
      </c>
      <c r="P41">
        <v>7284.15</v>
      </c>
      <c r="Q41" s="2">
        <v>44803</v>
      </c>
      <c r="R41">
        <v>12961.14</v>
      </c>
      <c r="S41" s="1">
        <v>44804</v>
      </c>
      <c r="T41">
        <v>28091.53</v>
      </c>
      <c r="AA41" s="2">
        <v>39598</v>
      </c>
      <c r="AB41">
        <v>13.151</v>
      </c>
      <c r="AC41" s="1">
        <v>39598</v>
      </c>
      <c r="AD41">
        <v>16.4177</v>
      </c>
      <c r="AE41" s="1">
        <v>39598</v>
      </c>
      <c r="AF41">
        <v>12.477499999999999</v>
      </c>
      <c r="AG41" s="1">
        <v>39598</v>
      </c>
      <c r="AH41">
        <v>14.5669</v>
      </c>
      <c r="AJ41" s="2">
        <v>39598</v>
      </c>
      <c r="AK41" s="4">
        <f t="shared" si="9"/>
        <v>13.151</v>
      </c>
      <c r="AL41" s="4">
        <f t="shared" si="10"/>
        <v>16.4177</v>
      </c>
      <c r="AM41" s="4">
        <f t="shared" si="11"/>
        <v>12.477499999999999</v>
      </c>
      <c r="AN41" s="2">
        <v>39598</v>
      </c>
      <c r="AO41" s="23">
        <f t="shared" si="12"/>
        <v>-5.121283552581557E-2</v>
      </c>
      <c r="AP41" s="23">
        <f t="shared" si="13"/>
        <v>0.31578441194149476</v>
      </c>
      <c r="AS41" s="1">
        <v>39598</v>
      </c>
      <c r="AT41">
        <v>12.164899999999999</v>
      </c>
      <c r="AU41" s="1">
        <v>39598</v>
      </c>
      <c r="AV41">
        <v>13.846299999999999</v>
      </c>
      <c r="AW41" s="1">
        <v>39598</v>
      </c>
      <c r="AX41">
        <v>11.537000000000001</v>
      </c>
      <c r="AY41" s="1">
        <v>39598</v>
      </c>
      <c r="AZ41">
        <v>13.325200000000001</v>
      </c>
      <c r="BB41" s="2">
        <v>39598</v>
      </c>
      <c r="BC41" s="4">
        <f t="shared" si="14"/>
        <v>12.164899999999999</v>
      </c>
      <c r="BD41" s="4">
        <f t="shared" si="15"/>
        <v>13.846299999999999</v>
      </c>
      <c r="BE41" s="4">
        <f t="shared" si="16"/>
        <v>11.537000000000001</v>
      </c>
      <c r="BF41" s="2">
        <v>39598</v>
      </c>
      <c r="BG41" s="23">
        <f t="shared" si="7"/>
        <v>-5.1615714062589801E-2</v>
      </c>
      <c r="BH41" s="23">
        <f t="shared" si="8"/>
        <v>0.2001646875270866</v>
      </c>
      <c r="BJ41" s="2">
        <v>40147</v>
      </c>
      <c r="BK41" s="23">
        <v>0.25835339607499819</v>
      </c>
      <c r="BL41" s="23">
        <v>-2.8825147904538051E-2</v>
      </c>
      <c r="BS41" s="2">
        <v>38800</v>
      </c>
      <c r="BT41">
        <v>1335.52</v>
      </c>
      <c r="BU41" s="2">
        <v>38800</v>
      </c>
      <c r="BV41">
        <v>446.73</v>
      </c>
      <c r="BW41" s="2">
        <v>38800</v>
      </c>
      <c r="BX41">
        <v>774.14</v>
      </c>
      <c r="BZ41" s="2">
        <v>38807</v>
      </c>
      <c r="CA41" s="23">
        <f t="shared" si="17"/>
        <v>2.7936337384997456E-2</v>
      </c>
      <c r="CB41" s="23">
        <f t="shared" si="18"/>
        <v>-3.3694740625378472E-4</v>
      </c>
      <c r="CC41" s="23">
        <f t="shared" si="19"/>
        <v>1.7645387139276991E-2</v>
      </c>
      <c r="CD41" s="23"/>
      <c r="CE41" s="2">
        <v>39164</v>
      </c>
      <c r="CF41" s="23">
        <f t="shared" si="20"/>
        <v>0.62639119798902043</v>
      </c>
      <c r="CG41" s="23">
        <f t="shared" si="21"/>
        <v>0.70429457870290957</v>
      </c>
      <c r="CS41" s="1">
        <v>37589</v>
      </c>
      <c r="CT41">
        <v>78.5</v>
      </c>
      <c r="CU41" s="1">
        <v>37589</v>
      </c>
      <c r="CV41">
        <v>179.04</v>
      </c>
      <c r="CW41" s="1">
        <v>37589</v>
      </c>
      <c r="CX41">
        <v>1316.3</v>
      </c>
      <c r="CY41" s="1">
        <v>37589</v>
      </c>
      <c r="CZ41">
        <v>859.88</v>
      </c>
      <c r="DB41" s="1">
        <v>37741</v>
      </c>
      <c r="DC41" s="3">
        <f t="shared" si="3"/>
        <v>65.867803837953048</v>
      </c>
      <c r="DD41" s="3">
        <f t="shared" si="4"/>
        <v>40.436658760323475</v>
      </c>
      <c r="DE41" s="3">
        <f t="shared" si="5"/>
        <v>70.739014647137154</v>
      </c>
      <c r="DF41" s="3">
        <f t="shared" si="6"/>
        <v>51.007606053477595</v>
      </c>
      <c r="DG41" s="1">
        <v>37741</v>
      </c>
      <c r="DH41" s="5">
        <f t="shared" si="1"/>
        <v>1.6289131163968142</v>
      </c>
      <c r="DI41" s="5">
        <f t="shared" si="2"/>
        <v>1.3868326730129754</v>
      </c>
      <c r="DL41" s="2">
        <v>40599</v>
      </c>
      <c r="DM41">
        <v>77.275000000000006</v>
      </c>
      <c r="DN41" s="2">
        <v>40599</v>
      </c>
      <c r="DO41">
        <v>45.325000000000003</v>
      </c>
      <c r="DP41" s="2">
        <v>40599</v>
      </c>
      <c r="DQ41" s="5">
        <v>103.801</v>
      </c>
      <c r="DS41" s="2">
        <v>40599</v>
      </c>
      <c r="DT41">
        <v>103.801</v>
      </c>
      <c r="DV41" s="2">
        <v>40606</v>
      </c>
      <c r="DW41" s="23">
        <f t="shared" si="22"/>
        <v>-7.4462217319360979E-3</v>
      </c>
      <c r="DX41" s="23">
        <f t="shared" si="23"/>
        <v>-1.1323196376577194E-2</v>
      </c>
      <c r="DY41" s="23">
        <f t="shared" si="24"/>
        <v>8.2850839587287339E-3</v>
      </c>
      <c r="DZ41" s="23"/>
      <c r="EA41" s="2">
        <v>40963</v>
      </c>
      <c r="EB41" s="23">
        <f t="shared" si="25"/>
        <v>0.53945822216360073</v>
      </c>
      <c r="EC41" s="23">
        <f t="shared" si="26"/>
        <v>-0.8564716659797299</v>
      </c>
    </row>
    <row r="42" spans="5:133">
      <c r="E42" s="2"/>
      <c r="G42" s="2">
        <v>44804</v>
      </c>
      <c r="H42">
        <v>3202.1379999999999</v>
      </c>
      <c r="I42" s="2">
        <v>44804</v>
      </c>
      <c r="J42">
        <v>109522.88</v>
      </c>
      <c r="K42" s="2">
        <v>44805</v>
      </c>
      <c r="L42">
        <v>2415.61</v>
      </c>
      <c r="M42" s="2">
        <v>44804</v>
      </c>
      <c r="N42">
        <v>3955</v>
      </c>
      <c r="O42" s="2">
        <v>44805</v>
      </c>
      <c r="P42">
        <v>7148.5</v>
      </c>
      <c r="Q42" s="2">
        <v>44804</v>
      </c>
      <c r="R42">
        <v>12834.96</v>
      </c>
      <c r="S42" s="1">
        <v>44805</v>
      </c>
      <c r="T42">
        <v>27661.47</v>
      </c>
      <c r="AA42" s="2">
        <v>39629</v>
      </c>
      <c r="AB42">
        <v>11.9367</v>
      </c>
      <c r="AC42" s="1">
        <v>39629</v>
      </c>
      <c r="AD42">
        <v>12.7753</v>
      </c>
      <c r="AE42" s="1">
        <v>39629</v>
      </c>
      <c r="AF42">
        <v>10.883800000000001</v>
      </c>
      <c r="AG42" s="1">
        <v>39629</v>
      </c>
      <c r="AH42">
        <v>12.6454</v>
      </c>
      <c r="AJ42" s="2">
        <v>39629</v>
      </c>
      <c r="AK42" s="4">
        <f t="shared" si="9"/>
        <v>11.9367</v>
      </c>
      <c r="AL42" s="4">
        <f t="shared" si="10"/>
        <v>12.7753</v>
      </c>
      <c r="AM42" s="4">
        <f t="shared" si="11"/>
        <v>10.883800000000001</v>
      </c>
      <c r="AN42" s="2">
        <v>39629</v>
      </c>
      <c r="AO42" s="23">
        <f t="shared" si="12"/>
        <v>-8.8206958372079369E-2</v>
      </c>
      <c r="AP42" s="23">
        <f t="shared" si="13"/>
        <v>0.1737904040868079</v>
      </c>
      <c r="AS42" s="1">
        <v>39629</v>
      </c>
      <c r="AT42">
        <v>11.0937</v>
      </c>
      <c r="AU42" s="1">
        <v>39629</v>
      </c>
      <c r="AV42">
        <v>10.954499999999999</v>
      </c>
      <c r="AW42" s="1">
        <v>39629</v>
      </c>
      <c r="AX42">
        <v>10.144</v>
      </c>
      <c r="AY42" s="1">
        <v>39629</v>
      </c>
      <c r="AZ42">
        <v>11.696199999999999</v>
      </c>
      <c r="BB42" s="2">
        <v>39629</v>
      </c>
      <c r="BC42" s="4">
        <f t="shared" si="14"/>
        <v>11.0937</v>
      </c>
      <c r="BD42" s="4">
        <f t="shared" si="15"/>
        <v>10.954499999999999</v>
      </c>
      <c r="BE42" s="4">
        <f t="shared" si="16"/>
        <v>10.144</v>
      </c>
      <c r="BF42" s="2">
        <v>39629</v>
      </c>
      <c r="BG42" s="23">
        <f t="shared" si="7"/>
        <v>-8.5607146398406275E-2</v>
      </c>
      <c r="BH42" s="23">
        <f t="shared" si="8"/>
        <v>7.9899447949526747E-2</v>
      </c>
      <c r="BJ42" s="2">
        <v>40178</v>
      </c>
      <c r="BK42" s="23">
        <v>0.25239508759676377</v>
      </c>
      <c r="BL42" s="23">
        <v>-2.7607986960065167E-2</v>
      </c>
      <c r="BS42" s="2">
        <v>38807</v>
      </c>
      <c r="BT42">
        <v>1335.07</v>
      </c>
      <c r="BU42" s="2">
        <v>38807</v>
      </c>
      <c r="BV42">
        <v>459.21</v>
      </c>
      <c r="BW42" s="2">
        <v>38807</v>
      </c>
      <c r="BX42">
        <v>787.8</v>
      </c>
      <c r="BZ42" s="2">
        <v>38814</v>
      </c>
      <c r="CA42" s="23">
        <f t="shared" si="17"/>
        <v>2.5630974935214823E-2</v>
      </c>
      <c r="CB42" s="23">
        <f t="shared" si="18"/>
        <v>8.4040537200296139E-3</v>
      </c>
      <c r="CC42" s="23">
        <f t="shared" si="19"/>
        <v>3.3333333333333215E-2</v>
      </c>
      <c r="CD42" s="23"/>
      <c r="CE42" s="2">
        <v>39171</v>
      </c>
      <c r="CF42" s="23">
        <f t="shared" si="20"/>
        <v>0.6346951070952741</v>
      </c>
      <c r="CG42" s="23">
        <f t="shared" si="21"/>
        <v>0.69922628058816161</v>
      </c>
      <c r="CS42" s="1">
        <v>37621</v>
      </c>
      <c r="CT42">
        <v>82.08</v>
      </c>
      <c r="CU42" s="1">
        <v>37621</v>
      </c>
      <c r="CV42">
        <v>187.27</v>
      </c>
      <c r="CW42" s="1">
        <v>37621</v>
      </c>
      <c r="CX42">
        <v>1239.2</v>
      </c>
      <c r="CY42" s="1">
        <v>37621</v>
      </c>
      <c r="CZ42">
        <v>825.7</v>
      </c>
      <c r="DB42" s="1">
        <v>37771</v>
      </c>
      <c r="DC42" s="3">
        <f t="shared" si="3"/>
        <v>73.014925373134275</v>
      </c>
      <c r="DD42" s="3">
        <f t="shared" si="4"/>
        <v>41.405423941931218</v>
      </c>
      <c r="DE42" s="3">
        <f t="shared" si="5"/>
        <v>75.638038171327111</v>
      </c>
      <c r="DF42" s="3">
        <f t="shared" si="6"/>
        <v>52.994468873085658</v>
      </c>
      <c r="DG42" s="1">
        <v>37771</v>
      </c>
      <c r="DH42" s="5">
        <f t="shared" si="1"/>
        <v>1.7634145100297394</v>
      </c>
      <c r="DI42" s="5">
        <f t="shared" si="2"/>
        <v>1.4272817480720419</v>
      </c>
      <c r="DL42" s="2">
        <v>40606</v>
      </c>
      <c r="DM42">
        <v>76.400000000000006</v>
      </c>
      <c r="DN42" s="2">
        <v>40606</v>
      </c>
      <c r="DO42">
        <v>44.987499999999997</v>
      </c>
      <c r="DP42" s="2">
        <v>40606</v>
      </c>
      <c r="DQ42" s="5">
        <v>104.661</v>
      </c>
      <c r="DS42" s="2">
        <v>40606</v>
      </c>
      <c r="DT42">
        <v>104.661</v>
      </c>
      <c r="DV42" s="2">
        <v>40613</v>
      </c>
      <c r="DW42" s="23">
        <f t="shared" si="22"/>
        <v>5.668241178105049E-3</v>
      </c>
      <c r="DX42" s="23">
        <f t="shared" si="23"/>
        <v>4.921465968586336E-3</v>
      </c>
      <c r="DY42" s="23">
        <f t="shared" si="24"/>
        <v>-3.2676928368733371E-3</v>
      </c>
      <c r="DZ42" s="23"/>
      <c r="EA42" s="2">
        <v>40970</v>
      </c>
      <c r="EB42" s="23">
        <f t="shared" si="25"/>
        <v>0.5400467231526459</v>
      </c>
      <c r="EC42" s="23">
        <f t="shared" si="26"/>
        <v>-0.85361719521345547</v>
      </c>
    </row>
    <row r="43" spans="5:133">
      <c r="E43" s="2"/>
      <c r="G43" s="2">
        <v>44805</v>
      </c>
      <c r="H43">
        <v>3184.98</v>
      </c>
      <c r="I43" s="2">
        <v>44805</v>
      </c>
      <c r="J43">
        <v>110405.3</v>
      </c>
      <c r="K43" s="2"/>
      <c r="M43" s="2">
        <v>44805</v>
      </c>
      <c r="N43">
        <v>3966.85</v>
      </c>
      <c r="O43" s="2"/>
      <c r="Q43" s="2">
        <v>44805</v>
      </c>
      <c r="R43">
        <v>12630.23</v>
      </c>
      <c r="S43" s="1"/>
      <c r="AA43" s="2">
        <v>39660</v>
      </c>
      <c r="AB43">
        <v>11.7186</v>
      </c>
      <c r="AC43" s="1">
        <v>39660</v>
      </c>
      <c r="AD43">
        <v>13.7136</v>
      </c>
      <c r="AE43" s="1">
        <v>39660</v>
      </c>
      <c r="AF43">
        <v>10.3125</v>
      </c>
      <c r="AG43" s="1">
        <v>39660</v>
      </c>
      <c r="AH43">
        <v>12.8521</v>
      </c>
      <c r="AJ43" s="2">
        <v>39660</v>
      </c>
      <c r="AK43" s="4">
        <f t="shared" si="9"/>
        <v>11.7186</v>
      </c>
      <c r="AL43" s="4">
        <f t="shared" si="10"/>
        <v>13.7136</v>
      </c>
      <c r="AM43" s="4">
        <f t="shared" si="11"/>
        <v>10.3125</v>
      </c>
      <c r="AN43" s="2">
        <v>39660</v>
      </c>
      <c r="AO43" s="23">
        <f t="shared" si="12"/>
        <v>-0.11998873585581893</v>
      </c>
      <c r="AP43" s="23">
        <f t="shared" si="13"/>
        <v>0.3298036363636363</v>
      </c>
      <c r="AS43" s="1">
        <v>39660</v>
      </c>
      <c r="AT43">
        <v>10.9438</v>
      </c>
      <c r="AU43" s="1">
        <v>39660</v>
      </c>
      <c r="AV43">
        <v>12.103199999999999</v>
      </c>
      <c r="AW43" s="1">
        <v>39660</v>
      </c>
      <c r="AX43">
        <v>9.6991999999999994</v>
      </c>
      <c r="AY43" s="1">
        <v>39660</v>
      </c>
      <c r="AZ43">
        <v>12.0244</v>
      </c>
      <c r="BB43" s="2">
        <v>39660</v>
      </c>
      <c r="BC43" s="4">
        <f t="shared" si="14"/>
        <v>10.9438</v>
      </c>
      <c r="BD43" s="4">
        <f t="shared" si="15"/>
        <v>12.103199999999999</v>
      </c>
      <c r="BE43" s="4">
        <f t="shared" si="16"/>
        <v>9.6991999999999994</v>
      </c>
      <c r="BF43" s="2">
        <v>39660</v>
      </c>
      <c r="BG43" s="23">
        <f t="shared" si="7"/>
        <v>-0.11372649353972109</v>
      </c>
      <c r="BH43" s="23">
        <f t="shared" si="8"/>
        <v>0.24785549323655554</v>
      </c>
      <c r="BJ43" s="2">
        <v>40207</v>
      </c>
      <c r="BK43" s="23">
        <v>0.63981873063659322</v>
      </c>
      <c r="BL43" s="23">
        <v>-0.10567327896292611</v>
      </c>
      <c r="BS43" s="2">
        <v>38814</v>
      </c>
      <c r="BT43">
        <v>1346.29</v>
      </c>
      <c r="BU43" s="2">
        <v>38814</v>
      </c>
      <c r="BV43">
        <v>470.98</v>
      </c>
      <c r="BW43" s="2">
        <v>38814</v>
      </c>
      <c r="BX43">
        <v>814.06</v>
      </c>
      <c r="BZ43" s="2">
        <v>38821</v>
      </c>
      <c r="CA43" s="23">
        <f t="shared" si="17"/>
        <v>-3.641343581468437E-2</v>
      </c>
      <c r="CB43" s="23">
        <f t="shared" si="18"/>
        <v>-8.4008645982662777E-3</v>
      </c>
      <c r="CC43" s="23">
        <f t="shared" si="19"/>
        <v>-6.1420534112964775E-3</v>
      </c>
      <c r="CD43" s="23"/>
      <c r="CE43" s="2">
        <v>39178</v>
      </c>
      <c r="CF43" s="23">
        <f t="shared" si="20"/>
        <v>0.61611944878200342</v>
      </c>
      <c r="CG43" s="23">
        <f t="shared" si="21"/>
        <v>0.68117682769939614</v>
      </c>
      <c r="CS43" s="1">
        <v>37652</v>
      </c>
      <c r="CT43">
        <v>80.02</v>
      </c>
      <c r="CU43" s="1">
        <v>37652</v>
      </c>
      <c r="CV43">
        <v>175.44</v>
      </c>
      <c r="CW43" s="1">
        <v>37652</v>
      </c>
      <c r="CX43">
        <v>1206.9000000000001</v>
      </c>
      <c r="CY43" s="1">
        <v>37652</v>
      </c>
      <c r="CZ43">
        <v>795.43</v>
      </c>
      <c r="DB43" s="1">
        <v>37802</v>
      </c>
      <c r="DC43" s="3">
        <f t="shared" si="3"/>
        <v>81.253731343283519</v>
      </c>
      <c r="DD43" s="3">
        <f t="shared" si="4"/>
        <v>47.309461892378458</v>
      </c>
      <c r="DE43" s="3">
        <f t="shared" si="5"/>
        <v>77.013981358189071</v>
      </c>
      <c r="DF43" s="3">
        <f t="shared" si="6"/>
        <v>53.689328001254601</v>
      </c>
      <c r="DG43" s="1">
        <v>37802</v>
      </c>
      <c r="DH43" s="5">
        <f t="shared" si="1"/>
        <v>1.7174943043766362</v>
      </c>
      <c r="DI43" s="5">
        <f t="shared" si="2"/>
        <v>1.4344374240703743</v>
      </c>
      <c r="DL43" s="2">
        <v>40613</v>
      </c>
      <c r="DM43">
        <v>76.775999999999996</v>
      </c>
      <c r="DN43" s="2">
        <v>40613</v>
      </c>
      <c r="DO43">
        <v>45.2425</v>
      </c>
      <c r="DP43" s="2">
        <v>40613</v>
      </c>
      <c r="DQ43" s="5">
        <v>104.319</v>
      </c>
      <c r="DS43" s="2">
        <v>40613</v>
      </c>
      <c r="DT43">
        <v>104.319</v>
      </c>
      <c r="DV43" s="2">
        <v>40620</v>
      </c>
      <c r="DW43" s="23">
        <f t="shared" si="22"/>
        <v>-2.5838536774051013E-3</v>
      </c>
      <c r="DX43" s="23">
        <f t="shared" si="23"/>
        <v>-1.3780348025424494E-2</v>
      </c>
      <c r="DY43" s="23">
        <f t="shared" si="24"/>
        <v>-6.7101870225072524E-5</v>
      </c>
      <c r="DZ43" s="23"/>
      <c r="EA43" s="2">
        <v>40977</v>
      </c>
      <c r="EB43" s="23">
        <f t="shared" si="25"/>
        <v>0.54106295186867159</v>
      </c>
      <c r="EC43" s="23">
        <f t="shared" si="26"/>
        <v>-0.85387065921128313</v>
      </c>
    </row>
    <row r="44" spans="5:133">
      <c r="E44" s="2"/>
      <c r="G44" s="2"/>
      <c r="I44" s="2"/>
      <c r="K44" s="2"/>
      <c r="O44" s="2"/>
      <c r="Q44" s="2"/>
      <c r="AA44" s="2">
        <v>39689</v>
      </c>
      <c r="AB44">
        <v>11.8643</v>
      </c>
      <c r="AC44" s="1">
        <v>39689</v>
      </c>
      <c r="AD44">
        <v>13.8226</v>
      </c>
      <c r="AE44" s="1">
        <v>39689</v>
      </c>
      <c r="AF44">
        <v>9.7745999999999995</v>
      </c>
      <c r="AG44" s="1">
        <v>39689</v>
      </c>
      <c r="AH44">
        <v>11.869</v>
      </c>
      <c r="AJ44" s="2">
        <v>39689</v>
      </c>
      <c r="AK44" s="4">
        <f t="shared" si="9"/>
        <v>11.8643</v>
      </c>
      <c r="AL44" s="4">
        <f t="shared" si="10"/>
        <v>13.8226</v>
      </c>
      <c r="AM44" s="4">
        <f t="shared" si="11"/>
        <v>9.7745999999999995</v>
      </c>
      <c r="AN44" s="2">
        <v>39689</v>
      </c>
      <c r="AO44" s="23">
        <f t="shared" si="12"/>
        <v>-0.17613344234383832</v>
      </c>
      <c r="AP44" s="23">
        <f t="shared" si="13"/>
        <v>0.41413459374296657</v>
      </c>
      <c r="AS44" s="1">
        <v>39689</v>
      </c>
      <c r="AT44">
        <v>11.1877</v>
      </c>
      <c r="AU44" s="1">
        <v>39689</v>
      </c>
      <c r="AV44">
        <v>12.406700000000001</v>
      </c>
      <c r="AW44" s="1">
        <v>39689</v>
      </c>
      <c r="AX44">
        <v>9.2916000000000007</v>
      </c>
      <c r="AY44" s="1">
        <v>39689</v>
      </c>
      <c r="AZ44">
        <v>11.2568</v>
      </c>
      <c r="BB44" s="2">
        <v>39689</v>
      </c>
      <c r="BC44" s="4">
        <f t="shared" si="14"/>
        <v>11.1877</v>
      </c>
      <c r="BD44" s="4">
        <f t="shared" si="15"/>
        <v>12.406700000000001</v>
      </c>
      <c r="BE44" s="4">
        <f t="shared" si="16"/>
        <v>9.2916000000000007</v>
      </c>
      <c r="BF44" s="2">
        <v>39689</v>
      </c>
      <c r="BG44" s="23">
        <f t="shared" si="7"/>
        <v>-0.1694807690588771</v>
      </c>
      <c r="BH44" s="23">
        <f t="shared" si="8"/>
        <v>0.33525980455465154</v>
      </c>
      <c r="BJ44" s="2">
        <v>40235</v>
      </c>
      <c r="BK44" s="23">
        <v>0.68285981338533186</v>
      </c>
      <c r="BL44" s="23">
        <v>-0.12760528332126608</v>
      </c>
      <c r="BS44" s="2">
        <v>38821</v>
      </c>
      <c r="BT44">
        <v>1334.98</v>
      </c>
      <c r="BU44" s="2">
        <v>38821</v>
      </c>
      <c r="BV44">
        <v>453.83</v>
      </c>
      <c r="BW44" s="2">
        <v>38821</v>
      </c>
      <c r="BX44">
        <v>809.06</v>
      </c>
      <c r="BZ44" s="2">
        <v>38828</v>
      </c>
      <c r="CA44" s="23">
        <f t="shared" si="17"/>
        <v>7.2405966992045601E-2</v>
      </c>
      <c r="CB44" s="23">
        <f t="shared" si="18"/>
        <v>2.6240093484546589E-2</v>
      </c>
      <c r="CC44" s="23">
        <f t="shared" si="19"/>
        <v>4.269151855239417E-2</v>
      </c>
      <c r="CD44" s="23"/>
      <c r="CE44" s="2">
        <v>39185</v>
      </c>
      <c r="CF44" s="23">
        <f t="shared" si="20"/>
        <v>0.60940021862361315</v>
      </c>
      <c r="CG44" s="23">
        <f t="shared" si="21"/>
        <v>0.68508572527352418</v>
      </c>
      <c r="CS44" s="1">
        <v>37680</v>
      </c>
      <c r="CT44">
        <v>82.44</v>
      </c>
      <c r="CU44" s="1">
        <v>37680</v>
      </c>
      <c r="CV44">
        <v>173.97</v>
      </c>
      <c r="CW44" s="1">
        <v>37680</v>
      </c>
      <c r="CX44">
        <v>1176.2</v>
      </c>
      <c r="CY44" s="1">
        <v>37680</v>
      </c>
      <c r="CZ44">
        <v>785.66</v>
      </c>
      <c r="DB44" s="1">
        <v>37833</v>
      </c>
      <c r="DC44" s="3">
        <f t="shared" si="3"/>
        <v>85.219616204690766</v>
      </c>
      <c r="DD44" s="3">
        <f t="shared" si="4"/>
        <v>50.135741434001062</v>
      </c>
      <c r="DE44" s="3">
        <f t="shared" si="5"/>
        <v>78.523080337327997</v>
      </c>
      <c r="DF44" s="3">
        <f t="shared" si="6"/>
        <v>54.694822937589336</v>
      </c>
      <c r="DG44" s="1">
        <v>37833</v>
      </c>
      <c r="DH44" s="5">
        <f t="shared" si="1"/>
        <v>1.6997777187931746</v>
      </c>
      <c r="DI44" s="5">
        <f t="shared" si="2"/>
        <v>1.4356583698411163</v>
      </c>
      <c r="DL44" s="2">
        <v>40620</v>
      </c>
      <c r="DM44">
        <v>75.718000000000004</v>
      </c>
      <c r="DN44" s="2">
        <v>40620</v>
      </c>
      <c r="DO44">
        <v>45.125599999999999</v>
      </c>
      <c r="DP44" s="2">
        <v>40620</v>
      </c>
      <c r="DQ44" s="5">
        <v>104.312</v>
      </c>
      <c r="DS44" s="2">
        <v>40620</v>
      </c>
      <c r="DT44">
        <v>104.312</v>
      </c>
      <c r="DV44" s="2">
        <v>40627</v>
      </c>
      <c r="DW44" s="23">
        <f t="shared" si="22"/>
        <v>-9.9854627971706078E-3</v>
      </c>
      <c r="DX44" s="23">
        <f t="shared" si="23"/>
        <v>6.5902427428088384E-3</v>
      </c>
      <c r="DY44" s="23">
        <f t="shared" si="24"/>
        <v>8.6758953907508651E-3</v>
      </c>
      <c r="DZ44" s="23"/>
      <c r="EA44" s="2">
        <v>40984</v>
      </c>
      <c r="EB44" s="23">
        <f t="shared" si="25"/>
        <v>0.5374429579397848</v>
      </c>
      <c r="EC44" s="23">
        <f t="shared" si="26"/>
        <v>-0.85398182668049327</v>
      </c>
    </row>
    <row r="45" spans="5:133">
      <c r="E45" s="2"/>
      <c r="AA45" s="2">
        <v>39721</v>
      </c>
      <c r="AB45">
        <v>10.634399999999999</v>
      </c>
      <c r="AC45" s="1">
        <v>39721</v>
      </c>
      <c r="AD45">
        <v>11.9207</v>
      </c>
      <c r="AE45" s="1">
        <v>39721</v>
      </c>
      <c r="AF45">
        <v>8.5382999999999996</v>
      </c>
      <c r="AG45" s="1">
        <v>39721</v>
      </c>
      <c r="AH45">
        <v>9.5516000000000005</v>
      </c>
      <c r="AJ45" s="2">
        <v>39721</v>
      </c>
      <c r="AK45" s="4">
        <f t="shared" si="9"/>
        <v>10.634399999999999</v>
      </c>
      <c r="AL45" s="4">
        <f t="shared" si="10"/>
        <v>11.9207</v>
      </c>
      <c r="AM45" s="4">
        <f t="shared" si="11"/>
        <v>8.5382999999999996</v>
      </c>
      <c r="AN45" s="2">
        <v>39721</v>
      </c>
      <c r="AO45" s="23">
        <f t="shared" si="12"/>
        <v>-0.19710561949898442</v>
      </c>
      <c r="AP45" s="23">
        <f t="shared" si="13"/>
        <v>0.39614443156131784</v>
      </c>
      <c r="AS45" s="1">
        <v>39721</v>
      </c>
      <c r="AT45">
        <v>10.175800000000001</v>
      </c>
      <c r="AU45" s="1">
        <v>39721</v>
      </c>
      <c r="AV45">
        <v>10.927300000000001</v>
      </c>
      <c r="AW45" s="1">
        <v>39721</v>
      </c>
      <c r="AX45">
        <v>8.2284000000000006</v>
      </c>
      <c r="AY45" s="1">
        <v>39721</v>
      </c>
      <c r="AZ45">
        <v>9.2154000000000007</v>
      </c>
      <c r="BB45" s="2">
        <v>39721</v>
      </c>
      <c r="BC45" s="4">
        <f t="shared" si="14"/>
        <v>10.175800000000001</v>
      </c>
      <c r="BD45" s="4">
        <f t="shared" si="15"/>
        <v>10.927300000000001</v>
      </c>
      <c r="BE45" s="4">
        <f t="shared" si="16"/>
        <v>8.2284000000000006</v>
      </c>
      <c r="BF45" s="2">
        <v>39721</v>
      </c>
      <c r="BG45" s="23">
        <f t="shared" si="7"/>
        <v>-0.1913756166591325</v>
      </c>
      <c r="BH45" s="23">
        <f t="shared" si="8"/>
        <v>0.32799815273929323</v>
      </c>
      <c r="BJ45" s="2">
        <v>40268</v>
      </c>
      <c r="BK45" s="23">
        <v>0.69573724881717647</v>
      </c>
      <c r="BL45" s="23">
        <v>-0.13307004698071079</v>
      </c>
      <c r="BS45" s="2">
        <v>38828</v>
      </c>
      <c r="BT45">
        <v>1370.01</v>
      </c>
      <c r="BU45" s="2">
        <v>38828</v>
      </c>
      <c r="BV45">
        <v>486.69</v>
      </c>
      <c r="BW45" s="2">
        <v>38828</v>
      </c>
      <c r="BX45">
        <v>843.6</v>
      </c>
      <c r="BZ45" s="2">
        <v>38835</v>
      </c>
      <c r="CA45" s="23">
        <f t="shared" si="17"/>
        <v>-1.6006081900182934E-2</v>
      </c>
      <c r="CB45" s="23">
        <f t="shared" si="18"/>
        <v>2.4598360595908808E-3</v>
      </c>
      <c r="CC45" s="23">
        <f t="shared" si="19"/>
        <v>-2.394499762920832E-3</v>
      </c>
      <c r="CD45" s="23"/>
      <c r="CE45" s="2">
        <v>39192</v>
      </c>
      <c r="CF45" s="23">
        <f t="shared" si="20"/>
        <v>0.59717372391025192</v>
      </c>
      <c r="CG45" s="23">
        <f t="shared" si="21"/>
        <v>0.66749023849622469</v>
      </c>
      <c r="CS45" s="1">
        <v>37711</v>
      </c>
      <c r="CT45">
        <v>75.98</v>
      </c>
      <c r="CU45" s="1">
        <v>37711</v>
      </c>
      <c r="CV45">
        <v>160.25</v>
      </c>
      <c r="CW45" s="1">
        <v>37711</v>
      </c>
      <c r="CX45">
        <v>1155.8</v>
      </c>
      <c r="CY45" s="1">
        <v>37711</v>
      </c>
      <c r="CZ45">
        <v>790.9</v>
      </c>
      <c r="DB45" s="1">
        <v>37862</v>
      </c>
      <c r="DC45" s="3">
        <f t="shared" si="3"/>
        <v>94.985074626865597</v>
      </c>
      <c r="DD45" s="3">
        <f t="shared" si="4"/>
        <v>55.908324522047238</v>
      </c>
      <c r="DE45" s="3">
        <f t="shared" si="5"/>
        <v>80.143142476697733</v>
      </c>
      <c r="DF45" s="3">
        <f t="shared" si="6"/>
        <v>55.727460808618176</v>
      </c>
      <c r="DG45" s="1">
        <v>37862</v>
      </c>
      <c r="DH45" s="5">
        <f t="shared" si="1"/>
        <v>1.6989433226425625</v>
      </c>
      <c r="DI45" s="5">
        <f t="shared" si="2"/>
        <v>1.4381265773427041</v>
      </c>
      <c r="DL45" s="2">
        <v>40627</v>
      </c>
      <c r="DM45">
        <v>76.216999999999999</v>
      </c>
      <c r="DN45" s="2">
        <v>40627</v>
      </c>
      <c r="DO45">
        <v>44.674999999999997</v>
      </c>
      <c r="DP45" s="2">
        <v>40627</v>
      </c>
      <c r="DQ45" s="5">
        <v>105.217</v>
      </c>
      <c r="DS45" s="2">
        <v>40627</v>
      </c>
      <c r="DT45">
        <v>105.217</v>
      </c>
      <c r="DV45" s="2">
        <v>40634</v>
      </c>
      <c r="DW45" s="23">
        <f t="shared" si="22"/>
        <v>-2.0145495243424349E-3</v>
      </c>
      <c r="DX45" s="23">
        <f t="shared" si="23"/>
        <v>-5.0382460605901125E-3</v>
      </c>
      <c r="DY45" s="23">
        <f t="shared" si="24"/>
        <v>9.836813442694492E-3</v>
      </c>
      <c r="DZ45" s="23"/>
      <c r="EA45" s="2">
        <v>40991</v>
      </c>
      <c r="EB45" s="23">
        <f t="shared" si="25"/>
        <v>0.52690430551502221</v>
      </c>
      <c r="EC45" s="23">
        <f t="shared" si="26"/>
        <v>-0.84666646668937529</v>
      </c>
    </row>
    <row r="46" spans="5:133">
      <c r="E46" s="2"/>
      <c r="AA46" s="2">
        <v>39752</v>
      </c>
      <c r="AB46">
        <v>9.8549000000000007</v>
      </c>
      <c r="AC46" s="1">
        <v>39752</v>
      </c>
      <c r="AD46">
        <v>9.4521999999999995</v>
      </c>
      <c r="AE46" s="1">
        <v>39752</v>
      </c>
      <c r="AF46">
        <v>7.6858000000000004</v>
      </c>
      <c r="AG46" s="1">
        <v>39752</v>
      </c>
      <c r="AH46">
        <v>7.8962000000000003</v>
      </c>
      <c r="AJ46" s="2">
        <v>39752</v>
      </c>
      <c r="AK46" s="4">
        <f t="shared" si="9"/>
        <v>9.8549000000000007</v>
      </c>
      <c r="AL46" s="4">
        <f t="shared" si="10"/>
        <v>9.4521999999999995</v>
      </c>
      <c r="AM46" s="4">
        <f t="shared" si="11"/>
        <v>7.6858000000000004</v>
      </c>
      <c r="AN46" s="2">
        <v>39752</v>
      </c>
      <c r="AO46" s="23">
        <f t="shared" si="12"/>
        <v>-0.22010370475600971</v>
      </c>
      <c r="AP46" s="23">
        <f t="shared" si="13"/>
        <v>0.22982643316245532</v>
      </c>
      <c r="AS46" s="1">
        <v>39752</v>
      </c>
      <c r="AT46">
        <v>9.5914000000000001</v>
      </c>
      <c r="AU46" s="1">
        <v>39752</v>
      </c>
      <c r="AV46">
        <v>8.9410000000000007</v>
      </c>
      <c r="AW46" s="1">
        <v>39752</v>
      </c>
      <c r="AX46">
        <v>7.5712999999999999</v>
      </c>
      <c r="AY46" s="1">
        <v>39752</v>
      </c>
      <c r="AZ46">
        <v>7.7331000000000003</v>
      </c>
      <c r="BB46" s="2">
        <v>39752</v>
      </c>
      <c r="BC46" s="4">
        <f t="shared" si="14"/>
        <v>9.5914000000000001</v>
      </c>
      <c r="BD46" s="4">
        <f t="shared" si="15"/>
        <v>8.9410000000000007</v>
      </c>
      <c r="BE46" s="4">
        <f t="shared" si="16"/>
        <v>7.5712999999999999</v>
      </c>
      <c r="BF46" s="2">
        <v>39752</v>
      </c>
      <c r="BG46" s="23">
        <f t="shared" si="7"/>
        <v>-0.2106157599516234</v>
      </c>
      <c r="BH46" s="23">
        <f t="shared" si="8"/>
        <v>0.18090684558794412</v>
      </c>
      <c r="BJ46" s="2">
        <v>40298</v>
      </c>
      <c r="BK46" s="23">
        <v>0.36338828335700479</v>
      </c>
      <c r="BL46" s="23">
        <v>-0.11828562182089364</v>
      </c>
      <c r="BS46" s="2">
        <v>38835</v>
      </c>
      <c r="BT46">
        <v>1373.38</v>
      </c>
      <c r="BU46" s="2">
        <v>38835</v>
      </c>
      <c r="BV46">
        <v>478.9</v>
      </c>
      <c r="BW46" s="2">
        <v>38835</v>
      </c>
      <c r="BX46">
        <v>841.58</v>
      </c>
      <c r="BZ46" s="2">
        <v>38842</v>
      </c>
      <c r="CA46" s="23">
        <f t="shared" si="17"/>
        <v>5.0386301941950373E-2</v>
      </c>
      <c r="CB46" s="23">
        <f t="shared" si="18"/>
        <v>1.9091584266553996E-2</v>
      </c>
      <c r="CC46" s="23">
        <f t="shared" si="19"/>
        <v>3.422134556429568E-2</v>
      </c>
      <c r="CD46" s="23"/>
      <c r="CE46" s="2">
        <v>39199</v>
      </c>
      <c r="CF46" s="23">
        <f t="shared" si="20"/>
        <v>0.59892526556520409</v>
      </c>
      <c r="CG46" s="23">
        <f t="shared" si="21"/>
        <v>0.66723316555629419</v>
      </c>
      <c r="CS46" s="1">
        <v>37741</v>
      </c>
      <c r="CT46">
        <v>77.23</v>
      </c>
      <c r="CU46" s="1">
        <v>37741</v>
      </c>
      <c r="CV46">
        <v>141.5</v>
      </c>
      <c r="CW46" s="1">
        <v>37741</v>
      </c>
      <c r="CX46">
        <v>1275</v>
      </c>
      <c r="CY46" s="1">
        <v>37741</v>
      </c>
      <c r="CZ46">
        <v>845.65</v>
      </c>
      <c r="DB46" s="1">
        <v>37894</v>
      </c>
      <c r="DC46" s="3">
        <f t="shared" si="3"/>
        <v>99.198294243070293</v>
      </c>
      <c r="DD46" s="3">
        <f t="shared" si="4"/>
        <v>59.577629811676594</v>
      </c>
      <c r="DE46" s="3">
        <f t="shared" si="5"/>
        <v>80.509320905459376</v>
      </c>
      <c r="DF46" s="3">
        <f t="shared" si="6"/>
        <v>56.006731447804128</v>
      </c>
      <c r="DG46" s="1">
        <v>37894</v>
      </c>
      <c r="DH46" s="5">
        <f t="shared" si="1"/>
        <v>1.6650258588103224</v>
      </c>
      <c r="DI46" s="5">
        <f t="shared" si="2"/>
        <v>1.4374936516424033</v>
      </c>
      <c r="DL46" s="2">
        <v>40634</v>
      </c>
      <c r="DM46">
        <v>75.832999999999998</v>
      </c>
      <c r="DN46" s="2">
        <v>40634</v>
      </c>
      <c r="DO46">
        <v>44.585000000000001</v>
      </c>
      <c r="DP46" s="2">
        <v>40634</v>
      </c>
      <c r="DQ46" s="5">
        <v>106.252</v>
      </c>
      <c r="DS46" s="2">
        <v>40634</v>
      </c>
      <c r="DT46">
        <v>106.252</v>
      </c>
      <c r="DV46" s="2">
        <v>40641</v>
      </c>
      <c r="DW46" s="23">
        <f t="shared" si="22"/>
        <v>-1.1396209487495756E-2</v>
      </c>
      <c r="DX46" s="23">
        <f t="shared" si="23"/>
        <v>-1.0114330172879882E-2</v>
      </c>
      <c r="DY46" s="23">
        <f t="shared" si="24"/>
        <v>1.236682603621575E-2</v>
      </c>
      <c r="DZ46" s="23"/>
      <c r="EA46" s="2">
        <v>40998</v>
      </c>
      <c r="EB46" s="23">
        <f t="shared" si="25"/>
        <v>0.52761047240767645</v>
      </c>
      <c r="EC46" s="23">
        <f t="shared" si="26"/>
        <v>-0.84431624822894635</v>
      </c>
    </row>
    <row r="47" spans="5:133">
      <c r="E47" s="2" t="s">
        <v>2</v>
      </c>
      <c r="F47" t="s">
        <v>19</v>
      </c>
      <c r="G47" t="s">
        <v>2</v>
      </c>
      <c r="H47" t="s">
        <v>68</v>
      </c>
      <c r="I47" t="s">
        <v>2</v>
      </c>
      <c r="J47" t="s">
        <v>60</v>
      </c>
      <c r="K47" t="s">
        <v>2</v>
      </c>
      <c r="L47" t="s">
        <v>70</v>
      </c>
      <c r="M47" t="s">
        <v>2</v>
      </c>
      <c r="N47" t="s">
        <v>40</v>
      </c>
      <c r="O47" t="s">
        <v>2</v>
      </c>
      <c r="P47" t="s">
        <v>87</v>
      </c>
      <c r="Q47" t="s">
        <v>2</v>
      </c>
      <c r="R47" t="s">
        <v>83</v>
      </c>
      <c r="S47" t="s">
        <v>2</v>
      </c>
      <c r="T47" t="s">
        <v>95</v>
      </c>
      <c r="AA47" s="2">
        <v>39780</v>
      </c>
      <c r="AB47">
        <v>9.9838000000000005</v>
      </c>
      <c r="AC47" s="1">
        <v>39780</v>
      </c>
      <c r="AD47">
        <v>8.8993000000000002</v>
      </c>
      <c r="AE47" s="1">
        <v>39780</v>
      </c>
      <c r="AF47">
        <v>7.8238000000000003</v>
      </c>
      <c r="AG47" s="1">
        <v>39780</v>
      </c>
      <c r="AH47">
        <v>8.7810000000000006</v>
      </c>
      <c r="AJ47" s="2">
        <v>39780</v>
      </c>
      <c r="AK47" s="4">
        <f t="shared" si="9"/>
        <v>9.9838000000000005</v>
      </c>
      <c r="AL47" s="4">
        <f t="shared" si="10"/>
        <v>8.8993000000000002</v>
      </c>
      <c r="AM47" s="4">
        <f t="shared" si="11"/>
        <v>7.8238000000000003</v>
      </c>
      <c r="AN47" s="2">
        <v>39780</v>
      </c>
      <c r="AO47" s="23">
        <f t="shared" si="12"/>
        <v>-0.21635048779022015</v>
      </c>
      <c r="AP47" s="23">
        <f t="shared" si="13"/>
        <v>0.13746517037756578</v>
      </c>
      <c r="AS47" s="1">
        <v>39780</v>
      </c>
      <c r="AT47">
        <v>9.8164999999999996</v>
      </c>
      <c r="AU47" s="1">
        <v>39780</v>
      </c>
      <c r="AV47">
        <v>8.6541999999999994</v>
      </c>
      <c r="AW47" s="1">
        <v>39780</v>
      </c>
      <c r="AX47">
        <v>7.8014999999999999</v>
      </c>
      <c r="AY47" s="1">
        <v>39780</v>
      </c>
      <c r="AZ47">
        <v>8.7036999999999995</v>
      </c>
      <c r="BB47" s="2">
        <v>39780</v>
      </c>
      <c r="BC47" s="4">
        <f t="shared" si="14"/>
        <v>9.8164999999999996</v>
      </c>
      <c r="BD47" s="4">
        <f t="shared" si="15"/>
        <v>8.6541999999999994</v>
      </c>
      <c r="BE47" s="4">
        <f t="shared" si="16"/>
        <v>7.8014999999999999</v>
      </c>
      <c r="BF47" s="2">
        <v>39780</v>
      </c>
      <c r="BG47" s="23">
        <f t="shared" si="7"/>
        <v>-0.2052666428971629</v>
      </c>
      <c r="BH47" s="23">
        <f t="shared" si="8"/>
        <v>0.10929949368711145</v>
      </c>
      <c r="BJ47" s="2">
        <v>40329</v>
      </c>
      <c r="BK47" s="23">
        <v>0.40070822373741266</v>
      </c>
      <c r="BL47" s="23">
        <v>-9.4554703456780631E-2</v>
      </c>
      <c r="BS47" s="2">
        <v>38842</v>
      </c>
      <c r="BT47">
        <v>1399.6</v>
      </c>
      <c r="BU47" s="2">
        <v>38842</v>
      </c>
      <c r="BV47">
        <v>503.03</v>
      </c>
      <c r="BW47" s="2">
        <v>38842</v>
      </c>
      <c r="BX47">
        <v>870.38</v>
      </c>
      <c r="BZ47" s="2">
        <v>38849</v>
      </c>
      <c r="CA47" s="23">
        <f t="shared" si="17"/>
        <v>-8.7072341609844006E-3</v>
      </c>
      <c r="CB47" s="23">
        <f t="shared" si="18"/>
        <v>-1.891969134038296E-2</v>
      </c>
      <c r="CC47" s="23">
        <f t="shared" si="19"/>
        <v>-1.5430042050598503E-2</v>
      </c>
      <c r="CD47" s="23"/>
      <c r="CE47" s="2">
        <v>39206</v>
      </c>
      <c r="CF47" s="23">
        <f t="shared" si="20"/>
        <v>0.59006710850792621</v>
      </c>
      <c r="CG47" s="23">
        <f t="shared" si="21"/>
        <v>0.65570708946476741</v>
      </c>
      <c r="CS47" s="1">
        <v>37771</v>
      </c>
      <c r="CT47">
        <v>85.61</v>
      </c>
      <c r="CU47" s="1">
        <v>37771</v>
      </c>
      <c r="CV47">
        <v>144.88999999999999</v>
      </c>
      <c r="CW47" s="1">
        <v>37771</v>
      </c>
      <c r="CX47">
        <v>1363.3</v>
      </c>
      <c r="CY47" s="1">
        <v>37771</v>
      </c>
      <c r="CZ47">
        <v>878.59</v>
      </c>
      <c r="DB47" s="1">
        <v>37925</v>
      </c>
      <c r="DC47" s="3">
        <f t="shared" si="3"/>
        <v>108.25586353944556</v>
      </c>
      <c r="DD47" s="3">
        <f t="shared" si="4"/>
        <v>65.313062612522486</v>
      </c>
      <c r="DE47" s="3">
        <f t="shared" si="5"/>
        <v>85.336218375499314</v>
      </c>
      <c r="DF47" s="3">
        <f t="shared" si="6"/>
        <v>59.415280869056438</v>
      </c>
      <c r="DG47" s="1">
        <v>37925</v>
      </c>
      <c r="DH47" s="5">
        <f t="shared" si="1"/>
        <v>1.6574917667188009</v>
      </c>
      <c r="DI47" s="5">
        <f t="shared" si="2"/>
        <v>1.4362671879574087</v>
      </c>
      <c r="DL47" s="2">
        <v>40641</v>
      </c>
      <c r="DM47">
        <v>75.066000000000003</v>
      </c>
      <c r="DN47" s="2">
        <v>40641</v>
      </c>
      <c r="DO47">
        <v>44.076900000000002</v>
      </c>
      <c r="DP47" s="2">
        <v>40641</v>
      </c>
      <c r="DQ47" s="5">
        <v>107.566</v>
      </c>
      <c r="DS47" s="2">
        <v>40641</v>
      </c>
      <c r="DT47">
        <v>107.566</v>
      </c>
      <c r="DV47" s="2">
        <v>40648</v>
      </c>
      <c r="DW47" s="23">
        <f t="shared" si="22"/>
        <v>5.8556749680671594E-3</v>
      </c>
      <c r="DX47" s="23">
        <f t="shared" si="23"/>
        <v>-3.117256814003766E-3</v>
      </c>
      <c r="DY47" s="23">
        <f t="shared" si="24"/>
        <v>-4.2950374653700774E-3</v>
      </c>
      <c r="DZ47" s="23"/>
      <c r="EA47" s="2">
        <v>41005</v>
      </c>
      <c r="EB47" s="23">
        <f t="shared" si="25"/>
        <v>0.51812222598985136</v>
      </c>
      <c r="EC47" s="23">
        <f t="shared" si="26"/>
        <v>-0.84138124634913314</v>
      </c>
    </row>
    <row r="48" spans="5:133">
      <c r="E48" s="2">
        <v>44258</v>
      </c>
      <c r="F48">
        <v>51444.65</v>
      </c>
      <c r="G48" s="2">
        <v>44258</v>
      </c>
      <c r="H48">
        <v>3576.9050000000002</v>
      </c>
      <c r="I48" s="2">
        <v>44258</v>
      </c>
      <c r="J48">
        <v>111184</v>
      </c>
      <c r="K48" s="2">
        <v>44258</v>
      </c>
      <c r="L48">
        <v>3082.99</v>
      </c>
      <c r="M48" s="2">
        <v>44258</v>
      </c>
      <c r="N48">
        <v>3819.72</v>
      </c>
      <c r="O48" s="2">
        <v>44258</v>
      </c>
      <c r="P48">
        <v>6675.47</v>
      </c>
      <c r="Q48" s="2">
        <v>44258</v>
      </c>
      <c r="R48">
        <v>14080.03</v>
      </c>
      <c r="S48" s="2">
        <v>44258</v>
      </c>
      <c r="T48">
        <v>29559.1</v>
      </c>
      <c r="AA48" s="2">
        <v>39813</v>
      </c>
      <c r="AB48">
        <v>10.845000000000001</v>
      </c>
      <c r="AC48" s="1">
        <v>39813</v>
      </c>
      <c r="AD48">
        <v>9.7782</v>
      </c>
      <c r="AE48" s="1">
        <v>39813</v>
      </c>
      <c r="AF48">
        <v>8.9566999999999997</v>
      </c>
      <c r="AG48" s="1">
        <v>39813</v>
      </c>
      <c r="AH48">
        <v>9.9749999999999996</v>
      </c>
      <c r="AJ48" s="2">
        <v>39813</v>
      </c>
      <c r="AK48" s="4">
        <f t="shared" si="9"/>
        <v>10.845000000000001</v>
      </c>
      <c r="AL48" s="4">
        <f t="shared" si="10"/>
        <v>9.7782</v>
      </c>
      <c r="AM48" s="4">
        <f t="shared" si="11"/>
        <v>8.9566999999999997</v>
      </c>
      <c r="AN48" s="2">
        <v>39813</v>
      </c>
      <c r="AO48" s="23">
        <f t="shared" si="12"/>
        <v>-0.17411710465652386</v>
      </c>
      <c r="AP48" s="23">
        <f t="shared" si="13"/>
        <v>9.1719048310203499E-2</v>
      </c>
      <c r="AS48" s="1">
        <v>39813</v>
      </c>
      <c r="AT48">
        <v>10.732699999999999</v>
      </c>
      <c r="AU48" s="1">
        <v>39813</v>
      </c>
      <c r="AV48">
        <v>9.6569000000000003</v>
      </c>
      <c r="AW48" s="1">
        <v>39813</v>
      </c>
      <c r="AX48">
        <v>8.9459</v>
      </c>
      <c r="AY48" s="1">
        <v>39813</v>
      </c>
      <c r="AZ48">
        <v>9.9696999999999996</v>
      </c>
      <c r="BB48" s="2">
        <v>39813</v>
      </c>
      <c r="BC48" s="4">
        <f t="shared" si="14"/>
        <v>10.732699999999999</v>
      </c>
      <c r="BD48" s="4">
        <f t="shared" si="15"/>
        <v>9.6569000000000003</v>
      </c>
      <c r="BE48" s="4">
        <f t="shared" si="16"/>
        <v>8.9459</v>
      </c>
      <c r="BF48" s="2">
        <v>39813</v>
      </c>
      <c r="BG48" s="23">
        <f t="shared" si="7"/>
        <v>-0.16648187315400598</v>
      </c>
      <c r="BH48" s="23">
        <f t="shared" si="8"/>
        <v>7.9477749583608093E-2</v>
      </c>
      <c r="BJ48" s="2">
        <v>40359</v>
      </c>
      <c r="BK48" s="23">
        <v>0.48734276455625647</v>
      </c>
      <c r="BL48" s="23">
        <v>-7.9297097439105513E-2</v>
      </c>
      <c r="BS48" s="2">
        <v>38849</v>
      </c>
      <c r="BT48">
        <v>1373.12</v>
      </c>
      <c r="BU48" s="2">
        <v>38849</v>
      </c>
      <c r="BV48">
        <v>498.65</v>
      </c>
      <c r="BW48" s="2">
        <v>38849</v>
      </c>
      <c r="BX48">
        <v>856.95</v>
      </c>
      <c r="BZ48" s="2">
        <v>38856</v>
      </c>
      <c r="CA48" s="23">
        <f t="shared" si="17"/>
        <v>-0.11132056552692271</v>
      </c>
      <c r="CB48" s="23">
        <f t="shared" si="18"/>
        <v>-3.7243649498951203E-2</v>
      </c>
      <c r="CC48" s="23">
        <f t="shared" si="19"/>
        <v>-8.2245171830328534E-2</v>
      </c>
      <c r="CD48" s="23"/>
      <c r="CE48" s="2">
        <v>39213</v>
      </c>
      <c r="CF48" s="23">
        <f t="shared" si="20"/>
        <v>0.59200983141404961</v>
      </c>
      <c r="CG48" s="23">
        <f t="shared" si="21"/>
        <v>0.65542221877706974</v>
      </c>
      <c r="CS48" s="1">
        <v>37802</v>
      </c>
      <c r="CT48">
        <v>95.27</v>
      </c>
      <c r="CU48" s="1">
        <v>37802</v>
      </c>
      <c r="CV48">
        <v>165.55</v>
      </c>
      <c r="CW48" s="1">
        <v>37802</v>
      </c>
      <c r="CX48">
        <v>1388.1</v>
      </c>
      <c r="CY48" s="1">
        <v>37802</v>
      </c>
      <c r="CZ48">
        <v>890.11</v>
      </c>
      <c r="DB48" s="1">
        <v>37953</v>
      </c>
      <c r="DC48" s="3">
        <f t="shared" si="3"/>
        <v>111.957356076759</v>
      </c>
      <c r="DD48" s="3">
        <f t="shared" si="4"/>
        <v>67.579230131740616</v>
      </c>
      <c r="DE48" s="3">
        <f t="shared" si="5"/>
        <v>86.384820239680408</v>
      </c>
      <c r="DF48" s="3">
        <f t="shared" si="6"/>
        <v>60.091441531102774</v>
      </c>
      <c r="DG48" s="1">
        <v>37953</v>
      </c>
      <c r="DH48" s="5">
        <f t="shared" si="1"/>
        <v>1.656682916607759</v>
      </c>
      <c r="DI48" s="5">
        <f t="shared" si="2"/>
        <v>1.4375561317657595</v>
      </c>
      <c r="DL48" s="2">
        <v>40648</v>
      </c>
      <c r="DM48">
        <v>74.831999999999994</v>
      </c>
      <c r="DN48" s="2">
        <v>40648</v>
      </c>
      <c r="DO48">
        <v>44.335000000000001</v>
      </c>
      <c r="DP48" s="2">
        <v>40648</v>
      </c>
      <c r="DQ48" s="5">
        <v>107.104</v>
      </c>
      <c r="DS48" s="2">
        <v>40648</v>
      </c>
      <c r="DT48">
        <v>107.104</v>
      </c>
      <c r="DV48" s="2">
        <v>40655</v>
      </c>
      <c r="DW48" s="23">
        <f t="shared" si="22"/>
        <v>7.3305514830268592E-4</v>
      </c>
      <c r="DX48" s="23">
        <f t="shared" si="23"/>
        <v>-9.6750053453066309E-3</v>
      </c>
      <c r="DY48" s="23">
        <f t="shared" si="24"/>
        <v>6.9558559904392414E-3</v>
      </c>
      <c r="DZ48" s="23"/>
      <c r="EA48" s="2">
        <v>41012</v>
      </c>
      <c r="EB48" s="23">
        <f t="shared" si="25"/>
        <v>0.52020424355642492</v>
      </c>
      <c r="EC48" s="23">
        <f t="shared" si="26"/>
        <v>-0.8411374893109631</v>
      </c>
    </row>
    <row r="49" spans="5:133">
      <c r="E49" s="2">
        <v>44259</v>
      </c>
      <c r="F49">
        <v>50846.080000000002</v>
      </c>
      <c r="G49" s="2">
        <v>44259</v>
      </c>
      <c r="H49">
        <v>3503.4920000000002</v>
      </c>
      <c r="I49" s="2">
        <v>44259</v>
      </c>
      <c r="J49">
        <v>112690.2</v>
      </c>
      <c r="K49" s="2">
        <v>44259</v>
      </c>
      <c r="L49">
        <v>3043.49</v>
      </c>
      <c r="M49" s="2">
        <v>44259</v>
      </c>
      <c r="N49">
        <v>3768.47</v>
      </c>
      <c r="O49" s="2">
        <v>44259</v>
      </c>
      <c r="P49">
        <v>6650.88</v>
      </c>
      <c r="Q49" s="2">
        <v>44259</v>
      </c>
      <c r="R49">
        <v>14056.34</v>
      </c>
      <c r="S49" s="2">
        <v>44259</v>
      </c>
      <c r="T49">
        <v>28930.11</v>
      </c>
      <c r="AA49" s="2">
        <v>39843</v>
      </c>
      <c r="AB49">
        <v>11.105</v>
      </c>
      <c r="AC49" s="1">
        <v>39843</v>
      </c>
      <c r="AD49">
        <v>10.1936</v>
      </c>
      <c r="AE49" s="1">
        <v>39843</v>
      </c>
      <c r="AF49">
        <v>9.2174999999999994</v>
      </c>
      <c r="AG49" s="1">
        <v>39843</v>
      </c>
      <c r="AH49">
        <v>9.4892000000000003</v>
      </c>
      <c r="AJ49" s="2">
        <v>39843</v>
      </c>
      <c r="AK49" s="4">
        <f t="shared" si="9"/>
        <v>11.105</v>
      </c>
      <c r="AL49" s="4">
        <f t="shared" si="10"/>
        <v>10.1936</v>
      </c>
      <c r="AM49" s="4">
        <f t="shared" si="11"/>
        <v>9.2174999999999994</v>
      </c>
      <c r="AN49" s="2">
        <v>39843</v>
      </c>
      <c r="AO49" s="23">
        <f t="shared" si="12"/>
        <v>-0.16996848266546605</v>
      </c>
      <c r="AP49" s="23">
        <f t="shared" si="13"/>
        <v>0.10589639273121776</v>
      </c>
      <c r="AS49" s="1">
        <v>39843</v>
      </c>
      <c r="AT49">
        <v>9.7188999999999997</v>
      </c>
      <c r="AU49" s="1">
        <v>39843</v>
      </c>
      <c r="AV49">
        <v>10.1493</v>
      </c>
      <c r="AW49" s="1">
        <v>39843</v>
      </c>
      <c r="AX49">
        <v>7.8117999999999999</v>
      </c>
      <c r="AY49" s="1">
        <v>39843</v>
      </c>
      <c r="AZ49">
        <v>8.4674999999999994</v>
      </c>
      <c r="BB49" s="2">
        <v>39843</v>
      </c>
      <c r="BC49" s="4">
        <f t="shared" si="14"/>
        <v>9.7188999999999997</v>
      </c>
      <c r="BD49" s="4">
        <f t="shared" si="15"/>
        <v>10.1493</v>
      </c>
      <c r="BE49" s="4">
        <f t="shared" si="16"/>
        <v>7.8117999999999999</v>
      </c>
      <c r="BF49" s="2">
        <v>39843</v>
      </c>
      <c r="BG49" s="23">
        <f t="shared" si="7"/>
        <v>-0.19622591033964742</v>
      </c>
      <c r="BH49" s="23">
        <f t="shared" si="8"/>
        <v>0.29922681072224067</v>
      </c>
      <c r="BJ49" s="2">
        <v>40389</v>
      </c>
      <c r="BK49" s="23">
        <v>0.44114683142800493</v>
      </c>
      <c r="BL49" s="23">
        <v>-6.7095113700287423E-2</v>
      </c>
      <c r="BS49" s="2">
        <v>38856</v>
      </c>
      <c r="BT49">
        <v>1321.98</v>
      </c>
      <c r="BU49" s="2">
        <v>38856</v>
      </c>
      <c r="BV49">
        <v>443.14</v>
      </c>
      <c r="BW49" s="2">
        <v>38856</v>
      </c>
      <c r="BX49">
        <v>786.47</v>
      </c>
      <c r="BZ49" s="2">
        <v>38863</v>
      </c>
      <c r="CA49" s="23">
        <f t="shared" si="17"/>
        <v>-1.2569391163063548E-2</v>
      </c>
      <c r="CB49" s="23">
        <f t="shared" si="18"/>
        <v>7.9048094524880597E-3</v>
      </c>
      <c r="CC49" s="23">
        <f t="shared" si="19"/>
        <v>-2.1323127392017471E-2</v>
      </c>
      <c r="CD49" s="23"/>
      <c r="CE49" s="2">
        <v>39220</v>
      </c>
      <c r="CF49" s="23">
        <f t="shared" si="20"/>
        <v>0.51700128130623313</v>
      </c>
      <c r="CG49" s="23">
        <f t="shared" si="21"/>
        <v>0.55026152352442415</v>
      </c>
      <c r="CS49" s="1">
        <v>37833</v>
      </c>
      <c r="CT49">
        <v>99.92</v>
      </c>
      <c r="CU49" s="1">
        <v>37833</v>
      </c>
      <c r="CV49">
        <v>175.44</v>
      </c>
      <c r="CW49" s="1">
        <v>37833</v>
      </c>
      <c r="CX49">
        <v>1415.3</v>
      </c>
      <c r="CY49" s="1">
        <v>37833</v>
      </c>
      <c r="CZ49">
        <v>906.78</v>
      </c>
      <c r="DB49" s="1">
        <v>37986</v>
      </c>
      <c r="DC49" s="3">
        <f t="shared" si="3"/>
        <v>132.40085287846475</v>
      </c>
      <c r="DD49" s="3">
        <f t="shared" si="4"/>
        <v>76.432429343011435</v>
      </c>
      <c r="DE49" s="3">
        <f t="shared" si="5"/>
        <v>92.937194851309329</v>
      </c>
      <c r="DF49" s="3">
        <f t="shared" si="6"/>
        <v>62.958941787452709</v>
      </c>
      <c r="DG49" s="1">
        <v>37986</v>
      </c>
      <c r="DH49" s="5">
        <f t="shared" si="1"/>
        <v>1.7322601677918636</v>
      </c>
      <c r="DI49" s="5">
        <f t="shared" si="2"/>
        <v>1.4761556057448075</v>
      </c>
      <c r="DL49" s="2">
        <v>40655</v>
      </c>
      <c r="DM49">
        <v>74.108000000000004</v>
      </c>
      <c r="DN49" s="2">
        <v>40655</v>
      </c>
      <c r="DO49">
        <v>44.3675</v>
      </c>
      <c r="DP49" s="2">
        <v>40655</v>
      </c>
      <c r="DQ49" s="5">
        <v>107.849</v>
      </c>
      <c r="DS49" s="2">
        <v>40655</v>
      </c>
      <c r="DT49">
        <v>107.849</v>
      </c>
      <c r="DV49" s="2">
        <v>40662</v>
      </c>
      <c r="DW49" s="23">
        <f t="shared" si="22"/>
        <v>-3.3380289626415705E-3</v>
      </c>
      <c r="DX49" s="23">
        <f t="shared" si="23"/>
        <v>-1.5855238300858221E-2</v>
      </c>
      <c r="DY49" s="23">
        <f t="shared" si="24"/>
        <v>7.6495841407895337E-3</v>
      </c>
      <c r="DZ49" s="23"/>
      <c r="EA49" s="2">
        <v>41019</v>
      </c>
      <c r="EB49" s="23">
        <f t="shared" si="25"/>
        <v>0.50032997170807436</v>
      </c>
      <c r="EC49" s="23">
        <f t="shared" si="26"/>
        <v>-0.83363596464054535</v>
      </c>
    </row>
    <row r="50" spans="5:133">
      <c r="E50" s="2">
        <v>44260</v>
      </c>
      <c r="F50">
        <v>50405.32</v>
      </c>
      <c r="G50" s="2">
        <v>44260</v>
      </c>
      <c r="H50">
        <v>3501.9870000000001</v>
      </c>
      <c r="I50" s="2">
        <v>44260</v>
      </c>
      <c r="J50">
        <v>115202.2</v>
      </c>
      <c r="K50" s="2">
        <v>44260</v>
      </c>
      <c r="L50">
        <v>3026.26</v>
      </c>
      <c r="M50" s="2">
        <v>44260</v>
      </c>
      <c r="N50">
        <v>3841.94</v>
      </c>
      <c r="O50" s="2">
        <v>44260</v>
      </c>
      <c r="P50">
        <v>6630.52</v>
      </c>
      <c r="Q50" s="2">
        <v>44260</v>
      </c>
      <c r="R50">
        <v>13920.69</v>
      </c>
      <c r="S50" s="2">
        <v>44260</v>
      </c>
      <c r="T50">
        <v>28864.32</v>
      </c>
      <c r="AA50" s="2">
        <v>39871</v>
      </c>
      <c r="AB50">
        <v>10.944100000000001</v>
      </c>
      <c r="AC50" s="1">
        <v>39871</v>
      </c>
      <c r="AD50">
        <v>9.7818000000000005</v>
      </c>
      <c r="AE50" s="1">
        <v>39871</v>
      </c>
      <c r="AF50">
        <v>9.3425999999999991</v>
      </c>
      <c r="AG50" s="1">
        <v>39871</v>
      </c>
      <c r="AH50">
        <v>9.4841999999999995</v>
      </c>
      <c r="AJ50" s="2">
        <v>39871</v>
      </c>
      <c r="AK50" s="4">
        <f t="shared" si="9"/>
        <v>10.944100000000001</v>
      </c>
      <c r="AL50" s="4">
        <f t="shared" si="10"/>
        <v>9.7818000000000005</v>
      </c>
      <c r="AM50" s="4">
        <f t="shared" si="11"/>
        <v>9.3425999999999991</v>
      </c>
      <c r="AN50" s="2">
        <v>39871</v>
      </c>
      <c r="AO50" s="23">
        <f t="shared" si="12"/>
        <v>-0.14633455469156909</v>
      </c>
      <c r="AP50" s="23">
        <f t="shared" si="13"/>
        <v>4.7010468178023457E-2</v>
      </c>
      <c r="AS50" s="1">
        <v>39871</v>
      </c>
      <c r="AT50">
        <v>9.4725999999999999</v>
      </c>
      <c r="AU50" s="1">
        <v>39871</v>
      </c>
      <c r="AV50">
        <v>9.7421000000000006</v>
      </c>
      <c r="AW50" s="1">
        <v>39871</v>
      </c>
      <c r="AX50">
        <v>7.8663999999999996</v>
      </c>
      <c r="AY50" s="1">
        <v>39871</v>
      </c>
      <c r="AZ50">
        <v>8.4481999999999999</v>
      </c>
      <c r="BB50" s="2">
        <v>39871</v>
      </c>
      <c r="BC50" s="4">
        <f t="shared" si="14"/>
        <v>9.4725999999999999</v>
      </c>
      <c r="BD50" s="4">
        <f t="shared" si="15"/>
        <v>9.7421000000000006</v>
      </c>
      <c r="BE50" s="4">
        <f t="shared" si="16"/>
        <v>7.8663999999999996</v>
      </c>
      <c r="BF50" s="2">
        <v>39871</v>
      </c>
      <c r="BG50" s="23">
        <f t="shared" si="7"/>
        <v>-0.16956273884677919</v>
      </c>
      <c r="BH50" s="23">
        <f t="shared" si="8"/>
        <v>0.23844452354317114</v>
      </c>
      <c r="BJ50" s="2">
        <v>40421</v>
      </c>
      <c r="BK50" s="23">
        <v>0.46638170839269955</v>
      </c>
      <c r="BL50" s="23">
        <v>-4.9526020506867829E-2</v>
      </c>
      <c r="BS50" s="2">
        <v>38863</v>
      </c>
      <c r="BT50">
        <v>1332.43</v>
      </c>
      <c r="BU50" s="2">
        <v>38863</v>
      </c>
      <c r="BV50">
        <v>437.57</v>
      </c>
      <c r="BW50" s="2">
        <v>38863</v>
      </c>
      <c r="BX50">
        <v>769.7</v>
      </c>
      <c r="BZ50" s="2">
        <v>38870</v>
      </c>
      <c r="CA50" s="23">
        <f t="shared" si="17"/>
        <v>-3.2154855223164303E-2</v>
      </c>
      <c r="CB50" s="23">
        <f t="shared" si="18"/>
        <v>7.7527524898117761E-3</v>
      </c>
      <c r="CC50" s="23">
        <f t="shared" si="19"/>
        <v>-3.3649473820969167E-3</v>
      </c>
      <c r="CD50" s="23"/>
      <c r="CE50" s="2">
        <v>39227</v>
      </c>
      <c r="CF50" s="23">
        <f t="shared" si="20"/>
        <v>0.52174831325166016</v>
      </c>
      <c r="CG50" s="23">
        <f t="shared" si="21"/>
        <v>0.54405926178159614</v>
      </c>
      <c r="CS50" s="1">
        <v>37862</v>
      </c>
      <c r="CT50">
        <v>111.37</v>
      </c>
      <c r="CU50" s="1">
        <v>37862</v>
      </c>
      <c r="CV50">
        <v>195.64</v>
      </c>
      <c r="CW50" s="1">
        <v>37862</v>
      </c>
      <c r="CX50">
        <v>1444.5</v>
      </c>
      <c r="CY50" s="1">
        <v>37862</v>
      </c>
      <c r="CZ50">
        <v>923.9</v>
      </c>
      <c r="DB50" s="1">
        <v>38016</v>
      </c>
      <c r="DC50" s="3">
        <f t="shared" si="3"/>
        <v>129.73134328358202</v>
      </c>
      <c r="DD50" s="3">
        <f t="shared" si="4"/>
        <v>73.011745206184088</v>
      </c>
      <c r="DE50" s="3">
        <f t="shared" si="5"/>
        <v>93.94141145139811</v>
      </c>
      <c r="DF50" s="3">
        <f t="shared" si="6"/>
        <v>64.226215249503881</v>
      </c>
      <c r="DG50" s="1">
        <v>38016</v>
      </c>
      <c r="DH50" s="5">
        <f t="shared" si="1"/>
        <v>1.7768558047369314</v>
      </c>
      <c r="DI50" s="5">
        <f t="shared" si="2"/>
        <v>1.4626646002174908</v>
      </c>
      <c r="DL50" s="2">
        <v>40662</v>
      </c>
      <c r="DM50">
        <v>72.933000000000007</v>
      </c>
      <c r="DN50" s="2">
        <v>40662</v>
      </c>
      <c r="DO50">
        <v>44.2194</v>
      </c>
      <c r="DP50" s="2">
        <v>40662</v>
      </c>
      <c r="DQ50" s="5">
        <v>108.67400000000001</v>
      </c>
      <c r="DS50" s="2">
        <v>40662</v>
      </c>
      <c r="DT50">
        <v>108.67400000000001</v>
      </c>
      <c r="DV50" s="2">
        <v>40669</v>
      </c>
      <c r="DW50" s="23">
        <f t="shared" si="22"/>
        <v>1.3016911129504205E-2</v>
      </c>
      <c r="DX50" s="23">
        <f t="shared" si="23"/>
        <v>2.6160997079511139E-2</v>
      </c>
      <c r="DY50" s="23">
        <f t="shared" si="24"/>
        <v>-1.3775144008686513E-2</v>
      </c>
      <c r="DZ50" s="23"/>
      <c r="EA50" s="2">
        <v>41026</v>
      </c>
      <c r="EB50" s="23">
        <f t="shared" si="25"/>
        <v>0.49023677160379053</v>
      </c>
      <c r="EC50" s="23">
        <f t="shared" si="26"/>
        <v>-0.82551781063924257</v>
      </c>
    </row>
    <row r="51" spans="5:133">
      <c r="E51" s="2">
        <v>44263</v>
      </c>
      <c r="F51">
        <v>50441.07</v>
      </c>
      <c r="G51" s="2">
        <v>44263</v>
      </c>
      <c r="H51">
        <v>3421.4140000000002</v>
      </c>
      <c r="I51" s="2">
        <v>44263</v>
      </c>
      <c r="J51">
        <v>110611.6</v>
      </c>
      <c r="K51" s="2">
        <v>44263</v>
      </c>
      <c r="L51">
        <v>2996.11</v>
      </c>
      <c r="M51" s="2">
        <v>44263</v>
      </c>
      <c r="N51">
        <v>3821.35</v>
      </c>
      <c r="O51" s="2">
        <v>44263</v>
      </c>
      <c r="P51">
        <v>6719.13</v>
      </c>
      <c r="Q51" s="2">
        <v>44263</v>
      </c>
      <c r="R51">
        <v>14380.91</v>
      </c>
      <c r="S51" s="2">
        <v>44263</v>
      </c>
      <c r="T51">
        <v>28743.25</v>
      </c>
      <c r="AA51" s="2">
        <v>39903</v>
      </c>
      <c r="AB51">
        <v>12.092599999999999</v>
      </c>
      <c r="AC51" s="1">
        <v>39903</v>
      </c>
      <c r="AD51">
        <v>11.3222</v>
      </c>
      <c r="AE51" s="1">
        <v>39903</v>
      </c>
      <c r="AF51">
        <v>10.884399999999999</v>
      </c>
      <c r="AG51" s="1">
        <v>39903</v>
      </c>
      <c r="AH51">
        <v>11.0131</v>
      </c>
      <c r="AJ51" s="2">
        <v>39903</v>
      </c>
      <c r="AK51" s="4">
        <f t="shared" si="9"/>
        <v>12.092599999999999</v>
      </c>
      <c r="AL51" s="4">
        <f t="shared" si="10"/>
        <v>11.3222</v>
      </c>
      <c r="AM51" s="4">
        <f t="shared" si="11"/>
        <v>10.884399999999999</v>
      </c>
      <c r="AN51" s="2">
        <v>39903</v>
      </c>
      <c r="AO51" s="23">
        <f t="shared" si="12"/>
        <v>-9.9912343085854172E-2</v>
      </c>
      <c r="AP51" s="23">
        <f t="shared" si="13"/>
        <v>4.0222704053507918E-2</v>
      </c>
      <c r="AS51" s="1">
        <v>39903</v>
      </c>
      <c r="AT51">
        <v>10.6768</v>
      </c>
      <c r="AU51" s="1">
        <v>39903</v>
      </c>
      <c r="AV51">
        <v>11.346</v>
      </c>
      <c r="AW51" s="1">
        <v>39903</v>
      </c>
      <c r="AX51">
        <v>9.2873999999999999</v>
      </c>
      <c r="AY51" s="1">
        <v>39903</v>
      </c>
      <c r="AZ51">
        <v>9.9370999999999992</v>
      </c>
      <c r="BB51" s="2">
        <v>39903</v>
      </c>
      <c r="BC51" s="4">
        <f t="shared" si="14"/>
        <v>10.6768</v>
      </c>
      <c r="BD51" s="4">
        <f t="shared" si="15"/>
        <v>11.346</v>
      </c>
      <c r="BE51" s="4">
        <f t="shared" si="16"/>
        <v>9.2873999999999999</v>
      </c>
      <c r="BF51" s="2">
        <v>39903</v>
      </c>
      <c r="BG51" s="23">
        <f t="shared" si="7"/>
        <v>-0.13013262400719317</v>
      </c>
      <c r="BH51" s="23">
        <f t="shared" si="8"/>
        <v>0.22165514568124567</v>
      </c>
      <c r="BJ51" s="2">
        <v>40451</v>
      </c>
      <c r="BK51" s="23">
        <v>0.50427296818402767</v>
      </c>
      <c r="BL51" s="23">
        <v>-4.3732521611348107E-2</v>
      </c>
      <c r="BS51" s="2">
        <v>38870</v>
      </c>
      <c r="BT51">
        <v>1342.76</v>
      </c>
      <c r="BU51" s="2">
        <v>38870</v>
      </c>
      <c r="BV51">
        <v>423.5</v>
      </c>
      <c r="BW51" s="2">
        <v>38870</v>
      </c>
      <c r="BX51">
        <v>767.11</v>
      </c>
      <c r="BZ51" s="2">
        <v>38877</v>
      </c>
      <c r="CA51" s="23">
        <f t="shared" si="17"/>
        <v>-6.968122786304598E-2</v>
      </c>
      <c r="CB51" s="23">
        <f t="shared" si="18"/>
        <v>-4.3872322678661924E-2</v>
      </c>
      <c r="CC51" s="23">
        <f t="shared" si="19"/>
        <v>-7.9532270469684918E-2</v>
      </c>
      <c r="CD51" s="23"/>
      <c r="CE51" s="2">
        <v>39234</v>
      </c>
      <c r="CF51" s="23">
        <f t="shared" si="20"/>
        <v>0.54122257785336192</v>
      </c>
      <c r="CG51" s="23">
        <f t="shared" si="21"/>
        <v>0.5458556018971833</v>
      </c>
      <c r="CS51" s="1">
        <v>37894</v>
      </c>
      <c r="CT51">
        <v>116.31</v>
      </c>
      <c r="CU51" s="1">
        <v>37894</v>
      </c>
      <c r="CV51">
        <v>208.48</v>
      </c>
      <c r="CW51" s="1">
        <v>37894</v>
      </c>
      <c r="CX51">
        <v>1451.1</v>
      </c>
      <c r="CY51" s="1">
        <v>37894</v>
      </c>
      <c r="CZ51">
        <v>928.53</v>
      </c>
      <c r="DB51" s="1">
        <v>38044</v>
      </c>
      <c r="DC51" s="3">
        <f t="shared" si="3"/>
        <v>128.34968017057562</v>
      </c>
      <c r="DD51" s="3">
        <f t="shared" si="4"/>
        <v>71.717200582973732</v>
      </c>
      <c r="DE51" s="3">
        <f t="shared" si="5"/>
        <v>95.800044385264059</v>
      </c>
      <c r="DF51" s="3">
        <f t="shared" si="6"/>
        <v>64.948820488693457</v>
      </c>
      <c r="DG51" s="1">
        <v>38044</v>
      </c>
      <c r="DH51" s="5">
        <f t="shared" si="1"/>
        <v>1.7896638341604054</v>
      </c>
      <c r="DI51" s="5">
        <f t="shared" si="2"/>
        <v>1.4750082243901765</v>
      </c>
      <c r="DL51" s="2">
        <v>40669</v>
      </c>
      <c r="DM51">
        <v>74.840999999999994</v>
      </c>
      <c r="DN51" s="2">
        <v>40669</v>
      </c>
      <c r="DO51">
        <v>44.795000000000002</v>
      </c>
      <c r="DP51" s="2">
        <v>40669</v>
      </c>
      <c r="DQ51" s="5">
        <v>107.17700000000001</v>
      </c>
      <c r="DS51" s="2">
        <v>40669</v>
      </c>
      <c r="DT51">
        <v>107.17700000000001</v>
      </c>
      <c r="DV51" s="2">
        <v>40676</v>
      </c>
      <c r="DW51" s="23">
        <f t="shared" si="22"/>
        <v>1.5626744056256303E-3</v>
      </c>
      <c r="DX51" s="23">
        <f t="shared" si="23"/>
        <v>1.2239280608222991E-2</v>
      </c>
      <c r="DY51" s="23">
        <f t="shared" si="24"/>
        <v>-1.3165138042677049E-2</v>
      </c>
      <c r="DZ51" s="23"/>
      <c r="EA51" s="2">
        <v>41033</v>
      </c>
      <c r="EB51" s="23">
        <f t="shared" si="25"/>
        <v>0.49074094593083295</v>
      </c>
      <c r="EC51" s="23">
        <f t="shared" si="26"/>
        <v>-0.82171656834663198</v>
      </c>
    </row>
    <row r="52" spans="5:133">
      <c r="E52" s="2">
        <v>44264</v>
      </c>
      <c r="F52">
        <v>51025.48</v>
      </c>
      <c r="G52" s="2">
        <v>44264</v>
      </c>
      <c r="H52">
        <v>3359.2919999999999</v>
      </c>
      <c r="I52" s="2">
        <v>44264</v>
      </c>
      <c r="J52">
        <v>111330.6</v>
      </c>
      <c r="K52" s="2">
        <v>44264</v>
      </c>
      <c r="L52">
        <v>2976.12</v>
      </c>
      <c r="M52" s="2">
        <v>44264</v>
      </c>
      <c r="N52">
        <v>3875.44</v>
      </c>
      <c r="O52" s="2">
        <v>44264</v>
      </c>
      <c r="P52">
        <v>6730.34</v>
      </c>
      <c r="Q52" s="2">
        <v>44264</v>
      </c>
      <c r="R52">
        <v>14437.94</v>
      </c>
      <c r="S52" s="2">
        <v>44264</v>
      </c>
      <c r="T52">
        <v>29027.94</v>
      </c>
      <c r="AA52" s="2">
        <v>39933</v>
      </c>
      <c r="AB52">
        <v>13.5459</v>
      </c>
      <c r="AC52" s="1">
        <v>39933</v>
      </c>
      <c r="AD52">
        <v>13.2607</v>
      </c>
      <c r="AE52" s="1">
        <v>39933</v>
      </c>
      <c r="AF52">
        <v>12.343999999999999</v>
      </c>
      <c r="AG52" s="1">
        <v>39933</v>
      </c>
      <c r="AH52">
        <v>12.340199999999999</v>
      </c>
      <c r="AJ52" s="2">
        <v>39933</v>
      </c>
      <c r="AK52" s="4">
        <f t="shared" si="9"/>
        <v>13.5459</v>
      </c>
      <c r="AL52" s="4">
        <f t="shared" si="10"/>
        <v>13.2607</v>
      </c>
      <c r="AM52" s="4">
        <f t="shared" si="11"/>
        <v>12.343999999999999</v>
      </c>
      <c r="AN52" s="2">
        <v>39933</v>
      </c>
      <c r="AO52" s="23">
        <f t="shared" si="12"/>
        <v>-8.8727954584043922E-2</v>
      </c>
      <c r="AP52" s="23">
        <f t="shared" si="13"/>
        <v>7.4262799740764773E-2</v>
      </c>
      <c r="AS52" s="1">
        <v>39933</v>
      </c>
      <c r="AT52">
        <v>11.683299999999999</v>
      </c>
      <c r="AU52" s="1">
        <v>39933</v>
      </c>
      <c r="AV52">
        <v>11.3527</v>
      </c>
      <c r="AW52" s="1">
        <v>39933</v>
      </c>
      <c r="AX52">
        <v>10.626200000000001</v>
      </c>
      <c r="AY52" s="1">
        <v>39933</v>
      </c>
      <c r="AZ52">
        <v>11.203900000000001</v>
      </c>
      <c r="BB52" s="2">
        <v>39933</v>
      </c>
      <c r="BC52" s="4">
        <f t="shared" si="14"/>
        <v>11.683299999999999</v>
      </c>
      <c r="BD52" s="4">
        <f t="shared" si="15"/>
        <v>11.3527</v>
      </c>
      <c r="BE52" s="4">
        <f t="shared" si="16"/>
        <v>10.626200000000001</v>
      </c>
      <c r="BF52" s="2">
        <v>39933</v>
      </c>
      <c r="BG52" s="23">
        <f t="shared" si="7"/>
        <v>-9.04795734081979E-2</v>
      </c>
      <c r="BH52" s="23">
        <f t="shared" si="8"/>
        <v>6.8368748941296076E-2</v>
      </c>
      <c r="BJ52" s="2">
        <v>40480</v>
      </c>
      <c r="BK52" s="23">
        <v>0.48776656475330071</v>
      </c>
      <c r="BL52" s="23">
        <v>-3.5361860341348472E-2</v>
      </c>
      <c r="BS52" s="2">
        <v>38877</v>
      </c>
      <c r="BT52">
        <v>1283.8499999999999</v>
      </c>
      <c r="BU52" s="2">
        <v>38877</v>
      </c>
      <c r="BV52">
        <v>393.99</v>
      </c>
      <c r="BW52" s="2">
        <v>38877</v>
      </c>
      <c r="BX52">
        <v>706.1</v>
      </c>
      <c r="BZ52" s="2">
        <v>38884</v>
      </c>
      <c r="CA52" s="23">
        <f t="shared" si="17"/>
        <v>3.451864260514359E-3</v>
      </c>
      <c r="CB52" s="23">
        <f t="shared" si="18"/>
        <v>-4.4787163609455449E-3</v>
      </c>
      <c r="CC52" s="23">
        <f t="shared" si="19"/>
        <v>9.2054949723840984E-4</v>
      </c>
      <c r="CD52" s="23"/>
      <c r="CE52" s="2">
        <v>39241</v>
      </c>
      <c r="CF52" s="23">
        <f t="shared" si="20"/>
        <v>0.48482349479790249</v>
      </c>
      <c r="CG52" s="23">
        <f t="shared" si="21"/>
        <v>0.45931525202860563</v>
      </c>
      <c r="CS52" s="1">
        <v>37925</v>
      </c>
      <c r="CT52">
        <v>126.93</v>
      </c>
      <c r="CU52" s="1">
        <v>37925</v>
      </c>
      <c r="CV52">
        <v>228.55</v>
      </c>
      <c r="CW52" s="1">
        <v>37925</v>
      </c>
      <c r="CX52">
        <v>1538.1</v>
      </c>
      <c r="CY52" s="1">
        <v>37925</v>
      </c>
      <c r="CZ52">
        <v>985.04</v>
      </c>
      <c r="DB52" s="1">
        <v>38077</v>
      </c>
      <c r="DC52" s="3">
        <f t="shared" si="3"/>
        <v>129.15991471215344</v>
      </c>
      <c r="DD52" s="3">
        <f t="shared" si="4"/>
        <v>68.599434172548783</v>
      </c>
      <c r="DE52" s="3">
        <f t="shared" si="5"/>
        <v>95.184198845983104</v>
      </c>
      <c r="DF52" s="3">
        <f t="shared" si="6"/>
        <v>64.208723136034351</v>
      </c>
      <c r="DG52" s="1">
        <v>38077</v>
      </c>
      <c r="DH52" s="5">
        <f t="shared" si="1"/>
        <v>1.8828131204009106</v>
      </c>
      <c r="DI52" s="5">
        <f t="shared" si="2"/>
        <v>1.4824184970058238</v>
      </c>
      <c r="DL52" s="2">
        <v>40676</v>
      </c>
      <c r="DM52">
        <v>75.757000000000005</v>
      </c>
      <c r="DN52" s="2">
        <v>40676</v>
      </c>
      <c r="DO52">
        <v>44.865000000000002</v>
      </c>
      <c r="DP52" s="2">
        <v>40676</v>
      </c>
      <c r="DQ52" s="5">
        <v>105.76600000000001</v>
      </c>
      <c r="DS52" s="2">
        <v>40676</v>
      </c>
      <c r="DT52">
        <v>105.76600000000001</v>
      </c>
      <c r="DV52" s="2">
        <v>40683</v>
      </c>
      <c r="DW52" s="23">
        <f t="shared" si="22"/>
        <v>3.3723392399420682E-3</v>
      </c>
      <c r="DX52" s="23">
        <f t="shared" si="23"/>
        <v>-4.2504323032855895E-3</v>
      </c>
      <c r="DY52" s="23">
        <f t="shared" si="24"/>
        <v>3.4415596694588046E-3</v>
      </c>
      <c r="DZ52" s="23"/>
      <c r="EA52" s="2">
        <v>41040</v>
      </c>
      <c r="EB52" s="23">
        <f t="shared" si="25"/>
        <v>0.49444137080274447</v>
      </c>
      <c r="EC52" s="23">
        <f t="shared" si="26"/>
        <v>-0.82286483163879176</v>
      </c>
    </row>
    <row r="53" spans="5:133">
      <c r="E53" s="2">
        <v>44265</v>
      </c>
      <c r="F53">
        <v>51279.51</v>
      </c>
      <c r="G53" s="2">
        <v>44265</v>
      </c>
      <c r="H53">
        <v>3357.7370000000001</v>
      </c>
      <c r="I53" s="2">
        <v>44265</v>
      </c>
      <c r="J53">
        <v>112776.5</v>
      </c>
      <c r="K53" s="2">
        <v>44265</v>
      </c>
      <c r="L53">
        <v>2958.12</v>
      </c>
      <c r="M53" s="2">
        <v>44265</v>
      </c>
      <c r="N53">
        <v>3898.81</v>
      </c>
      <c r="O53" s="2">
        <v>44265</v>
      </c>
      <c r="P53">
        <v>6725.6</v>
      </c>
      <c r="Q53" s="2">
        <v>44265</v>
      </c>
      <c r="R53">
        <v>14540.25</v>
      </c>
      <c r="S53" s="2">
        <v>44265</v>
      </c>
      <c r="T53">
        <v>29036.560000000001</v>
      </c>
      <c r="AA53" s="2">
        <v>39962</v>
      </c>
      <c r="AB53">
        <v>14.244</v>
      </c>
      <c r="AC53" s="1">
        <v>39962</v>
      </c>
      <c r="AD53">
        <v>16.450900000000001</v>
      </c>
      <c r="AE53" s="1">
        <v>39962</v>
      </c>
      <c r="AF53">
        <v>13.6015</v>
      </c>
      <c r="AG53" s="1">
        <v>39962</v>
      </c>
      <c r="AH53">
        <v>14.127700000000001</v>
      </c>
      <c r="AJ53" s="2">
        <v>39962</v>
      </c>
      <c r="AK53" s="4">
        <f t="shared" si="9"/>
        <v>14.244</v>
      </c>
      <c r="AL53" s="4">
        <f t="shared" si="10"/>
        <v>16.450900000000001</v>
      </c>
      <c r="AM53" s="4">
        <f t="shared" si="11"/>
        <v>13.6015</v>
      </c>
      <c r="AN53" s="2">
        <v>39962</v>
      </c>
      <c r="AO53" s="23">
        <f t="shared" si="12"/>
        <v>-4.5106711597865723E-2</v>
      </c>
      <c r="AP53" s="23">
        <f t="shared" si="13"/>
        <v>0.20949160019115554</v>
      </c>
      <c r="AS53" s="1">
        <v>39962</v>
      </c>
      <c r="AT53">
        <v>12.428800000000001</v>
      </c>
      <c r="AU53" s="1">
        <v>39962</v>
      </c>
      <c r="AV53">
        <v>14.156599999999999</v>
      </c>
      <c r="AW53" s="1">
        <v>39962</v>
      </c>
      <c r="AX53">
        <v>11.8742</v>
      </c>
      <c r="AY53" s="1">
        <v>39962</v>
      </c>
      <c r="AZ53">
        <v>12.907500000000001</v>
      </c>
      <c r="BB53" s="2">
        <v>39962</v>
      </c>
      <c r="BC53" s="4">
        <f t="shared" si="14"/>
        <v>12.428800000000001</v>
      </c>
      <c r="BD53" s="4">
        <f t="shared" si="15"/>
        <v>14.156599999999999</v>
      </c>
      <c r="BE53" s="4">
        <f t="shared" si="16"/>
        <v>11.8742</v>
      </c>
      <c r="BF53" s="2">
        <v>39962</v>
      </c>
      <c r="BG53" s="23">
        <f t="shared" si="7"/>
        <v>-4.4622167868177187E-2</v>
      </c>
      <c r="BH53" s="23">
        <f t="shared" si="8"/>
        <v>0.19221505448788112</v>
      </c>
      <c r="BJ53" s="2">
        <v>40512</v>
      </c>
      <c r="BK53" s="23">
        <v>0.46133739076154812</v>
      </c>
      <c r="BL53" s="23">
        <v>-3.4248897931502209E-2</v>
      </c>
      <c r="BS53" s="2">
        <v>38884</v>
      </c>
      <c r="BT53">
        <v>1278.0999999999999</v>
      </c>
      <c r="BU53" s="2">
        <v>38884</v>
      </c>
      <c r="BV53">
        <v>395.35</v>
      </c>
      <c r="BW53" s="2">
        <v>38884</v>
      </c>
      <c r="BX53">
        <v>706.75</v>
      </c>
      <c r="BZ53" s="2">
        <v>38891</v>
      </c>
      <c r="CA53" s="23">
        <f t="shared" si="17"/>
        <v>5.6785127102567223E-2</v>
      </c>
      <c r="CB53" s="23">
        <f t="shared" si="18"/>
        <v>-5.2421563257953885E-4</v>
      </c>
      <c r="CC53" s="23">
        <f t="shared" si="19"/>
        <v>-9.8903431199151015E-3</v>
      </c>
      <c r="CD53" s="23"/>
      <c r="CE53" s="2">
        <v>39248</v>
      </c>
      <c r="CF53" s="23">
        <f t="shared" si="20"/>
        <v>0.48199692076276268</v>
      </c>
      <c r="CG53" s="23">
        <f t="shared" si="21"/>
        <v>0.45024036646562626</v>
      </c>
      <c r="CS53" s="1">
        <v>37953</v>
      </c>
      <c r="CT53">
        <v>131.27000000000001</v>
      </c>
      <c r="CU53" s="1">
        <v>37953</v>
      </c>
      <c r="CV53">
        <v>236.48</v>
      </c>
      <c r="CW53" s="1">
        <v>37953</v>
      </c>
      <c r="CX53">
        <v>1557</v>
      </c>
      <c r="CY53" s="1">
        <v>37953</v>
      </c>
      <c r="CZ53">
        <v>996.25</v>
      </c>
      <c r="DB53" s="1">
        <v>38107</v>
      </c>
      <c r="DC53" s="3">
        <f t="shared" si="3"/>
        <v>128.36673773987198</v>
      </c>
      <c r="DD53" s="3">
        <f t="shared" si="4"/>
        <v>70.265481667762117</v>
      </c>
      <c r="DE53" s="3">
        <f t="shared" si="5"/>
        <v>92.970483799378584</v>
      </c>
      <c r="DF53" s="3">
        <f t="shared" si="6"/>
        <v>62.855798635615145</v>
      </c>
      <c r="DG53" s="1">
        <v>38107</v>
      </c>
      <c r="DH53" s="5">
        <f t="shared" si="1"/>
        <v>1.8268819154593057</v>
      </c>
      <c r="DI53" s="5">
        <f t="shared" si="2"/>
        <v>1.4791075098471498</v>
      </c>
      <c r="DL53" s="2">
        <v>40683</v>
      </c>
      <c r="DM53">
        <v>75.435000000000002</v>
      </c>
      <c r="DN53" s="2">
        <v>40683</v>
      </c>
      <c r="DO53">
        <v>45.016300000000001</v>
      </c>
      <c r="DP53" s="2">
        <v>40683</v>
      </c>
      <c r="DQ53" s="5">
        <v>106.13</v>
      </c>
      <c r="DS53" s="2">
        <v>40683</v>
      </c>
      <c r="DT53">
        <v>106.13</v>
      </c>
      <c r="DV53" s="2">
        <v>40690</v>
      </c>
      <c r="DW53" s="23">
        <f t="shared" si="22"/>
        <v>3.3587833740222894E-3</v>
      </c>
      <c r="DX53" s="23">
        <f t="shared" si="23"/>
        <v>-6.3763505004309495E-3</v>
      </c>
      <c r="DY53" s="23">
        <f t="shared" si="24"/>
        <v>1.7431451992839797E-3</v>
      </c>
      <c r="DZ53" s="23"/>
      <c r="EA53" s="2">
        <v>41047</v>
      </c>
      <c r="EB53" s="23">
        <f t="shared" si="25"/>
        <v>0.50260192142303095</v>
      </c>
      <c r="EC53" s="23">
        <f t="shared" si="26"/>
        <v>-0.82313758499065104</v>
      </c>
    </row>
    <row r="54" spans="5:133">
      <c r="E54" s="2">
        <v>44267</v>
      </c>
      <c r="F54">
        <v>50792.08</v>
      </c>
      <c r="G54" s="2">
        <v>44266</v>
      </c>
      <c r="H54">
        <v>3436.8310000000001</v>
      </c>
      <c r="I54" s="2">
        <v>44266</v>
      </c>
      <c r="J54">
        <v>114983.8</v>
      </c>
      <c r="K54" s="2">
        <v>44266</v>
      </c>
      <c r="L54">
        <v>3013.7</v>
      </c>
      <c r="M54" s="2">
        <v>44266</v>
      </c>
      <c r="N54">
        <v>3939.34</v>
      </c>
      <c r="O54" s="2">
        <v>44266</v>
      </c>
      <c r="P54">
        <v>6736.96</v>
      </c>
      <c r="Q54" s="2">
        <v>44266</v>
      </c>
      <c r="R54">
        <v>14569.39</v>
      </c>
      <c r="S54" s="2">
        <v>44266</v>
      </c>
      <c r="T54">
        <v>29211.64</v>
      </c>
      <c r="AA54" s="2">
        <v>39994</v>
      </c>
      <c r="AB54">
        <v>13.7888</v>
      </c>
      <c r="AC54" s="1">
        <v>39994</v>
      </c>
      <c r="AD54">
        <v>16.6938</v>
      </c>
      <c r="AE54" s="1">
        <v>39994</v>
      </c>
      <c r="AF54">
        <v>13.1456</v>
      </c>
      <c r="AG54" s="1">
        <v>39994</v>
      </c>
      <c r="AH54">
        <v>14.101100000000001</v>
      </c>
      <c r="AJ54" s="2">
        <v>39994</v>
      </c>
      <c r="AK54" s="4">
        <f t="shared" si="9"/>
        <v>13.7888</v>
      </c>
      <c r="AL54" s="4">
        <f t="shared" si="10"/>
        <v>16.6938</v>
      </c>
      <c r="AM54" s="4">
        <f t="shared" si="11"/>
        <v>13.1456</v>
      </c>
      <c r="AN54" s="2">
        <v>39994</v>
      </c>
      <c r="AO54" s="23">
        <f t="shared" si="12"/>
        <v>-4.6646553724762119E-2</v>
      </c>
      <c r="AP54" s="23">
        <f t="shared" si="13"/>
        <v>0.26991540895813038</v>
      </c>
      <c r="AS54" s="1">
        <v>39994</v>
      </c>
      <c r="AT54">
        <v>12.3004</v>
      </c>
      <c r="AU54" s="1">
        <v>39994</v>
      </c>
      <c r="AV54">
        <v>14.5191</v>
      </c>
      <c r="AW54" s="1">
        <v>39994</v>
      </c>
      <c r="AX54">
        <v>11.770300000000001</v>
      </c>
      <c r="AY54" s="1">
        <v>39994</v>
      </c>
      <c r="AZ54">
        <v>12.9932</v>
      </c>
      <c r="BB54" s="2">
        <v>39994</v>
      </c>
      <c r="BC54" s="4">
        <f t="shared" si="14"/>
        <v>12.3004</v>
      </c>
      <c r="BD54" s="4">
        <f t="shared" si="15"/>
        <v>14.5191</v>
      </c>
      <c r="BE54" s="4">
        <f t="shared" si="16"/>
        <v>11.770300000000001</v>
      </c>
      <c r="BF54" s="2">
        <v>39994</v>
      </c>
      <c r="BG54" s="23">
        <f t="shared" si="7"/>
        <v>-4.3096159474488527E-2</v>
      </c>
      <c r="BH54" s="23">
        <f t="shared" si="8"/>
        <v>0.23353695317876344</v>
      </c>
      <c r="BJ54" s="2">
        <v>40543</v>
      </c>
      <c r="BK54" s="23">
        <v>0.45718102872411492</v>
      </c>
      <c r="BL54" s="23">
        <v>-4.4698441510557685E-2</v>
      </c>
      <c r="BS54" s="2">
        <v>38891</v>
      </c>
      <c r="BT54">
        <v>1277.43</v>
      </c>
      <c r="BU54" s="2">
        <v>38891</v>
      </c>
      <c r="BV54">
        <v>417.8</v>
      </c>
      <c r="BW54" s="2">
        <v>38891</v>
      </c>
      <c r="BX54">
        <v>699.76</v>
      </c>
      <c r="BZ54" s="2">
        <v>38898</v>
      </c>
      <c r="CA54" s="23">
        <f t="shared" si="17"/>
        <v>2.3097175682144533E-2</v>
      </c>
      <c r="CB54" s="23">
        <f t="shared" si="18"/>
        <v>3.3269924770829018E-2</v>
      </c>
      <c r="CC54" s="23">
        <f t="shared" si="19"/>
        <v>6.8280553332571214E-2</v>
      </c>
      <c r="CD54" s="23"/>
      <c r="CE54" s="2">
        <v>39255</v>
      </c>
      <c r="CF54" s="23">
        <f t="shared" si="20"/>
        <v>0.49410202720155766</v>
      </c>
      <c r="CG54" s="23">
        <f t="shared" si="21"/>
        <v>0.50798722799789298</v>
      </c>
      <c r="CS54" s="1">
        <v>37986</v>
      </c>
      <c r="CT54">
        <v>155.24</v>
      </c>
      <c r="CU54" s="1">
        <v>37986</v>
      </c>
      <c r="CV54">
        <v>267.45999999999998</v>
      </c>
      <c r="CW54" s="1">
        <v>37986</v>
      </c>
      <c r="CX54">
        <v>1675.1</v>
      </c>
      <c r="CY54" s="1">
        <v>37986</v>
      </c>
      <c r="CZ54">
        <v>1043.79</v>
      </c>
      <c r="DB54" s="1">
        <v>38138</v>
      </c>
      <c r="DC54" s="3">
        <f t="shared" si="3"/>
        <v>103.80383795309162</v>
      </c>
      <c r="DD54" s="3">
        <f t="shared" si="4"/>
        <v>64.112822564512896</v>
      </c>
      <c r="DE54" s="3">
        <f t="shared" si="5"/>
        <v>93.430980914336416</v>
      </c>
      <c r="DF54" s="3">
        <f t="shared" si="6"/>
        <v>63.390212860925644</v>
      </c>
      <c r="DG54" s="1">
        <v>38138</v>
      </c>
      <c r="DH54" s="5">
        <f t="shared" si="1"/>
        <v>1.6190807673245087</v>
      </c>
      <c r="DI54" s="5">
        <f t="shared" si="2"/>
        <v>1.4739023060124192</v>
      </c>
      <c r="DL54" s="2">
        <v>40690</v>
      </c>
      <c r="DM54">
        <v>74.953999999999994</v>
      </c>
      <c r="DN54" s="2">
        <v>40690</v>
      </c>
      <c r="DO54">
        <v>45.167499999999997</v>
      </c>
      <c r="DP54" s="2">
        <v>40690</v>
      </c>
      <c r="DQ54" s="5">
        <v>106.315</v>
      </c>
      <c r="DS54" s="2">
        <v>40690</v>
      </c>
      <c r="DT54">
        <v>106.315</v>
      </c>
      <c r="DV54" s="2">
        <v>40697</v>
      </c>
      <c r="DW54" s="23">
        <f t="shared" si="22"/>
        <v>-7.720152764709054E-3</v>
      </c>
      <c r="DX54" s="23">
        <f t="shared" si="23"/>
        <v>-1.5622915388104563E-2</v>
      </c>
      <c r="DY54" s="23">
        <f t="shared" si="24"/>
        <v>1.0384235526501362E-2</v>
      </c>
      <c r="DZ54" s="23"/>
      <c r="EA54" s="2">
        <v>41054</v>
      </c>
      <c r="EB54" s="23">
        <f t="shared" si="25"/>
        <v>0.51336576889943941</v>
      </c>
      <c r="EC54" s="23">
        <f t="shared" si="26"/>
        <v>-0.82166304656703137</v>
      </c>
    </row>
    <row r="55" spans="5:133">
      <c r="E55" s="2">
        <v>44270</v>
      </c>
      <c r="F55">
        <v>50395.08</v>
      </c>
      <c r="G55" s="2">
        <v>44267</v>
      </c>
      <c r="H55">
        <v>3453.078</v>
      </c>
      <c r="I55" s="2">
        <v>44267</v>
      </c>
      <c r="J55">
        <v>114160.4</v>
      </c>
      <c r="K55" s="2">
        <v>44267</v>
      </c>
      <c r="L55">
        <v>3054.39</v>
      </c>
      <c r="M55" s="2">
        <v>44267</v>
      </c>
      <c r="N55">
        <v>3943.34</v>
      </c>
      <c r="O55" s="2">
        <v>44267</v>
      </c>
      <c r="P55">
        <v>6761.47</v>
      </c>
      <c r="Q55" s="2">
        <v>44267</v>
      </c>
      <c r="R55">
        <v>14502.39</v>
      </c>
      <c r="S55" s="2">
        <v>44267</v>
      </c>
      <c r="T55">
        <v>29717.83</v>
      </c>
      <c r="AA55" s="2">
        <v>40025</v>
      </c>
      <c r="AB55">
        <v>14.5655</v>
      </c>
      <c r="AC55" s="1">
        <v>40025</v>
      </c>
      <c r="AD55">
        <v>17.754000000000001</v>
      </c>
      <c r="AE55" s="1">
        <v>40025</v>
      </c>
      <c r="AF55">
        <v>13.7418</v>
      </c>
      <c r="AG55" s="1">
        <v>40025</v>
      </c>
      <c r="AH55">
        <v>15.213100000000001</v>
      </c>
      <c r="AJ55" s="2">
        <v>40025</v>
      </c>
      <c r="AK55" s="4">
        <f t="shared" si="9"/>
        <v>14.5655</v>
      </c>
      <c r="AL55" s="4">
        <f t="shared" si="10"/>
        <v>17.754000000000001</v>
      </c>
      <c r="AM55" s="4">
        <f t="shared" si="11"/>
        <v>13.7418</v>
      </c>
      <c r="AN55" s="2">
        <v>40025</v>
      </c>
      <c r="AO55" s="23">
        <f t="shared" si="12"/>
        <v>-5.6551440046685664E-2</v>
      </c>
      <c r="AP55" s="23">
        <f t="shared" si="13"/>
        <v>0.29197048421604177</v>
      </c>
      <c r="AS55" s="1">
        <v>40025</v>
      </c>
      <c r="AT55">
        <v>13.154199999999999</v>
      </c>
      <c r="AU55" s="1">
        <v>40025</v>
      </c>
      <c r="AV55">
        <v>15.550599999999999</v>
      </c>
      <c r="AW55" s="1">
        <v>40025</v>
      </c>
      <c r="AX55">
        <v>12.3658</v>
      </c>
      <c r="AY55" s="1">
        <v>40025</v>
      </c>
      <c r="AZ55">
        <v>14.1463</v>
      </c>
      <c r="BB55" s="2">
        <v>40025</v>
      </c>
      <c r="BC55" s="4">
        <f t="shared" si="14"/>
        <v>13.154199999999999</v>
      </c>
      <c r="BD55" s="4">
        <f t="shared" si="15"/>
        <v>15.550599999999999</v>
      </c>
      <c r="BE55" s="4">
        <f t="shared" si="16"/>
        <v>12.3658</v>
      </c>
      <c r="BF55" s="2">
        <v>40025</v>
      </c>
      <c r="BG55" s="23">
        <f t="shared" si="7"/>
        <v>-5.9935229812531299E-2</v>
      </c>
      <c r="BH55" s="23">
        <f t="shared" si="8"/>
        <v>0.25754904656391009</v>
      </c>
      <c r="BJ55" s="2">
        <v>40574</v>
      </c>
      <c r="BK55" s="23">
        <v>0.56859369175881747</v>
      </c>
      <c r="BL55" s="23">
        <v>-0.12470189775578544</v>
      </c>
      <c r="BS55" s="2">
        <v>38898</v>
      </c>
      <c r="BT55">
        <v>1319.93</v>
      </c>
      <c r="BU55" s="2">
        <v>38898</v>
      </c>
      <c r="BV55">
        <v>427.45</v>
      </c>
      <c r="BW55" s="2">
        <v>38898</v>
      </c>
      <c r="BX55">
        <v>747.54</v>
      </c>
      <c r="BZ55" s="2">
        <v>38905</v>
      </c>
      <c r="CA55" s="23">
        <f t="shared" si="17"/>
        <v>-1.0410574336179645E-2</v>
      </c>
      <c r="CB55" s="23">
        <f t="shared" si="18"/>
        <v>-6.1366890668457241E-4</v>
      </c>
      <c r="CC55" s="23">
        <f t="shared" si="19"/>
        <v>5.3107526018674189E-3</v>
      </c>
      <c r="CD55" s="23"/>
      <c r="CE55" s="2">
        <v>39262</v>
      </c>
      <c r="CF55" s="23">
        <f t="shared" si="20"/>
        <v>0.4884491274552144</v>
      </c>
      <c r="CG55" s="23">
        <f t="shared" si="21"/>
        <v>0.51452001568810968</v>
      </c>
      <c r="CS55" s="1">
        <v>38016</v>
      </c>
      <c r="CT55">
        <v>152.11000000000001</v>
      </c>
      <c r="CU55" s="1">
        <v>38016</v>
      </c>
      <c r="CV55">
        <v>255.49</v>
      </c>
      <c r="CW55" s="1">
        <v>38016</v>
      </c>
      <c r="CX55">
        <v>1693.2</v>
      </c>
      <c r="CY55" s="1">
        <v>38016</v>
      </c>
      <c r="CZ55">
        <v>1064.8</v>
      </c>
      <c r="DB55" s="1">
        <v>38168</v>
      </c>
      <c r="DC55" s="3">
        <f t="shared" si="3"/>
        <v>105.10021321961614</v>
      </c>
      <c r="DD55" s="3">
        <f t="shared" si="4"/>
        <v>65.150172891721198</v>
      </c>
      <c r="DE55" s="3">
        <f t="shared" si="5"/>
        <v>95.861074123391006</v>
      </c>
      <c r="DF55" s="3">
        <f t="shared" si="6"/>
        <v>64.156849971952312</v>
      </c>
      <c r="DG55" s="1">
        <v>38168</v>
      </c>
      <c r="DH55" s="5">
        <f t="shared" si="1"/>
        <v>1.6131992987077934</v>
      </c>
      <c r="DI55" s="5">
        <f t="shared" si="2"/>
        <v>1.4941674063689061</v>
      </c>
      <c r="DL55" s="2">
        <v>40697</v>
      </c>
      <c r="DM55">
        <v>73.783000000000001</v>
      </c>
      <c r="DN55" s="2">
        <v>40697</v>
      </c>
      <c r="DO55">
        <v>44.818800000000003</v>
      </c>
      <c r="DP55" s="2">
        <v>40697</v>
      </c>
      <c r="DQ55" s="5">
        <v>107.419</v>
      </c>
      <c r="DS55" s="2">
        <v>40697</v>
      </c>
      <c r="DT55">
        <v>107.419</v>
      </c>
      <c r="DV55" s="2">
        <v>40704</v>
      </c>
      <c r="DW55" s="23">
        <f t="shared" si="22"/>
        <v>-2.1731951770239677E-3</v>
      </c>
      <c r="DX55" s="23">
        <f t="shared" si="23"/>
        <v>1.3715896615751566E-2</v>
      </c>
      <c r="DY55" s="23">
        <f t="shared" si="24"/>
        <v>-7.56849346949795E-3</v>
      </c>
      <c r="DZ55" s="23"/>
      <c r="EA55" s="2">
        <v>41061</v>
      </c>
      <c r="EB55" s="23">
        <f t="shared" si="25"/>
        <v>0.50251141757082174</v>
      </c>
      <c r="EC55" s="23">
        <f t="shared" si="26"/>
        <v>-0.81036387459788828</v>
      </c>
    </row>
    <row r="56" spans="5:133">
      <c r="E56" s="2">
        <v>44271</v>
      </c>
      <c r="F56">
        <v>50363.96</v>
      </c>
      <c r="G56" s="2">
        <v>44270</v>
      </c>
      <c r="H56">
        <v>3419.9459999999999</v>
      </c>
      <c r="I56" s="2">
        <v>44270</v>
      </c>
      <c r="J56">
        <v>114850.7</v>
      </c>
      <c r="K56" s="2">
        <v>44270</v>
      </c>
      <c r="L56">
        <v>3045.71</v>
      </c>
      <c r="M56" s="2">
        <v>44270</v>
      </c>
      <c r="N56">
        <v>3968.94</v>
      </c>
      <c r="O56" s="2">
        <v>44270</v>
      </c>
      <c r="P56">
        <v>6749.7</v>
      </c>
      <c r="Q56" s="2">
        <v>44270</v>
      </c>
      <c r="R56">
        <v>14461.42</v>
      </c>
      <c r="S56" s="2">
        <v>44270</v>
      </c>
      <c r="T56">
        <v>29766.97</v>
      </c>
      <c r="AA56" s="2">
        <v>40056</v>
      </c>
      <c r="AB56">
        <v>14.6922</v>
      </c>
      <c r="AC56" s="1">
        <v>40056</v>
      </c>
      <c r="AD56">
        <v>17.410699999999999</v>
      </c>
      <c r="AE56" s="1">
        <v>40056</v>
      </c>
      <c r="AF56">
        <v>13.135899999999999</v>
      </c>
      <c r="AG56" s="1">
        <v>40056</v>
      </c>
      <c r="AH56">
        <v>13.4985</v>
      </c>
      <c r="AJ56" s="2">
        <v>40056</v>
      </c>
      <c r="AK56" s="4">
        <f t="shared" si="9"/>
        <v>14.6922</v>
      </c>
      <c r="AL56" s="4">
        <f t="shared" si="10"/>
        <v>17.410699999999999</v>
      </c>
      <c r="AM56" s="4">
        <f t="shared" si="11"/>
        <v>13.135899999999999</v>
      </c>
      <c r="AN56" s="2">
        <v>40056</v>
      </c>
      <c r="AO56" s="23">
        <f t="shared" si="12"/>
        <v>-0.10592695443840949</v>
      </c>
      <c r="AP56" s="23">
        <f t="shared" si="13"/>
        <v>0.32542878675994791</v>
      </c>
      <c r="AS56" s="1">
        <v>40056</v>
      </c>
      <c r="AT56">
        <v>13.505800000000001</v>
      </c>
      <c r="AU56" s="1">
        <v>40056</v>
      </c>
      <c r="AV56">
        <v>15.4842</v>
      </c>
      <c r="AW56" s="1">
        <v>40056</v>
      </c>
      <c r="AX56">
        <v>12.036899999999999</v>
      </c>
      <c r="AY56" s="1">
        <v>40056</v>
      </c>
      <c r="AZ56">
        <v>12.7295</v>
      </c>
      <c r="BB56" s="2">
        <v>40056</v>
      </c>
      <c r="BC56" s="4">
        <f t="shared" si="14"/>
        <v>13.505800000000001</v>
      </c>
      <c r="BD56" s="4">
        <f t="shared" si="15"/>
        <v>15.4842</v>
      </c>
      <c r="BE56" s="4">
        <f t="shared" si="16"/>
        <v>12.036899999999999</v>
      </c>
      <c r="BF56" s="2">
        <v>40056</v>
      </c>
      <c r="BG56" s="23">
        <f t="shared" si="7"/>
        <v>-0.10876068059648458</v>
      </c>
      <c r="BH56" s="23">
        <f t="shared" si="8"/>
        <v>0.28639433741245668</v>
      </c>
      <c r="BJ56" s="2">
        <v>40602</v>
      </c>
      <c r="BK56" s="23">
        <v>0.53931143336292786</v>
      </c>
      <c r="BL56" s="23">
        <v>-0.15570412883979068</v>
      </c>
      <c r="BS56" s="2">
        <v>38905</v>
      </c>
      <c r="BT56">
        <v>1319.12</v>
      </c>
      <c r="BU56" s="2">
        <v>38905</v>
      </c>
      <c r="BV56">
        <v>423</v>
      </c>
      <c r="BW56" s="2">
        <v>38905</v>
      </c>
      <c r="BX56">
        <v>751.51</v>
      </c>
      <c r="BZ56" s="2">
        <v>38912</v>
      </c>
      <c r="CA56" s="23">
        <f t="shared" si="17"/>
        <v>1.8085106382978777E-2</v>
      </c>
      <c r="CB56" s="23">
        <f t="shared" si="18"/>
        <v>-3.3681545272605806E-2</v>
      </c>
      <c r="CC56" s="23">
        <f t="shared" si="19"/>
        <v>-3.8376069513379796E-2</v>
      </c>
      <c r="CD56" s="23"/>
      <c r="CE56" s="2">
        <v>39269</v>
      </c>
      <c r="CF56" s="23">
        <f t="shared" si="20"/>
        <v>0.49034806314485307</v>
      </c>
      <c r="CG56" s="23">
        <f t="shared" si="21"/>
        <v>0.51349228221298859</v>
      </c>
      <c r="CS56" s="1">
        <v>38044</v>
      </c>
      <c r="CT56">
        <v>150.49</v>
      </c>
      <c r="CU56" s="1">
        <v>38044</v>
      </c>
      <c r="CV56">
        <v>250.96</v>
      </c>
      <c r="CW56" s="1">
        <v>38044</v>
      </c>
      <c r="CX56">
        <v>1726.7</v>
      </c>
      <c r="CY56" s="1">
        <v>38044</v>
      </c>
      <c r="CZ56">
        <v>1076.78</v>
      </c>
      <c r="DB56" s="1">
        <v>38198</v>
      </c>
      <c r="DC56" s="3">
        <f t="shared" si="3"/>
        <v>112.31556503198286</v>
      </c>
      <c r="DD56" s="3">
        <f t="shared" si="4"/>
        <v>70.565541679764522</v>
      </c>
      <c r="DE56" s="3">
        <f t="shared" si="5"/>
        <v>94.046826453617371</v>
      </c>
      <c r="DF56" s="3">
        <f t="shared" si="6"/>
        <v>61.054110948253516</v>
      </c>
      <c r="DG56" s="1">
        <v>38198</v>
      </c>
      <c r="DH56" s="5">
        <f t="shared" si="1"/>
        <v>1.5916488750513005</v>
      </c>
      <c r="DI56" s="5">
        <f t="shared" si="2"/>
        <v>1.5403848322896203</v>
      </c>
      <c r="DL56" s="2">
        <v>40704</v>
      </c>
      <c r="DM56">
        <v>74.795000000000002</v>
      </c>
      <c r="DN56" s="2">
        <v>40704</v>
      </c>
      <c r="DO56">
        <v>44.721400000000003</v>
      </c>
      <c r="DP56" s="2">
        <v>40704</v>
      </c>
      <c r="DQ56" s="5">
        <v>106.60599999999999</v>
      </c>
      <c r="DS56" s="2">
        <v>40704</v>
      </c>
      <c r="DT56">
        <v>106.60599999999999</v>
      </c>
      <c r="DV56" s="2">
        <v>40711</v>
      </c>
      <c r="DW56" s="23">
        <f t="shared" si="22"/>
        <v>3.2378235028418523E-3</v>
      </c>
      <c r="DX56" s="23">
        <f t="shared" si="23"/>
        <v>2.5803863894644508E-3</v>
      </c>
      <c r="DY56" s="23">
        <f t="shared" si="24"/>
        <v>-3.4332026339980448E-3</v>
      </c>
      <c r="DZ56" s="23"/>
      <c r="EA56" s="2">
        <v>41068</v>
      </c>
      <c r="EB56" s="23">
        <f t="shared" si="25"/>
        <v>0.51932540450003817</v>
      </c>
      <c r="EC56" s="23">
        <f t="shared" si="26"/>
        <v>-0.81240195184213937</v>
      </c>
    </row>
    <row r="57" spans="5:133">
      <c r="E57" s="2">
        <v>44272</v>
      </c>
      <c r="F57">
        <v>49801.62</v>
      </c>
      <c r="G57" s="2">
        <v>44271</v>
      </c>
      <c r="H57">
        <v>3446.7330000000002</v>
      </c>
      <c r="I57" s="2">
        <v>44271</v>
      </c>
      <c r="J57">
        <v>114018.8</v>
      </c>
      <c r="K57" s="2">
        <v>44271</v>
      </c>
      <c r="L57">
        <v>3067.17</v>
      </c>
      <c r="M57" s="2">
        <v>44271</v>
      </c>
      <c r="N57">
        <v>3962.71</v>
      </c>
      <c r="O57" s="2">
        <v>44271</v>
      </c>
      <c r="P57">
        <v>6803.61</v>
      </c>
      <c r="Q57" s="2">
        <v>44271</v>
      </c>
      <c r="R57">
        <v>14557.58</v>
      </c>
      <c r="S57" s="2">
        <v>44271</v>
      </c>
      <c r="T57">
        <v>29921.09</v>
      </c>
      <c r="AA57" s="2">
        <v>40086</v>
      </c>
      <c r="AB57">
        <v>14.8262</v>
      </c>
      <c r="AC57" s="1">
        <v>40086</v>
      </c>
      <c r="AD57">
        <v>18.579899999999999</v>
      </c>
      <c r="AE57" s="1">
        <v>40086</v>
      </c>
      <c r="AF57">
        <v>13.4412</v>
      </c>
      <c r="AG57" s="1">
        <v>40086</v>
      </c>
      <c r="AH57">
        <v>13.644500000000001</v>
      </c>
      <c r="AJ57" s="2">
        <v>40086</v>
      </c>
      <c r="AK57" s="4">
        <f t="shared" si="9"/>
        <v>14.8262</v>
      </c>
      <c r="AL57" s="4">
        <f t="shared" si="10"/>
        <v>18.579899999999999</v>
      </c>
      <c r="AM57" s="4">
        <f t="shared" si="11"/>
        <v>13.4412</v>
      </c>
      <c r="AN57" s="2">
        <v>40086</v>
      </c>
      <c r="AO57" s="23">
        <f t="shared" si="12"/>
        <v>-9.3415710026844345E-2</v>
      </c>
      <c r="AP57" s="23">
        <f t="shared" si="13"/>
        <v>0.38230961521292728</v>
      </c>
      <c r="AS57" s="1">
        <v>40086</v>
      </c>
      <c r="AT57">
        <v>13.8329</v>
      </c>
      <c r="AU57" s="1">
        <v>40086</v>
      </c>
      <c r="AV57">
        <v>16.805099999999999</v>
      </c>
      <c r="AW57" s="1">
        <v>40086</v>
      </c>
      <c r="AX57">
        <v>12.590400000000001</v>
      </c>
      <c r="AY57" s="1">
        <v>40086</v>
      </c>
      <c r="AZ57">
        <v>13.0442</v>
      </c>
      <c r="BB57" s="2">
        <v>40086</v>
      </c>
      <c r="BC57" s="4">
        <f t="shared" si="14"/>
        <v>13.8329</v>
      </c>
      <c r="BD57" s="4">
        <f t="shared" si="15"/>
        <v>16.805099999999999</v>
      </c>
      <c r="BE57" s="4">
        <f t="shared" si="16"/>
        <v>12.590400000000001</v>
      </c>
      <c r="BF57" s="2">
        <v>40086</v>
      </c>
      <c r="BG57" s="23">
        <f t="shared" si="7"/>
        <v>-8.9822090812483268E-2</v>
      </c>
      <c r="BH57" s="23">
        <f t="shared" si="8"/>
        <v>0.33475505146778484</v>
      </c>
      <c r="BJ57" s="2">
        <v>40633</v>
      </c>
      <c r="BK57" s="23">
        <v>0.61554192229038862</v>
      </c>
      <c r="BL57" s="23">
        <v>-0.10151931569033146</v>
      </c>
      <c r="BS57" s="2">
        <v>38912</v>
      </c>
      <c r="BT57">
        <v>1274.69</v>
      </c>
      <c r="BU57" s="2">
        <v>38912</v>
      </c>
      <c r="BV57">
        <v>430.65</v>
      </c>
      <c r="BW57" s="2">
        <v>38912</v>
      </c>
      <c r="BX57">
        <v>722.67</v>
      </c>
      <c r="BZ57" s="2">
        <v>38919</v>
      </c>
      <c r="CA57" s="23">
        <f t="shared" si="17"/>
        <v>-5.9096714269127992E-2</v>
      </c>
      <c r="CB57" s="23">
        <f t="shared" si="18"/>
        <v>4.048043053605177E-3</v>
      </c>
      <c r="CC57" s="23">
        <f t="shared" si="19"/>
        <v>9.9768912505016072E-3</v>
      </c>
      <c r="CD57" s="23"/>
      <c r="CE57" s="2">
        <v>39276</v>
      </c>
      <c r="CF57" s="23">
        <f t="shared" si="20"/>
        <v>0.55274709401693145</v>
      </c>
      <c r="CG57" s="23">
        <f t="shared" si="21"/>
        <v>0.57352193696165388</v>
      </c>
      <c r="CS57" s="1">
        <v>38077</v>
      </c>
      <c r="CT57">
        <v>151.44</v>
      </c>
      <c r="CU57" s="1">
        <v>38077</v>
      </c>
      <c r="CV57">
        <v>240.05</v>
      </c>
      <c r="CW57" s="1">
        <v>38077</v>
      </c>
      <c r="CX57">
        <v>1715.6</v>
      </c>
      <c r="CY57" s="1">
        <v>38077</v>
      </c>
      <c r="CZ57">
        <v>1064.51</v>
      </c>
      <c r="DB57" s="1">
        <v>38230</v>
      </c>
      <c r="DC57" s="3">
        <f t="shared" si="3"/>
        <v>111.53091684434962</v>
      </c>
      <c r="DD57" s="3">
        <f t="shared" si="4"/>
        <v>70.596976538164782</v>
      </c>
      <c r="DE57" s="3">
        <f t="shared" si="5"/>
        <v>94.901242787394551</v>
      </c>
      <c r="DF57" s="3">
        <f t="shared" si="6"/>
        <v>60.791729246210558</v>
      </c>
      <c r="DG57" s="1">
        <v>38230</v>
      </c>
      <c r="DH57" s="5">
        <f t="shared" si="1"/>
        <v>1.5798256853684933</v>
      </c>
      <c r="DI57" s="5">
        <f t="shared" si="2"/>
        <v>1.5610880618815461</v>
      </c>
      <c r="DL57" s="2">
        <v>40711</v>
      </c>
      <c r="DM57">
        <v>74.988</v>
      </c>
      <c r="DN57" s="2">
        <v>40711</v>
      </c>
      <c r="DO57">
        <v>44.866199999999999</v>
      </c>
      <c r="DP57" s="2">
        <v>40711</v>
      </c>
      <c r="DQ57" s="5">
        <v>106.24</v>
      </c>
      <c r="DS57" s="2">
        <v>40711</v>
      </c>
      <c r="DT57">
        <v>106.24</v>
      </c>
      <c r="DV57" s="2">
        <v>40718</v>
      </c>
      <c r="DW57" s="23">
        <f t="shared" si="22"/>
        <v>2.8707579425044649E-3</v>
      </c>
      <c r="DX57" s="23">
        <f t="shared" si="23"/>
        <v>9.0281111644530121E-3</v>
      </c>
      <c r="DY57" s="23">
        <f t="shared" si="24"/>
        <v>-6.0052710843372381E-3</v>
      </c>
      <c r="DZ57" s="23"/>
      <c r="EA57" s="2">
        <v>41075</v>
      </c>
      <c r="EB57" s="23">
        <f t="shared" si="25"/>
        <v>0.51897424346598908</v>
      </c>
      <c r="EC57" s="23">
        <f t="shared" si="26"/>
        <v>-0.81277580965246865</v>
      </c>
    </row>
    <row r="58" spans="5:133">
      <c r="E58" s="2">
        <v>44273</v>
      </c>
      <c r="F58">
        <v>49216.52</v>
      </c>
      <c r="G58" s="2">
        <v>44272</v>
      </c>
      <c r="H58">
        <v>3445.5509999999999</v>
      </c>
      <c r="I58" s="2">
        <v>44272</v>
      </c>
      <c r="J58">
        <v>116549.4</v>
      </c>
      <c r="K58" s="2">
        <v>44272</v>
      </c>
      <c r="L58">
        <v>3047.5</v>
      </c>
      <c r="M58" s="2">
        <v>44272</v>
      </c>
      <c r="N58">
        <v>3974.12</v>
      </c>
      <c r="O58" s="2">
        <v>44272</v>
      </c>
      <c r="P58">
        <v>6762.67</v>
      </c>
      <c r="Q58" s="2">
        <v>44272</v>
      </c>
      <c r="R58">
        <v>14596.61</v>
      </c>
      <c r="S58" s="2">
        <v>44272</v>
      </c>
      <c r="T58">
        <v>29914.33</v>
      </c>
      <c r="AA58" s="2">
        <v>40116</v>
      </c>
      <c r="AB58">
        <v>13.976000000000001</v>
      </c>
      <c r="AC58" s="1">
        <v>40116</v>
      </c>
      <c r="AD58">
        <v>16.590699999999998</v>
      </c>
      <c r="AE58" s="1">
        <v>40116</v>
      </c>
      <c r="AF58">
        <v>12.904400000000001</v>
      </c>
      <c r="AG58" s="1">
        <v>40116</v>
      </c>
      <c r="AH58">
        <v>14.146599999999999</v>
      </c>
      <c r="AJ58" s="2">
        <v>40116</v>
      </c>
      <c r="AK58" s="4">
        <f t="shared" si="9"/>
        <v>13.976000000000001</v>
      </c>
      <c r="AL58" s="4">
        <f t="shared" si="10"/>
        <v>16.590699999999998</v>
      </c>
      <c r="AM58" s="4">
        <f t="shared" si="11"/>
        <v>12.904400000000001</v>
      </c>
      <c r="AN58" s="2">
        <v>40116</v>
      </c>
      <c r="AO58" s="23">
        <f t="shared" si="12"/>
        <v>-7.66742987979393E-2</v>
      </c>
      <c r="AP58" s="23">
        <f t="shared" si="13"/>
        <v>0.28566225473481888</v>
      </c>
      <c r="AS58" s="1">
        <v>40116</v>
      </c>
      <c r="AT58">
        <v>13.207000000000001</v>
      </c>
      <c r="AU58" s="1">
        <v>40116</v>
      </c>
      <c r="AV58">
        <v>15.1791</v>
      </c>
      <c r="AW58" s="1">
        <v>40116</v>
      </c>
      <c r="AX58">
        <v>12.2974</v>
      </c>
      <c r="AY58" s="1">
        <v>40116</v>
      </c>
      <c r="AZ58">
        <v>13.7136</v>
      </c>
      <c r="BB58" s="2">
        <v>40116</v>
      </c>
      <c r="BC58" s="4">
        <f t="shared" si="14"/>
        <v>13.207000000000001</v>
      </c>
      <c r="BD58" s="4">
        <f t="shared" si="15"/>
        <v>15.1791</v>
      </c>
      <c r="BE58" s="4">
        <f t="shared" si="16"/>
        <v>12.2974</v>
      </c>
      <c r="BF58" s="2">
        <v>40116</v>
      </c>
      <c r="BG58" s="23">
        <f t="shared" si="7"/>
        <v>-6.8872567577799693E-2</v>
      </c>
      <c r="BH58" s="23">
        <f t="shared" si="8"/>
        <v>0.23433408688015356</v>
      </c>
      <c r="BJ58" s="2">
        <v>40662</v>
      </c>
      <c r="BK58" s="23">
        <v>0.32362900705032471</v>
      </c>
      <c r="BL58" s="23">
        <v>-0.12549070228323678</v>
      </c>
      <c r="BS58" s="2">
        <v>38919</v>
      </c>
      <c r="BT58">
        <v>1279.8499999999999</v>
      </c>
      <c r="BU58" s="2">
        <v>38919</v>
      </c>
      <c r="BV58">
        <v>405.2</v>
      </c>
      <c r="BW58" s="2">
        <v>38919</v>
      </c>
      <c r="BX58">
        <v>729.88</v>
      </c>
      <c r="BZ58" s="2">
        <v>38926</v>
      </c>
      <c r="CA58" s="23">
        <f t="shared" si="17"/>
        <v>5.8983218163869866E-2</v>
      </c>
      <c r="CB58" s="23">
        <f t="shared" si="18"/>
        <v>3.7746610930968538E-2</v>
      </c>
      <c r="CC58" s="23">
        <f t="shared" si="19"/>
        <v>3.4964651723570883E-2</v>
      </c>
      <c r="CD58" s="23"/>
      <c r="CE58" s="2">
        <v>39283</v>
      </c>
      <c r="CF58" s="23">
        <f t="shared" si="20"/>
        <v>0.58348637253546065</v>
      </c>
      <c r="CG58" s="23">
        <f t="shared" si="21"/>
        <v>0.621801115171285</v>
      </c>
      <c r="CS58" s="1">
        <v>38107</v>
      </c>
      <c r="CT58">
        <v>150.51</v>
      </c>
      <c r="CU58" s="1">
        <v>38107</v>
      </c>
      <c r="CV58">
        <v>245.88</v>
      </c>
      <c r="CW58" s="1">
        <v>38107</v>
      </c>
      <c r="CX58">
        <v>1675.7</v>
      </c>
      <c r="CY58" s="1">
        <v>38107</v>
      </c>
      <c r="CZ58">
        <v>1042.08</v>
      </c>
      <c r="DB58" s="1">
        <v>38260</v>
      </c>
      <c r="DC58" s="3">
        <f t="shared" si="3"/>
        <v>119.79530916844342</v>
      </c>
      <c r="DD58" s="3">
        <f t="shared" si="4"/>
        <v>75.646557883005187</v>
      </c>
      <c r="DE58" s="3">
        <f t="shared" si="5"/>
        <v>96.426986240568098</v>
      </c>
      <c r="DF58" s="3">
        <f t="shared" si="6"/>
        <v>61.971542140914075</v>
      </c>
      <c r="DG58" s="1">
        <v>38260</v>
      </c>
      <c r="DH58" s="5">
        <f t="shared" si="1"/>
        <v>1.5836187728953723</v>
      </c>
      <c r="DI58" s="5">
        <f t="shared" si="2"/>
        <v>1.5559881666540984</v>
      </c>
      <c r="DL58" s="2">
        <v>40718</v>
      </c>
      <c r="DM58">
        <v>75.665000000000006</v>
      </c>
      <c r="DN58" s="2">
        <v>40718</v>
      </c>
      <c r="DO58">
        <v>44.994999999999997</v>
      </c>
      <c r="DP58" s="2">
        <v>40718</v>
      </c>
      <c r="DQ58" s="5">
        <v>105.602</v>
      </c>
      <c r="DS58" s="2">
        <v>40718</v>
      </c>
      <c r="DT58">
        <v>105.602</v>
      </c>
      <c r="DV58" s="2">
        <v>40725</v>
      </c>
      <c r="DW58" s="23">
        <f t="shared" si="22"/>
        <v>-9.1676852983663126E-3</v>
      </c>
      <c r="DX58" s="23">
        <f t="shared" si="23"/>
        <v>-1.7392453578272682E-2</v>
      </c>
      <c r="DY58" s="23">
        <f t="shared" si="24"/>
        <v>1.8503437434896908E-2</v>
      </c>
      <c r="DZ58" s="23"/>
      <c r="EA58" s="2">
        <v>41082</v>
      </c>
      <c r="EB58" s="23">
        <f t="shared" si="25"/>
        <v>0.52150698281058194</v>
      </c>
      <c r="EC58" s="23">
        <f t="shared" si="26"/>
        <v>-0.79447096356668168</v>
      </c>
    </row>
    <row r="59" spans="5:133">
      <c r="E59" s="2">
        <v>44274</v>
      </c>
      <c r="F59">
        <v>49858.239999999998</v>
      </c>
      <c r="G59" s="2">
        <v>44273</v>
      </c>
      <c r="H59">
        <v>3463.0680000000002</v>
      </c>
      <c r="I59" s="2">
        <v>44273</v>
      </c>
      <c r="J59">
        <v>114835.4</v>
      </c>
      <c r="K59" s="2">
        <v>44273</v>
      </c>
      <c r="L59">
        <v>3066.01</v>
      </c>
      <c r="M59" s="2">
        <v>44273</v>
      </c>
      <c r="N59">
        <v>3915.46</v>
      </c>
      <c r="O59" s="2">
        <v>44273</v>
      </c>
      <c r="P59">
        <v>6779.68</v>
      </c>
      <c r="Q59" s="2">
        <v>44273</v>
      </c>
      <c r="R59">
        <v>14775.52</v>
      </c>
      <c r="S59" s="2">
        <v>44273</v>
      </c>
      <c r="T59">
        <v>30216.75</v>
      </c>
      <c r="AA59" s="2">
        <v>40147</v>
      </c>
      <c r="AB59">
        <v>14.0122</v>
      </c>
      <c r="AC59" s="1">
        <v>40147</v>
      </c>
      <c r="AD59">
        <v>17.521899999999999</v>
      </c>
      <c r="AE59" s="1">
        <v>40147</v>
      </c>
      <c r="AF59">
        <v>12.939299999999999</v>
      </c>
      <c r="AG59" s="1">
        <v>40147</v>
      </c>
      <c r="AH59">
        <v>14.1236</v>
      </c>
      <c r="AJ59" s="2">
        <v>40147</v>
      </c>
      <c r="AK59" s="4">
        <f t="shared" si="9"/>
        <v>14.0122</v>
      </c>
      <c r="AL59" s="4">
        <f t="shared" si="10"/>
        <v>17.521899999999999</v>
      </c>
      <c r="AM59" s="4">
        <f t="shared" si="11"/>
        <v>12.939299999999999</v>
      </c>
      <c r="AN59" s="2">
        <v>40147</v>
      </c>
      <c r="AO59" s="23">
        <f t="shared" si="12"/>
        <v>-7.6568989880247296E-2</v>
      </c>
      <c r="AP59" s="23">
        <f t="shared" si="13"/>
        <v>0.35416135339624244</v>
      </c>
      <c r="AS59" s="1">
        <v>40147</v>
      </c>
      <c r="AT59">
        <v>13.4351</v>
      </c>
      <c r="AU59" s="1">
        <v>40147</v>
      </c>
      <c r="AV59">
        <v>16.268799999999999</v>
      </c>
      <c r="AW59" s="1">
        <v>40147</v>
      </c>
      <c r="AX59">
        <v>12.5672</v>
      </c>
      <c r="AY59" s="1">
        <v>40147</v>
      </c>
      <c r="AZ59">
        <v>13.891400000000001</v>
      </c>
      <c r="BB59" s="2">
        <v>40147</v>
      </c>
      <c r="BC59" s="4">
        <f t="shared" si="14"/>
        <v>13.4351</v>
      </c>
      <c r="BD59" s="4">
        <f t="shared" si="15"/>
        <v>16.268799999999999</v>
      </c>
      <c r="BE59" s="4">
        <f t="shared" si="16"/>
        <v>12.5672</v>
      </c>
      <c r="BF59" s="2">
        <v>40147</v>
      </c>
      <c r="BG59" s="23">
        <f t="shared" si="7"/>
        <v>-6.4599444738037026E-2</v>
      </c>
      <c r="BH59" s="23">
        <f t="shared" si="8"/>
        <v>0.29454452861417013</v>
      </c>
      <c r="BJ59" s="2">
        <v>40694</v>
      </c>
      <c r="BK59" s="23">
        <v>0.3400955921402018</v>
      </c>
      <c r="BL59" s="23">
        <v>-0.12565007429420505</v>
      </c>
      <c r="BS59" s="2">
        <v>38926</v>
      </c>
      <c r="BT59">
        <v>1328.16</v>
      </c>
      <c r="BU59" s="2">
        <v>38926</v>
      </c>
      <c r="BV59">
        <v>429.1</v>
      </c>
      <c r="BW59" s="2">
        <v>38926</v>
      </c>
      <c r="BX59">
        <v>755.4</v>
      </c>
      <c r="BZ59" s="2">
        <v>38933</v>
      </c>
      <c r="CA59" s="23">
        <f t="shared" si="17"/>
        <v>1.3400139827546065E-2</v>
      </c>
      <c r="CB59" s="23">
        <f t="shared" si="18"/>
        <v>5.6694976508853134E-3</v>
      </c>
      <c r="CC59" s="23">
        <f t="shared" si="19"/>
        <v>1.0590415673815246E-2</v>
      </c>
      <c r="CD59" s="23"/>
      <c r="CE59" s="2">
        <v>39290</v>
      </c>
      <c r="CF59" s="23">
        <f t="shared" si="20"/>
        <v>0.558619738502388</v>
      </c>
      <c r="CG59" s="23">
        <f t="shared" si="21"/>
        <v>0.6195975764950381</v>
      </c>
      <c r="CS59" s="1">
        <v>38138</v>
      </c>
      <c r="CT59">
        <v>121.71</v>
      </c>
      <c r="CU59" s="1">
        <v>38138</v>
      </c>
      <c r="CV59">
        <v>224.35</v>
      </c>
      <c r="CW59" s="1">
        <v>38138</v>
      </c>
      <c r="CX59">
        <v>1684</v>
      </c>
      <c r="CY59" s="1">
        <v>38138</v>
      </c>
      <c r="CZ59">
        <v>1050.94</v>
      </c>
      <c r="DB59" s="1">
        <v>38289</v>
      </c>
      <c r="DC59" s="3">
        <f t="shared" si="3"/>
        <v>120.58848614072485</v>
      </c>
      <c r="DD59" s="3">
        <f t="shared" si="4"/>
        <v>78.387105992627127</v>
      </c>
      <c r="DE59" s="3">
        <f t="shared" si="5"/>
        <v>98.685086551264959</v>
      </c>
      <c r="DF59" s="3">
        <f t="shared" si="6"/>
        <v>63.462594020109925</v>
      </c>
      <c r="DG59" s="1">
        <v>38289</v>
      </c>
      <c r="DH59" s="5">
        <f t="shared" si="1"/>
        <v>1.5383714529793595</v>
      </c>
      <c r="DI59" s="5">
        <f t="shared" si="2"/>
        <v>1.5550118628934988</v>
      </c>
      <c r="DL59" s="2">
        <v>40725</v>
      </c>
      <c r="DM59">
        <v>74.349000000000004</v>
      </c>
      <c r="DN59" s="2">
        <v>40725</v>
      </c>
      <c r="DO59">
        <v>44.582500000000003</v>
      </c>
      <c r="DP59" s="2">
        <v>40725</v>
      </c>
      <c r="DQ59" s="5">
        <v>107.556</v>
      </c>
      <c r="DS59" s="2">
        <v>40725</v>
      </c>
      <c r="DT59">
        <v>107.556</v>
      </c>
      <c r="DV59" s="2">
        <v>40732</v>
      </c>
      <c r="DW59" s="23">
        <f t="shared" si="22"/>
        <v>-5.7197330791229906E-3</v>
      </c>
      <c r="DX59" s="23">
        <f t="shared" si="23"/>
        <v>1.1163566423220139E-2</v>
      </c>
      <c r="DY59" s="23">
        <f t="shared" si="24"/>
        <v>-1.7293316969764216E-3</v>
      </c>
      <c r="DZ59" s="23"/>
      <c r="EA59" s="2">
        <v>41089</v>
      </c>
      <c r="EB59" s="23">
        <f t="shared" si="25"/>
        <v>0.51565064479922929</v>
      </c>
      <c r="EC59" s="23">
        <f t="shared" si="26"/>
        <v>-0.79592788951992988</v>
      </c>
    </row>
    <row r="60" spans="5:133">
      <c r="E60" s="2">
        <v>44277</v>
      </c>
      <c r="F60">
        <v>49771.29</v>
      </c>
      <c r="G60" s="2">
        <v>44274</v>
      </c>
      <c r="H60">
        <v>3404.663</v>
      </c>
      <c r="I60" s="2">
        <v>44274</v>
      </c>
      <c r="J60">
        <v>116221.6</v>
      </c>
      <c r="K60" s="2">
        <v>44274</v>
      </c>
      <c r="L60">
        <v>3039.53</v>
      </c>
      <c r="M60" s="2">
        <v>44274</v>
      </c>
      <c r="N60">
        <v>3913.1</v>
      </c>
      <c r="O60" s="2">
        <v>44274</v>
      </c>
      <c r="P60">
        <v>6708.71</v>
      </c>
      <c r="Q60" s="2">
        <v>44274</v>
      </c>
      <c r="R60">
        <v>14621</v>
      </c>
      <c r="S60" s="2">
        <v>44274</v>
      </c>
      <c r="T60">
        <v>29792.05</v>
      </c>
      <c r="AA60" s="2">
        <v>40178</v>
      </c>
      <c r="AB60">
        <v>14.1432</v>
      </c>
      <c r="AC60" s="1">
        <v>40178</v>
      </c>
      <c r="AD60">
        <v>17.738199999999999</v>
      </c>
      <c r="AE60" s="1">
        <v>40178</v>
      </c>
      <c r="AF60">
        <v>13.281499999999999</v>
      </c>
      <c r="AG60" s="1">
        <v>40178</v>
      </c>
      <c r="AH60">
        <v>14.02</v>
      </c>
      <c r="AJ60" s="2">
        <v>40178</v>
      </c>
      <c r="AK60" s="4">
        <f t="shared" si="9"/>
        <v>14.1432</v>
      </c>
      <c r="AL60" s="4">
        <f t="shared" si="10"/>
        <v>17.738199999999999</v>
      </c>
      <c r="AM60" s="4">
        <f t="shared" si="11"/>
        <v>13.281499999999999</v>
      </c>
      <c r="AN60" s="2">
        <v>40178</v>
      </c>
      <c r="AO60" s="23">
        <f t="shared" si="12"/>
        <v>-6.0926805814808582E-2</v>
      </c>
      <c r="AP60" s="23">
        <f t="shared" si="13"/>
        <v>0.33555697775100701</v>
      </c>
      <c r="AS60" s="1">
        <v>40178</v>
      </c>
      <c r="AT60">
        <v>13.8065</v>
      </c>
      <c r="AU60" s="1">
        <v>40178</v>
      </c>
      <c r="AV60">
        <v>16.759899999999998</v>
      </c>
      <c r="AW60" s="1">
        <v>40178</v>
      </c>
      <c r="AX60">
        <v>13.117900000000001</v>
      </c>
      <c r="AY60" s="1">
        <v>40178</v>
      </c>
      <c r="AZ60">
        <v>13.9945</v>
      </c>
      <c r="BB60" s="2">
        <v>40178</v>
      </c>
      <c r="BC60" s="4">
        <f t="shared" si="14"/>
        <v>13.8065</v>
      </c>
      <c r="BD60" s="4">
        <f t="shared" si="15"/>
        <v>16.759899999999998</v>
      </c>
      <c r="BE60" s="4">
        <f t="shared" si="16"/>
        <v>13.117900000000001</v>
      </c>
      <c r="BF60" s="2">
        <v>40178</v>
      </c>
      <c r="BG60" s="23">
        <f t="shared" si="7"/>
        <v>-4.9875058849092713E-2</v>
      </c>
      <c r="BH60" s="23">
        <f t="shared" si="8"/>
        <v>0.27763590208798639</v>
      </c>
      <c r="BJ60" s="2">
        <v>40724</v>
      </c>
      <c r="BK60" s="23">
        <v>0.37575828593576777</v>
      </c>
      <c r="BL60" s="23">
        <v>-0.13218867334167717</v>
      </c>
      <c r="BS60" s="2">
        <v>38933</v>
      </c>
      <c r="BT60">
        <v>1335.69</v>
      </c>
      <c r="BU60" s="2">
        <v>38933</v>
      </c>
      <c r="BV60">
        <v>434.85</v>
      </c>
      <c r="BW60" s="2">
        <v>38933</v>
      </c>
      <c r="BX60">
        <v>763.4</v>
      </c>
      <c r="BZ60" s="2">
        <v>38940</v>
      </c>
      <c r="CA60" s="23">
        <f t="shared" si="17"/>
        <v>3.4241692537656521E-2</v>
      </c>
      <c r="CB60" s="23">
        <f t="shared" si="18"/>
        <v>-1.2869752712081461E-2</v>
      </c>
      <c r="CC60" s="23">
        <f t="shared" si="19"/>
        <v>6.6413413675661115E-3</v>
      </c>
      <c r="CD60" s="23"/>
      <c r="CE60" s="2">
        <v>39297</v>
      </c>
      <c r="CF60" s="23">
        <f t="shared" si="20"/>
        <v>0.56318665122917233</v>
      </c>
      <c r="CG60" s="23">
        <f t="shared" si="21"/>
        <v>0.62235345765398375</v>
      </c>
      <c r="CS60" s="1">
        <v>38168</v>
      </c>
      <c r="CT60">
        <v>123.23</v>
      </c>
      <c r="CU60" s="1">
        <v>38168</v>
      </c>
      <c r="CV60">
        <v>227.98</v>
      </c>
      <c r="CW60" s="1">
        <v>38168</v>
      </c>
      <c r="CX60">
        <v>1727.8</v>
      </c>
      <c r="CY60" s="1">
        <v>38168</v>
      </c>
      <c r="CZ60">
        <v>1063.6500000000001</v>
      </c>
      <c r="DB60" s="1">
        <v>38321</v>
      </c>
      <c r="DC60" s="3">
        <f t="shared" si="3"/>
        <v>133.67164179104469</v>
      </c>
      <c r="DD60" s="3">
        <f t="shared" si="4"/>
        <v>85.68856628468555</v>
      </c>
      <c r="DE60" s="3">
        <f t="shared" si="5"/>
        <v>103.8837106080781</v>
      </c>
      <c r="DF60" s="3">
        <f t="shared" si="6"/>
        <v>66.574380688706754</v>
      </c>
      <c r="DG60" s="1">
        <v>38321</v>
      </c>
      <c r="DH60" s="5">
        <f t="shared" si="1"/>
        <v>1.5599705723508503</v>
      </c>
      <c r="DI60" s="5">
        <f t="shared" si="2"/>
        <v>1.5604157264913208</v>
      </c>
      <c r="DL60" s="2">
        <v>40732</v>
      </c>
      <c r="DM60">
        <v>75.179000000000002</v>
      </c>
      <c r="DN60" s="2">
        <v>40732</v>
      </c>
      <c r="DO60">
        <v>44.327500000000001</v>
      </c>
      <c r="DP60" s="2">
        <v>40732</v>
      </c>
      <c r="DQ60" s="5">
        <v>107.37</v>
      </c>
      <c r="DS60" s="2">
        <v>40732</v>
      </c>
      <c r="DT60">
        <v>107.37</v>
      </c>
      <c r="DV60" s="2">
        <v>40739</v>
      </c>
      <c r="DW60" s="23">
        <f t="shared" si="22"/>
        <v>4.2862782696970747E-3</v>
      </c>
      <c r="DX60" s="23">
        <f t="shared" si="23"/>
        <v>-7.0498410460362315E-4</v>
      </c>
      <c r="DY60" s="23">
        <f t="shared" si="24"/>
        <v>-7.925863835335778E-3</v>
      </c>
      <c r="DZ60" s="23"/>
      <c r="EA60" s="2">
        <v>41096</v>
      </c>
      <c r="EB60" s="23">
        <f t="shared" si="25"/>
        <v>0.50049595087623333</v>
      </c>
      <c r="EC60" s="23">
        <f t="shared" si="26"/>
        <v>-0.79271605708876169</v>
      </c>
    </row>
    <row r="61" spans="5:133">
      <c r="E61" s="2">
        <v>44278</v>
      </c>
      <c r="F61">
        <v>50051.44</v>
      </c>
      <c r="G61" s="2">
        <v>44277</v>
      </c>
      <c r="H61">
        <v>3443.4389999999999</v>
      </c>
      <c r="I61" s="2">
        <v>44277</v>
      </c>
      <c r="J61">
        <v>114978.9</v>
      </c>
      <c r="K61" s="2">
        <v>44277</v>
      </c>
      <c r="L61">
        <v>3035.46</v>
      </c>
      <c r="M61" s="2">
        <v>44277</v>
      </c>
      <c r="N61">
        <v>3940.59</v>
      </c>
      <c r="O61" s="2">
        <v>44277</v>
      </c>
      <c r="P61">
        <v>6726.1</v>
      </c>
      <c r="Q61" s="2">
        <v>44277</v>
      </c>
      <c r="R61">
        <v>14657.21</v>
      </c>
      <c r="S61" s="2">
        <v>44277</v>
      </c>
      <c r="T61">
        <v>29174.15</v>
      </c>
      <c r="AA61" s="2">
        <v>40207</v>
      </c>
      <c r="AB61">
        <v>13.2394</v>
      </c>
      <c r="AC61" s="1">
        <v>40207</v>
      </c>
      <c r="AD61">
        <v>16.286799999999999</v>
      </c>
      <c r="AE61" s="1">
        <v>40207</v>
      </c>
      <c r="AF61">
        <v>12.126200000000001</v>
      </c>
      <c r="AG61" s="1">
        <v>40207</v>
      </c>
      <c r="AH61">
        <v>12.604200000000001</v>
      </c>
      <c r="AJ61" s="2">
        <v>40207</v>
      </c>
      <c r="AK61" s="4">
        <f t="shared" si="9"/>
        <v>13.2394</v>
      </c>
      <c r="AL61" s="4">
        <f t="shared" si="10"/>
        <v>16.286799999999999</v>
      </c>
      <c r="AM61" s="4">
        <f t="shared" si="11"/>
        <v>12.126200000000001</v>
      </c>
      <c r="AN61" s="2">
        <v>40207</v>
      </c>
      <c r="AO61" s="23">
        <f t="shared" si="12"/>
        <v>-8.4082360227804798E-2</v>
      </c>
      <c r="AP61" s="23">
        <f t="shared" si="13"/>
        <v>0.34310831093005212</v>
      </c>
      <c r="AS61" s="1">
        <v>40207</v>
      </c>
      <c r="AT61">
        <v>11.4375</v>
      </c>
      <c r="AU61" s="1">
        <v>40207</v>
      </c>
      <c r="AV61">
        <v>15.622199999999999</v>
      </c>
      <c r="AW61" s="1">
        <v>40207</v>
      </c>
      <c r="AX61">
        <v>10.3987</v>
      </c>
      <c r="AY61" s="1">
        <v>40207</v>
      </c>
      <c r="AZ61">
        <v>10.890599999999999</v>
      </c>
      <c r="BB61" s="2">
        <v>40207</v>
      </c>
      <c r="BC61" s="4">
        <f t="shared" si="14"/>
        <v>11.4375</v>
      </c>
      <c r="BD61" s="4">
        <f t="shared" si="15"/>
        <v>15.622199999999999</v>
      </c>
      <c r="BE61" s="4">
        <f t="shared" si="16"/>
        <v>10.3987</v>
      </c>
      <c r="BF61" s="2">
        <v>40207</v>
      </c>
      <c r="BG61" s="23">
        <f t="shared" si="7"/>
        <v>-9.0824043715846958E-2</v>
      </c>
      <c r="BH61" s="23">
        <f t="shared" si="8"/>
        <v>0.50232240568532593</v>
      </c>
      <c r="BJ61" s="2">
        <v>40753</v>
      </c>
      <c r="BK61" s="23">
        <v>0.34392671444311906</v>
      </c>
      <c r="BL61" s="23">
        <v>-0.11673677522098269</v>
      </c>
      <c r="BS61" s="2">
        <v>38940</v>
      </c>
      <c r="BT61">
        <v>1318.5</v>
      </c>
      <c r="BU61" s="2">
        <v>38940</v>
      </c>
      <c r="BV61">
        <v>449.74</v>
      </c>
      <c r="BW61" s="2">
        <v>38940</v>
      </c>
      <c r="BX61">
        <v>768.47</v>
      </c>
      <c r="BZ61" s="2">
        <v>38947</v>
      </c>
      <c r="CA61" s="23">
        <f t="shared" si="17"/>
        <v>2.9550406901765358E-2</v>
      </c>
      <c r="CB61" s="23">
        <f t="shared" si="18"/>
        <v>2.7614713689799064E-2</v>
      </c>
      <c r="CC61" s="23">
        <f t="shared" si="19"/>
        <v>1.1386261012140908E-2</v>
      </c>
      <c r="CD61" s="23"/>
      <c r="CE61" s="2">
        <v>39304</v>
      </c>
      <c r="CF61" s="23">
        <f t="shared" si="20"/>
        <v>0.60781789048347257</v>
      </c>
      <c r="CG61" s="23">
        <f t="shared" si="21"/>
        <v>0.64354254975946446</v>
      </c>
      <c r="CS61" s="1">
        <v>38198</v>
      </c>
      <c r="CT61">
        <v>131.69</v>
      </c>
      <c r="CU61" s="1">
        <v>38198</v>
      </c>
      <c r="CV61">
        <v>246.93</v>
      </c>
      <c r="CW61" s="1">
        <v>38198</v>
      </c>
      <c r="CX61">
        <v>1695.1</v>
      </c>
      <c r="CY61" s="1">
        <v>38198</v>
      </c>
      <c r="CZ61">
        <v>1012.21</v>
      </c>
      <c r="DB61" s="1">
        <v>38352</v>
      </c>
      <c r="DC61" s="3">
        <f t="shared" si="3"/>
        <v>142.58422174840078</v>
      </c>
      <c r="DD61" s="3">
        <f t="shared" si="4"/>
        <v>87.906152659103284</v>
      </c>
      <c r="DE61" s="3">
        <f t="shared" si="5"/>
        <v>107.76742121615622</v>
      </c>
      <c r="DF61" s="3">
        <f t="shared" si="6"/>
        <v>69.046800451175912</v>
      </c>
      <c r="DG61" s="1">
        <v>38352</v>
      </c>
      <c r="DH61" s="5">
        <f t="shared" si="1"/>
        <v>1.6220050296290063</v>
      </c>
      <c r="DI61" s="5">
        <f t="shared" si="2"/>
        <v>1.5607880526246871</v>
      </c>
      <c r="DL61" s="2">
        <v>40739</v>
      </c>
      <c r="DM61">
        <v>75.126000000000005</v>
      </c>
      <c r="DN61" s="2">
        <v>40739</v>
      </c>
      <c r="DO61">
        <v>44.517499999999998</v>
      </c>
      <c r="DP61" s="2">
        <v>40739</v>
      </c>
      <c r="DQ61" s="5">
        <v>106.51900000000001</v>
      </c>
      <c r="DS61" s="2">
        <v>40739</v>
      </c>
      <c r="DT61">
        <v>106.51900000000001</v>
      </c>
      <c r="DV61" s="2">
        <v>40746</v>
      </c>
      <c r="DW61" s="23">
        <f t="shared" si="22"/>
        <v>-3.6502499017240231E-3</v>
      </c>
      <c r="DX61" s="23">
        <f t="shared" si="23"/>
        <v>-1.2312648084551459E-2</v>
      </c>
      <c r="DY61" s="23">
        <f t="shared" si="24"/>
        <v>5.9895417718904831E-3</v>
      </c>
      <c r="DZ61" s="23"/>
      <c r="EA61" s="2">
        <v>41103</v>
      </c>
      <c r="EB61" s="23">
        <f t="shared" si="25"/>
        <v>0.50091588098764028</v>
      </c>
      <c r="EC61" s="23">
        <f t="shared" si="26"/>
        <v>-0.79499736062537185</v>
      </c>
    </row>
    <row r="62" spans="5:133">
      <c r="E62" s="2">
        <v>44279</v>
      </c>
      <c r="F62">
        <v>49180.31</v>
      </c>
      <c r="G62" s="2">
        <v>44278</v>
      </c>
      <c r="H62">
        <v>3411.509</v>
      </c>
      <c r="I62" s="2">
        <v>44278</v>
      </c>
      <c r="J62">
        <v>113261.8</v>
      </c>
      <c r="K62" s="2">
        <v>44278</v>
      </c>
      <c r="L62">
        <v>3004.74</v>
      </c>
      <c r="M62" s="2">
        <v>44278</v>
      </c>
      <c r="N62">
        <v>3910.52</v>
      </c>
      <c r="O62" s="2">
        <v>44278</v>
      </c>
      <c r="P62">
        <v>6699.19</v>
      </c>
      <c r="Q62" s="2">
        <v>44278</v>
      </c>
      <c r="R62">
        <v>14662.02</v>
      </c>
      <c r="S62" s="2">
        <v>44278</v>
      </c>
      <c r="T62">
        <v>28995.919999999998</v>
      </c>
      <c r="AA62" s="2">
        <v>40235</v>
      </c>
      <c r="AB62">
        <v>13.241899999999999</v>
      </c>
      <c r="AC62" s="1">
        <v>40235</v>
      </c>
      <c r="AD62">
        <v>16.357800000000001</v>
      </c>
      <c r="AE62" s="1">
        <v>40235</v>
      </c>
      <c r="AF62">
        <v>11.842700000000001</v>
      </c>
      <c r="AG62" s="1">
        <v>40235</v>
      </c>
      <c r="AH62">
        <v>12.614599999999999</v>
      </c>
      <c r="AJ62" s="2">
        <v>40235</v>
      </c>
      <c r="AK62" s="4">
        <f t="shared" si="9"/>
        <v>13.241899999999999</v>
      </c>
      <c r="AL62" s="4">
        <f t="shared" si="10"/>
        <v>16.357800000000001</v>
      </c>
      <c r="AM62" s="4">
        <f t="shared" si="11"/>
        <v>11.842700000000001</v>
      </c>
      <c r="AN62" s="2">
        <v>40235</v>
      </c>
      <c r="AO62" s="23">
        <f t="shared" si="12"/>
        <v>-0.10566459495993763</v>
      </c>
      <c r="AP62" s="23">
        <f t="shared" si="13"/>
        <v>0.38125596358938418</v>
      </c>
      <c r="AS62" s="1">
        <v>40235</v>
      </c>
      <c r="AT62">
        <v>11.591799999999999</v>
      </c>
      <c r="AU62" s="1">
        <v>40235</v>
      </c>
      <c r="AV62">
        <v>15.9956</v>
      </c>
      <c r="AW62" s="1">
        <v>40235</v>
      </c>
      <c r="AX62">
        <v>10.3856</v>
      </c>
      <c r="AY62" s="1">
        <v>40235</v>
      </c>
      <c r="AZ62">
        <v>11.092499999999999</v>
      </c>
      <c r="BB62" s="2">
        <v>40235</v>
      </c>
      <c r="BC62" s="4">
        <f t="shared" si="14"/>
        <v>11.591799999999999</v>
      </c>
      <c r="BD62" s="4">
        <f t="shared" si="15"/>
        <v>15.9956</v>
      </c>
      <c r="BE62" s="4">
        <f t="shared" si="16"/>
        <v>10.3856</v>
      </c>
      <c r="BF62" s="2">
        <v>40235</v>
      </c>
      <c r="BG62" s="23">
        <f t="shared" si="7"/>
        <v>-0.10405631567142282</v>
      </c>
      <c r="BH62" s="23">
        <f t="shared" si="8"/>
        <v>0.54017100600831913</v>
      </c>
      <c r="BJ62" s="2">
        <v>40786</v>
      </c>
      <c r="BK62" s="23">
        <v>0.33714619200466878</v>
      </c>
      <c r="BL62" s="23">
        <v>-0.1136304853866712</v>
      </c>
      <c r="BS62" s="2">
        <v>38947</v>
      </c>
      <c r="BT62">
        <v>1354.91</v>
      </c>
      <c r="BU62" s="2">
        <v>38947</v>
      </c>
      <c r="BV62">
        <v>463.03</v>
      </c>
      <c r="BW62" s="2">
        <v>38947</v>
      </c>
      <c r="BX62">
        <v>777.22</v>
      </c>
      <c r="BZ62" s="2">
        <v>38954</v>
      </c>
      <c r="CA62" s="23">
        <f t="shared" si="17"/>
        <v>9.459430274496361E-3</v>
      </c>
      <c r="CB62" s="23">
        <f t="shared" si="18"/>
        <v>-7.2698555623621486E-3</v>
      </c>
      <c r="CC62" s="23">
        <f t="shared" si="19"/>
        <v>-1.4436067008054332E-2</v>
      </c>
      <c r="CD62" s="23"/>
      <c r="CE62" s="2">
        <v>39311</v>
      </c>
      <c r="CF62" s="23">
        <f t="shared" si="20"/>
        <v>0.61970926145083904</v>
      </c>
      <c r="CG62" s="23">
        <f t="shared" si="21"/>
        <v>0.69165257027630878</v>
      </c>
      <c r="CS62" s="1">
        <v>38230</v>
      </c>
      <c r="CT62">
        <v>130.77000000000001</v>
      </c>
      <c r="CU62" s="1">
        <v>38230</v>
      </c>
      <c r="CV62">
        <v>247.04</v>
      </c>
      <c r="CW62" s="1">
        <v>38230</v>
      </c>
      <c r="CX62">
        <v>1710.5</v>
      </c>
      <c r="CY62" s="1">
        <v>38230</v>
      </c>
      <c r="CZ62">
        <v>1007.86</v>
      </c>
      <c r="DB62" s="1">
        <v>38383</v>
      </c>
      <c r="DC62" s="3">
        <f t="shared" si="3"/>
        <v>141.24520255863533</v>
      </c>
      <c r="DD62" s="3">
        <f t="shared" si="4"/>
        <v>86.360129168690904</v>
      </c>
      <c r="DE62" s="3">
        <f t="shared" si="5"/>
        <v>105.73124722592098</v>
      </c>
      <c r="DF62" s="3">
        <f t="shared" si="6"/>
        <v>67.160064901772756</v>
      </c>
      <c r="DG62" s="1">
        <v>38383</v>
      </c>
      <c r="DH62" s="5">
        <f t="shared" si="1"/>
        <v>1.6355371850212854</v>
      </c>
      <c r="DI62" s="5">
        <f t="shared" si="2"/>
        <v>1.5743172282600058</v>
      </c>
      <c r="DL62" s="2">
        <v>40746</v>
      </c>
      <c r="DM62">
        <v>74.200999999999993</v>
      </c>
      <c r="DN62" s="2">
        <v>40746</v>
      </c>
      <c r="DO62">
        <v>44.354999999999997</v>
      </c>
      <c r="DP62" s="2">
        <v>40746</v>
      </c>
      <c r="DQ62" s="5">
        <v>107.157</v>
      </c>
      <c r="DS62" s="2">
        <v>40746</v>
      </c>
      <c r="DT62">
        <v>107.157</v>
      </c>
      <c r="DV62" s="2">
        <v>40753</v>
      </c>
      <c r="DW62" s="23">
        <f t="shared" si="22"/>
        <v>-3.7628226806447618E-3</v>
      </c>
      <c r="DX62" s="23">
        <f t="shared" si="23"/>
        <v>-4.0969798250696243E-3</v>
      </c>
      <c r="DY62" s="23">
        <f t="shared" si="24"/>
        <v>3.1822466101141256E-3</v>
      </c>
      <c r="DZ62" s="23"/>
      <c r="EA62" s="2">
        <v>41110</v>
      </c>
      <c r="EB62" s="23">
        <f t="shared" si="25"/>
        <v>0.49674154206751842</v>
      </c>
      <c r="EC62" s="23">
        <f t="shared" si="26"/>
        <v>-0.79311244064251551</v>
      </c>
    </row>
    <row r="63" spans="5:133">
      <c r="E63" s="2">
        <v>44280</v>
      </c>
      <c r="F63">
        <v>48440.12</v>
      </c>
      <c r="G63" s="2">
        <v>44279</v>
      </c>
      <c r="H63">
        <v>3367.0610000000001</v>
      </c>
      <c r="I63" s="2">
        <v>44279</v>
      </c>
      <c r="J63">
        <v>112064.2</v>
      </c>
      <c r="K63" s="2">
        <v>44279</v>
      </c>
      <c r="L63">
        <v>2996.35</v>
      </c>
      <c r="M63" s="2">
        <v>44279</v>
      </c>
      <c r="N63">
        <v>3889.14</v>
      </c>
      <c r="O63" s="2">
        <v>44279</v>
      </c>
      <c r="P63">
        <v>6712.89</v>
      </c>
      <c r="Q63" s="2">
        <v>44279</v>
      </c>
      <c r="R63">
        <v>14610.39</v>
      </c>
      <c r="S63" s="2">
        <v>44279</v>
      </c>
      <c r="T63">
        <v>28405.52</v>
      </c>
      <c r="AA63" s="2">
        <v>40268</v>
      </c>
      <c r="AB63">
        <v>13.7966</v>
      </c>
      <c r="AC63" s="1">
        <v>40268</v>
      </c>
      <c r="AD63">
        <v>16.9694</v>
      </c>
      <c r="AE63" s="1">
        <v>40268</v>
      </c>
      <c r="AF63">
        <v>12.250999999999999</v>
      </c>
      <c r="AG63" s="1">
        <v>40268</v>
      </c>
      <c r="AH63">
        <v>13.181100000000001</v>
      </c>
      <c r="AJ63" s="2">
        <v>40268</v>
      </c>
      <c r="AK63" s="4">
        <f t="shared" si="9"/>
        <v>13.7966</v>
      </c>
      <c r="AL63" s="4">
        <f t="shared" si="10"/>
        <v>16.9694</v>
      </c>
      <c r="AM63" s="4">
        <f t="shared" si="11"/>
        <v>12.250999999999999</v>
      </c>
      <c r="AN63" s="2">
        <v>40268</v>
      </c>
      <c r="AO63" s="23">
        <f t="shared" si="12"/>
        <v>-0.11202760100314568</v>
      </c>
      <c r="AP63" s="23">
        <f t="shared" si="13"/>
        <v>0.38514406987184735</v>
      </c>
      <c r="AS63" s="1">
        <v>40268</v>
      </c>
      <c r="AT63">
        <v>12.3017</v>
      </c>
      <c r="AU63" s="1">
        <v>40268</v>
      </c>
      <c r="AV63">
        <v>16.9619</v>
      </c>
      <c r="AW63" s="1">
        <v>40268</v>
      </c>
      <c r="AX63">
        <v>10.9145</v>
      </c>
      <c r="AY63" s="1">
        <v>40268</v>
      </c>
      <c r="AZ63">
        <v>11.727600000000001</v>
      </c>
      <c r="BB63" s="2">
        <v>40268</v>
      </c>
      <c r="BC63" s="4">
        <f t="shared" si="14"/>
        <v>12.3017</v>
      </c>
      <c r="BD63" s="4">
        <f t="shared" si="15"/>
        <v>16.9619</v>
      </c>
      <c r="BE63" s="4">
        <f t="shared" si="16"/>
        <v>10.9145</v>
      </c>
      <c r="BF63" s="2">
        <v>40268</v>
      </c>
      <c r="BG63" s="23">
        <f t="shared" si="7"/>
        <v>-0.11276490241186177</v>
      </c>
      <c r="BH63" s="23">
        <f t="shared" si="8"/>
        <v>0.55407027348939475</v>
      </c>
      <c r="BJ63" s="2">
        <v>40816</v>
      </c>
      <c r="BK63" s="23">
        <v>0.47253816222687806</v>
      </c>
      <c r="BL63" s="23">
        <v>-0.14000202248637117</v>
      </c>
      <c r="BS63" s="2">
        <v>38954</v>
      </c>
      <c r="BT63">
        <v>1345.06</v>
      </c>
      <c r="BU63" s="2">
        <v>38954</v>
      </c>
      <c r="BV63">
        <v>467.41</v>
      </c>
      <c r="BW63" s="2">
        <v>38954</v>
      </c>
      <c r="BX63">
        <v>766</v>
      </c>
      <c r="BZ63" s="2">
        <v>38961</v>
      </c>
      <c r="CA63" s="23">
        <f t="shared" si="17"/>
        <v>1.7522089814081765E-2</v>
      </c>
      <c r="CB63" s="23">
        <f t="shared" si="18"/>
        <v>1.4951005903082404E-2</v>
      </c>
      <c r="CC63" s="23">
        <f t="shared" si="19"/>
        <v>1.640992167101829E-2</v>
      </c>
      <c r="CD63" s="23"/>
      <c r="CE63" s="2">
        <v>39318</v>
      </c>
      <c r="CF63" s="23">
        <f t="shared" si="20"/>
        <v>0.61032721762060305</v>
      </c>
      <c r="CG63" s="23">
        <f t="shared" si="21"/>
        <v>0.65309892148990711</v>
      </c>
      <c r="CS63" s="1">
        <v>38260</v>
      </c>
      <c r="CT63">
        <v>140.46</v>
      </c>
      <c r="CU63" s="1">
        <v>38260</v>
      </c>
      <c r="CV63">
        <v>264.70999999999998</v>
      </c>
      <c r="CW63" s="1">
        <v>38260</v>
      </c>
      <c r="CX63">
        <v>1738</v>
      </c>
      <c r="CY63" s="1">
        <v>38260</v>
      </c>
      <c r="CZ63">
        <v>1027.42</v>
      </c>
      <c r="DB63" s="1">
        <v>38411</v>
      </c>
      <c r="DC63" s="3">
        <f t="shared" si="3"/>
        <v>145.07462686567155</v>
      </c>
      <c r="DD63" s="3">
        <f t="shared" si="4"/>
        <v>88.511988111908124</v>
      </c>
      <c r="DE63" s="3">
        <f t="shared" si="5"/>
        <v>109.5039946737683</v>
      </c>
      <c r="DF63" s="3">
        <f t="shared" si="6"/>
        <v>68.793466394030986</v>
      </c>
      <c r="DG63" s="1">
        <v>38411</v>
      </c>
      <c r="DH63" s="5">
        <f t="shared" si="1"/>
        <v>1.6390392980694291</v>
      </c>
      <c r="DI63" s="5">
        <f t="shared" si="2"/>
        <v>1.5917789931758644</v>
      </c>
      <c r="DL63" s="2">
        <v>40753</v>
      </c>
      <c r="DM63">
        <v>73.897000000000006</v>
      </c>
      <c r="DN63" s="2">
        <v>40753</v>
      </c>
      <c r="DO63">
        <v>44.188099999999999</v>
      </c>
      <c r="DP63" s="2">
        <v>40753</v>
      </c>
      <c r="DQ63" s="5">
        <v>107.498</v>
      </c>
      <c r="DS63" s="2">
        <v>40753</v>
      </c>
      <c r="DT63">
        <v>107.498</v>
      </c>
      <c r="DV63" s="2">
        <v>40760</v>
      </c>
      <c r="DW63" s="23">
        <f t="shared" si="22"/>
        <v>1.2489787974590438E-2</v>
      </c>
      <c r="DX63" s="23">
        <f t="shared" si="23"/>
        <v>9.4861767054141843E-3</v>
      </c>
      <c r="DY63" s="23">
        <f t="shared" si="24"/>
        <v>-1.6502632607118262E-2</v>
      </c>
      <c r="DZ63" s="23"/>
      <c r="EA63" s="2">
        <v>41117</v>
      </c>
      <c r="EB63" s="23">
        <f t="shared" si="25"/>
        <v>0.49434178007225421</v>
      </c>
      <c r="EC63" s="23">
        <f t="shared" si="26"/>
        <v>-0.79268438763986027</v>
      </c>
    </row>
    <row r="64" spans="5:133">
      <c r="E64" s="2">
        <v>44281</v>
      </c>
      <c r="F64">
        <v>49008.5</v>
      </c>
      <c r="G64" s="2">
        <v>44280</v>
      </c>
      <c r="H64">
        <v>3363.5920000000001</v>
      </c>
      <c r="I64" s="2">
        <v>44280</v>
      </c>
      <c r="J64">
        <v>113749.9</v>
      </c>
      <c r="K64" s="2">
        <v>44280</v>
      </c>
      <c r="L64">
        <v>3008.33</v>
      </c>
      <c r="M64" s="2">
        <v>44280</v>
      </c>
      <c r="N64">
        <v>3909.52</v>
      </c>
      <c r="O64" s="2">
        <v>44280</v>
      </c>
      <c r="P64">
        <v>6674.83</v>
      </c>
      <c r="Q64" s="2">
        <v>44280</v>
      </c>
      <c r="R64">
        <v>14621.36</v>
      </c>
      <c r="S64" s="2">
        <v>44280</v>
      </c>
      <c r="T64">
        <v>28729.88</v>
      </c>
      <c r="AA64" s="2">
        <v>40298</v>
      </c>
      <c r="AB64">
        <v>13.2981</v>
      </c>
      <c r="AC64" s="1">
        <v>40298</v>
      </c>
      <c r="AD64">
        <v>16.7715</v>
      </c>
      <c r="AE64" s="1">
        <v>40298</v>
      </c>
      <c r="AF64">
        <v>11.8009</v>
      </c>
      <c r="AG64" s="1">
        <v>40298</v>
      </c>
      <c r="AH64">
        <v>12.869400000000001</v>
      </c>
      <c r="AJ64" s="2">
        <v>40298</v>
      </c>
      <c r="AK64" s="4">
        <f t="shared" si="9"/>
        <v>13.2981</v>
      </c>
      <c r="AL64" s="4">
        <f t="shared" si="10"/>
        <v>16.7715</v>
      </c>
      <c r="AM64" s="4">
        <f t="shared" si="11"/>
        <v>11.8009</v>
      </c>
      <c r="AN64" s="2">
        <v>40298</v>
      </c>
      <c r="AO64" s="23">
        <f t="shared" si="12"/>
        <v>-0.11258751250178589</v>
      </c>
      <c r="AP64" s="23">
        <f t="shared" si="13"/>
        <v>0.4212051623181281</v>
      </c>
      <c r="AS64" s="1">
        <v>40298</v>
      </c>
      <c r="AT64">
        <v>11.922499999999999</v>
      </c>
      <c r="AU64" s="1">
        <v>40298</v>
      </c>
      <c r="AV64">
        <v>13.9918</v>
      </c>
      <c r="AW64" s="1">
        <v>40298</v>
      </c>
      <c r="AX64">
        <v>10.600300000000001</v>
      </c>
      <c r="AY64" s="1">
        <v>40298</v>
      </c>
      <c r="AZ64">
        <v>11.607100000000001</v>
      </c>
      <c r="BB64" s="2">
        <v>40298</v>
      </c>
      <c r="BC64" s="4">
        <f t="shared" si="14"/>
        <v>11.922499999999999</v>
      </c>
      <c r="BD64" s="4">
        <f t="shared" si="15"/>
        <v>13.9918</v>
      </c>
      <c r="BE64" s="4">
        <f t="shared" si="16"/>
        <v>10.600300000000001</v>
      </c>
      <c r="BF64" s="2">
        <v>40298</v>
      </c>
      <c r="BG64" s="23">
        <f t="shared" si="7"/>
        <v>-0.11089955965611231</v>
      </c>
      <c r="BH64" s="23">
        <f t="shared" si="8"/>
        <v>0.31994377517617423</v>
      </c>
      <c r="BJ64" s="2">
        <v>40847</v>
      </c>
      <c r="BK64" s="23">
        <v>0.43052725784031853</v>
      </c>
      <c r="BL64" s="23">
        <v>-0.12617304492512482</v>
      </c>
      <c r="BS64" s="2">
        <v>38961</v>
      </c>
      <c r="BT64">
        <v>1365.17</v>
      </c>
      <c r="BU64" s="2">
        <v>38961</v>
      </c>
      <c r="BV64">
        <v>475.6</v>
      </c>
      <c r="BW64" s="2">
        <v>38961</v>
      </c>
      <c r="BX64">
        <v>778.57</v>
      </c>
      <c r="BZ64" s="2">
        <v>38968</v>
      </c>
      <c r="CA64" s="23">
        <f t="shared" si="17"/>
        <v>9.7560975609756184E-3</v>
      </c>
      <c r="CB64" s="23">
        <f t="shared" si="18"/>
        <v>-1.515562164419082E-2</v>
      </c>
      <c r="CC64" s="23">
        <f t="shared" si="19"/>
        <v>-1.0866074983623908E-2</v>
      </c>
      <c r="CD64" s="23"/>
      <c r="CE64" s="2">
        <v>39325</v>
      </c>
      <c r="CF64" s="23">
        <f t="shared" si="20"/>
        <v>0.57780657628107812</v>
      </c>
      <c r="CG64" s="23">
        <f t="shared" si="21"/>
        <v>0.66833194542532237</v>
      </c>
      <c r="CS64" s="1">
        <v>38289</v>
      </c>
      <c r="CT64">
        <v>141.38999999999999</v>
      </c>
      <c r="CU64" s="1">
        <v>38289</v>
      </c>
      <c r="CV64">
        <v>274.3</v>
      </c>
      <c r="CW64" s="1">
        <v>38289</v>
      </c>
      <c r="CX64">
        <v>1778.7</v>
      </c>
      <c r="CY64" s="1">
        <v>38289</v>
      </c>
      <c r="CZ64">
        <v>1052.1400000000001</v>
      </c>
      <c r="DB64" s="1">
        <v>38442</v>
      </c>
      <c r="DC64" s="3">
        <f t="shared" si="3"/>
        <v>138.9083155650319</v>
      </c>
      <c r="DD64" s="3">
        <f t="shared" si="4"/>
        <v>86.700197182293621</v>
      </c>
      <c r="DE64" s="3">
        <f t="shared" si="5"/>
        <v>107.02951620062139</v>
      </c>
      <c r="DF64" s="3">
        <f t="shared" si="6"/>
        <v>67.368160734427519</v>
      </c>
      <c r="DG64" s="1">
        <v>38442</v>
      </c>
      <c r="DH64" s="5">
        <f t="shared" si="1"/>
        <v>1.6021683926850456</v>
      </c>
      <c r="DI64" s="5">
        <f t="shared" si="2"/>
        <v>1.5887255200946211</v>
      </c>
      <c r="DL64" s="2">
        <v>40760</v>
      </c>
      <c r="DM64">
        <v>74.597999999999999</v>
      </c>
      <c r="DN64" s="2">
        <v>40760</v>
      </c>
      <c r="DO64">
        <v>44.74</v>
      </c>
      <c r="DP64" s="2">
        <v>40760</v>
      </c>
      <c r="DQ64" s="5">
        <v>105.724</v>
      </c>
      <c r="DS64" s="2">
        <v>40760</v>
      </c>
      <c r="DT64">
        <v>105.724</v>
      </c>
      <c r="DV64" s="2">
        <v>40767</v>
      </c>
      <c r="DW64" s="23">
        <f t="shared" si="22"/>
        <v>1.335493965131862E-2</v>
      </c>
      <c r="DX64" s="23">
        <f t="shared" si="23"/>
        <v>1.2064666613054165E-4</v>
      </c>
      <c r="DY64" s="23">
        <f t="shared" si="24"/>
        <v>-1.6155272218228545E-2</v>
      </c>
      <c r="DZ64" s="23"/>
      <c r="EA64" s="2">
        <v>41124</v>
      </c>
      <c r="EB64" s="23">
        <f t="shared" si="25"/>
        <v>0.48747980353052922</v>
      </c>
      <c r="EC64" s="23">
        <f t="shared" si="26"/>
        <v>-0.7887673598742081</v>
      </c>
    </row>
    <row r="65" spans="5:133">
      <c r="E65" s="2">
        <v>44285</v>
      </c>
      <c r="F65">
        <v>50136.58</v>
      </c>
      <c r="G65" s="2">
        <v>44281</v>
      </c>
      <c r="H65">
        <v>3418.3270000000002</v>
      </c>
      <c r="I65" s="2">
        <v>44281</v>
      </c>
      <c r="J65">
        <v>114780.6</v>
      </c>
      <c r="K65" s="2">
        <v>44281</v>
      </c>
      <c r="L65">
        <v>3041.01</v>
      </c>
      <c r="M65" s="2">
        <v>44281</v>
      </c>
      <c r="N65">
        <v>3974.54</v>
      </c>
      <c r="O65" s="2">
        <v>44281</v>
      </c>
      <c r="P65">
        <v>6740.59</v>
      </c>
      <c r="Q65" s="2">
        <v>44281</v>
      </c>
      <c r="R65">
        <v>14748.94</v>
      </c>
      <c r="S65" s="2">
        <v>44281</v>
      </c>
      <c r="T65">
        <v>29176.7</v>
      </c>
      <c r="AA65" s="2">
        <v>40329</v>
      </c>
      <c r="AB65">
        <v>11.9801</v>
      </c>
      <c r="AC65" s="1">
        <v>40329</v>
      </c>
      <c r="AD65">
        <v>15.856299999999999</v>
      </c>
      <c r="AE65" s="1">
        <v>40329</v>
      </c>
      <c r="AF65">
        <v>10.8901</v>
      </c>
      <c r="AG65" s="1">
        <v>40329</v>
      </c>
      <c r="AH65">
        <v>11.9518</v>
      </c>
      <c r="AJ65" s="2">
        <v>40329</v>
      </c>
      <c r="AK65" s="4">
        <f t="shared" si="9"/>
        <v>11.9801</v>
      </c>
      <c r="AL65" s="4">
        <f t="shared" si="10"/>
        <v>15.856299999999999</v>
      </c>
      <c r="AM65" s="4">
        <f t="shared" si="11"/>
        <v>10.8901</v>
      </c>
      <c r="AN65" s="2">
        <v>40329</v>
      </c>
      <c r="AO65" s="23">
        <f t="shared" si="12"/>
        <v>-9.0984215490688691E-2</v>
      </c>
      <c r="AP65" s="23">
        <f t="shared" si="13"/>
        <v>0.45602887025830796</v>
      </c>
      <c r="AS65" s="1">
        <v>40329</v>
      </c>
      <c r="AT65">
        <v>10.9184</v>
      </c>
      <c r="AU65" s="1">
        <v>40329</v>
      </c>
      <c r="AV65">
        <v>13.461499999999999</v>
      </c>
      <c r="AW65" s="1">
        <v>40329</v>
      </c>
      <c r="AX65">
        <v>9.9170999999999996</v>
      </c>
      <c r="AY65" s="1">
        <v>40329</v>
      </c>
      <c r="AZ65">
        <v>10.9163</v>
      </c>
      <c r="BB65" s="2">
        <v>40329</v>
      </c>
      <c r="BC65" s="4">
        <f t="shared" si="14"/>
        <v>10.9184</v>
      </c>
      <c r="BD65" s="4">
        <f t="shared" si="15"/>
        <v>13.461499999999999</v>
      </c>
      <c r="BE65" s="4">
        <f t="shared" si="16"/>
        <v>9.9170999999999996</v>
      </c>
      <c r="BF65" s="2">
        <v>40329</v>
      </c>
      <c r="BG65" s="23">
        <f t="shared" si="7"/>
        <v>-9.1707576201641272E-2</v>
      </c>
      <c r="BH65" s="23">
        <f t="shared" si="8"/>
        <v>0.35740286979056379</v>
      </c>
      <c r="BJ65" s="2">
        <v>40877</v>
      </c>
      <c r="BK65" s="23">
        <v>0.32824577428130874</v>
      </c>
      <c r="BL65" s="23">
        <v>-0.15221735582607543</v>
      </c>
      <c r="BS65" s="2">
        <v>38968</v>
      </c>
      <c r="BT65">
        <v>1344.48</v>
      </c>
      <c r="BU65" s="2">
        <v>38968</v>
      </c>
      <c r="BV65">
        <v>480.24</v>
      </c>
      <c r="BW65" s="2">
        <v>38968</v>
      </c>
      <c r="BX65">
        <v>770.11</v>
      </c>
      <c r="BZ65" s="2">
        <v>38975</v>
      </c>
      <c r="CA65" s="23">
        <f t="shared" si="17"/>
        <v>8.4541062801932743E-3</v>
      </c>
      <c r="CB65" s="23">
        <f t="shared" si="18"/>
        <v>7.8989646554801229E-3</v>
      </c>
      <c r="CC65" s="23">
        <f t="shared" si="19"/>
        <v>1.8179221150225189E-3</v>
      </c>
      <c r="CD65" s="23"/>
      <c r="CE65" s="2">
        <v>39332</v>
      </c>
      <c r="CF65" s="23">
        <f t="shared" si="20"/>
        <v>0.57144596884444832</v>
      </c>
      <c r="CG65" s="23">
        <f t="shared" si="21"/>
        <v>0.66876143264802346</v>
      </c>
      <c r="CS65" s="1">
        <v>38321</v>
      </c>
      <c r="CT65">
        <v>156.72999999999999</v>
      </c>
      <c r="CU65" s="1">
        <v>38321</v>
      </c>
      <c r="CV65">
        <v>299.85000000000002</v>
      </c>
      <c r="CW65" s="1">
        <v>38321</v>
      </c>
      <c r="CX65">
        <v>1872.4</v>
      </c>
      <c r="CY65" s="1">
        <v>38321</v>
      </c>
      <c r="CZ65">
        <v>1103.73</v>
      </c>
      <c r="DB65" s="1">
        <v>38471</v>
      </c>
      <c r="DC65" s="3">
        <f t="shared" si="3"/>
        <v>133.42430703624726</v>
      </c>
      <c r="DD65" s="3">
        <f t="shared" si="4"/>
        <v>80.353213499842852</v>
      </c>
      <c r="DE65" s="3">
        <f t="shared" si="5"/>
        <v>104.39968930315135</v>
      </c>
      <c r="DF65" s="3">
        <f t="shared" si="6"/>
        <v>65.798092756455517</v>
      </c>
      <c r="DG65" s="1">
        <v>38471</v>
      </c>
      <c r="DH65" s="5">
        <f t="shared" si="1"/>
        <v>1.6604725713490998</v>
      </c>
      <c r="DI65" s="5">
        <f t="shared" si="2"/>
        <v>1.5866674082723862</v>
      </c>
      <c r="DL65" s="2">
        <v>40767</v>
      </c>
      <c r="DM65">
        <v>74.606999999999999</v>
      </c>
      <c r="DN65" s="2">
        <v>40767</v>
      </c>
      <c r="DO65">
        <v>45.337499999999999</v>
      </c>
      <c r="DP65" s="2">
        <v>40767</v>
      </c>
      <c r="DQ65" s="5">
        <v>104.01600000000001</v>
      </c>
      <c r="DS65" s="2">
        <v>40767</v>
      </c>
      <c r="DT65">
        <v>104.01600000000001</v>
      </c>
      <c r="DV65" s="2">
        <v>40774</v>
      </c>
      <c r="DW65" s="23">
        <f t="shared" si="22"/>
        <v>9.0432864626412979E-3</v>
      </c>
      <c r="DX65" s="23">
        <f t="shared" si="23"/>
        <v>-8.0153336818260534E-3</v>
      </c>
      <c r="DY65" s="23">
        <f t="shared" si="24"/>
        <v>1.3555606829718236E-3</v>
      </c>
      <c r="DZ65" s="23"/>
      <c r="EA65" s="2">
        <v>41131</v>
      </c>
      <c r="EB65" s="23">
        <f t="shared" si="25"/>
        <v>0.48766206449272109</v>
      </c>
      <c r="EC65" s="23">
        <f t="shared" si="26"/>
        <v>-0.78592155601652935</v>
      </c>
    </row>
    <row r="66" spans="5:133">
      <c r="E66" s="2">
        <v>44286</v>
      </c>
      <c r="F66">
        <v>49509.15</v>
      </c>
      <c r="G66" s="2">
        <v>44284</v>
      </c>
      <c r="H66">
        <v>3435.2959999999998</v>
      </c>
      <c r="I66" s="2">
        <v>44284</v>
      </c>
      <c r="J66">
        <v>115418.7</v>
      </c>
      <c r="K66" s="2">
        <v>44284</v>
      </c>
      <c r="L66">
        <v>3036.04</v>
      </c>
      <c r="M66" s="2">
        <v>44284</v>
      </c>
      <c r="N66">
        <v>3971.09</v>
      </c>
      <c r="O66" s="2">
        <v>44284</v>
      </c>
      <c r="P66">
        <v>6736.17</v>
      </c>
      <c r="Q66" s="2">
        <v>44284</v>
      </c>
      <c r="R66">
        <v>14817.72</v>
      </c>
      <c r="S66" s="2">
        <v>44284</v>
      </c>
      <c r="T66">
        <v>29384.52</v>
      </c>
      <c r="AA66" s="2">
        <v>40359</v>
      </c>
      <c r="AB66">
        <v>11.367599999999999</v>
      </c>
      <c r="AC66" s="1">
        <v>40359</v>
      </c>
      <c r="AD66">
        <v>16.184699999999999</v>
      </c>
      <c r="AE66" s="1">
        <v>40359</v>
      </c>
      <c r="AF66">
        <v>10.4985</v>
      </c>
      <c r="AG66" s="1">
        <v>40359</v>
      </c>
      <c r="AH66">
        <v>11.900700000000001</v>
      </c>
      <c r="AJ66" s="2">
        <v>40359</v>
      </c>
      <c r="AK66" s="4">
        <f t="shared" si="9"/>
        <v>11.367599999999999</v>
      </c>
      <c r="AL66" s="4">
        <f t="shared" si="10"/>
        <v>16.184699999999999</v>
      </c>
      <c r="AM66" s="4">
        <f t="shared" si="11"/>
        <v>10.4985</v>
      </c>
      <c r="AN66" s="2">
        <v>40359</v>
      </c>
      <c r="AO66" s="23">
        <f t="shared" si="12"/>
        <v>-7.6454132798479901E-2</v>
      </c>
      <c r="AP66" s="23">
        <f t="shared" si="13"/>
        <v>0.5416202314616374</v>
      </c>
      <c r="AS66" s="1">
        <v>40359</v>
      </c>
      <c r="AT66">
        <v>10.4984</v>
      </c>
      <c r="AU66" s="1">
        <v>40359</v>
      </c>
      <c r="AV66">
        <v>13.978999999999999</v>
      </c>
      <c r="AW66" s="1">
        <v>40359</v>
      </c>
      <c r="AX66">
        <v>9.6920000000000002</v>
      </c>
      <c r="AY66" s="1">
        <v>40359</v>
      </c>
      <c r="AZ66">
        <v>11.0222</v>
      </c>
      <c r="BB66" s="2">
        <v>40359</v>
      </c>
      <c r="BC66" s="4">
        <f t="shared" si="14"/>
        <v>10.4984</v>
      </c>
      <c r="BD66" s="4">
        <f t="shared" si="15"/>
        <v>13.978999999999999</v>
      </c>
      <c r="BE66" s="4">
        <f t="shared" si="16"/>
        <v>9.6920000000000002</v>
      </c>
      <c r="BF66" s="2">
        <v>40359</v>
      </c>
      <c r="BG66" s="23">
        <f t="shared" si="7"/>
        <v>-7.681170464070719E-2</v>
      </c>
      <c r="BH66" s="23">
        <f t="shared" si="8"/>
        <v>0.44232356582748644</v>
      </c>
      <c r="BJ66" s="2">
        <v>40907</v>
      </c>
      <c r="BK66" s="23">
        <v>0.31054077558603788</v>
      </c>
      <c r="BL66" s="23">
        <v>-0.16437779227535854</v>
      </c>
      <c r="BS66" s="2">
        <v>38975</v>
      </c>
      <c r="BT66">
        <v>1355.1</v>
      </c>
      <c r="BU66" s="2">
        <v>38975</v>
      </c>
      <c r="BV66">
        <v>484.3</v>
      </c>
      <c r="BW66" s="2">
        <v>38975</v>
      </c>
      <c r="BX66">
        <v>771.51</v>
      </c>
      <c r="BZ66" s="2">
        <v>38982</v>
      </c>
      <c r="CA66" s="23">
        <f t="shared" si="17"/>
        <v>1.6023126161470058E-2</v>
      </c>
      <c r="CB66" s="23">
        <f t="shared" si="18"/>
        <v>-4.7228986790637251E-4</v>
      </c>
      <c r="CC66" s="23">
        <f t="shared" si="19"/>
        <v>-8.6194605384246614E-3</v>
      </c>
      <c r="CD66" s="23"/>
      <c r="CE66" s="2">
        <v>39339</v>
      </c>
      <c r="CF66" s="23">
        <f t="shared" si="20"/>
        <v>0.56913061654317432</v>
      </c>
      <c r="CG66" s="23">
        <f t="shared" si="21"/>
        <v>0.66918093288552793</v>
      </c>
      <c r="CS66" s="1">
        <v>38352</v>
      </c>
      <c r="CT66">
        <v>167.18</v>
      </c>
      <c r="CU66" s="1">
        <v>38352</v>
      </c>
      <c r="CV66">
        <v>307.61</v>
      </c>
      <c r="CW66" s="1">
        <v>38352</v>
      </c>
      <c r="CX66">
        <v>1942.4</v>
      </c>
      <c r="CY66" s="1">
        <v>38352</v>
      </c>
      <c r="CZ66">
        <v>1144.72</v>
      </c>
      <c r="DB66" s="1">
        <v>38503</v>
      </c>
      <c r="DC66" s="3">
        <f t="shared" si="3"/>
        <v>142.413646055437</v>
      </c>
      <c r="DD66" s="3">
        <f t="shared" si="4"/>
        <v>89.686508730317513</v>
      </c>
      <c r="DE66" s="3">
        <f t="shared" si="5"/>
        <v>105.10430537061696</v>
      </c>
      <c r="DF66" s="3">
        <f t="shared" si="6"/>
        <v>67.366954381774448</v>
      </c>
      <c r="DG66" s="1">
        <v>38503</v>
      </c>
      <c r="DH66" s="5">
        <f t="shared" si="1"/>
        <v>1.5879048930722361</v>
      </c>
      <c r="DI66" s="5">
        <f t="shared" si="2"/>
        <v>1.5601759992737927</v>
      </c>
      <c r="DL66" s="2">
        <v>40774</v>
      </c>
      <c r="DM66">
        <v>74.009</v>
      </c>
      <c r="DN66" s="2">
        <v>40774</v>
      </c>
      <c r="DO66">
        <v>45.747500000000002</v>
      </c>
      <c r="DP66" s="2">
        <v>40774</v>
      </c>
      <c r="DQ66" s="5">
        <v>104.157</v>
      </c>
      <c r="DS66" s="2">
        <v>40774</v>
      </c>
      <c r="DT66">
        <v>104.157</v>
      </c>
      <c r="DV66" s="2">
        <v>40781</v>
      </c>
      <c r="DW66" s="23">
        <f t="shared" si="22"/>
        <v>8.9075905787201481E-3</v>
      </c>
      <c r="DX66" s="23">
        <f t="shared" si="23"/>
        <v>-2.6348146847006149E-3</v>
      </c>
      <c r="DY66" s="23">
        <f t="shared" si="24"/>
        <v>2.2562093762301672E-3</v>
      </c>
      <c r="DZ66" s="23"/>
      <c r="EA66" s="2">
        <v>41138</v>
      </c>
      <c r="EB66" s="23">
        <f t="shared" si="25"/>
        <v>0.49603800101862305</v>
      </c>
      <c r="EC66" s="23">
        <f t="shared" si="26"/>
        <v>-0.78894185478015977</v>
      </c>
    </row>
    <row r="67" spans="5:133">
      <c r="E67" s="2">
        <v>44287</v>
      </c>
      <c r="F67">
        <v>50029.83</v>
      </c>
      <c r="G67" s="2">
        <v>44285</v>
      </c>
      <c r="H67">
        <v>3456.6770000000001</v>
      </c>
      <c r="I67" s="2">
        <v>44285</v>
      </c>
      <c r="J67">
        <v>116849.7</v>
      </c>
      <c r="K67" s="2">
        <v>44285</v>
      </c>
      <c r="L67">
        <v>3070</v>
      </c>
      <c r="M67" s="2">
        <v>44285</v>
      </c>
      <c r="N67">
        <v>3958.55</v>
      </c>
      <c r="O67" s="2">
        <v>44285</v>
      </c>
      <c r="P67">
        <v>6772.12</v>
      </c>
      <c r="Q67" s="2">
        <v>44285</v>
      </c>
      <c r="R67">
        <v>15008.61</v>
      </c>
      <c r="S67" s="2">
        <v>44285</v>
      </c>
      <c r="T67">
        <v>29432.7</v>
      </c>
      <c r="AA67" s="2">
        <v>40389</v>
      </c>
      <c r="AB67">
        <v>11.8903</v>
      </c>
      <c r="AC67" s="1">
        <v>40389</v>
      </c>
      <c r="AD67">
        <v>16.2196</v>
      </c>
      <c r="AE67" s="1">
        <v>40389</v>
      </c>
      <c r="AF67">
        <v>11.045</v>
      </c>
      <c r="AG67" s="1">
        <v>40389</v>
      </c>
      <c r="AH67">
        <v>12.2813</v>
      </c>
      <c r="AJ67" s="2">
        <v>40389</v>
      </c>
      <c r="AK67" s="4">
        <f t="shared" si="9"/>
        <v>11.8903</v>
      </c>
      <c r="AL67" s="4">
        <f t="shared" si="10"/>
        <v>16.2196</v>
      </c>
      <c r="AM67" s="4">
        <f t="shared" si="11"/>
        <v>11.045</v>
      </c>
      <c r="AN67" s="2">
        <v>40389</v>
      </c>
      <c r="AO67" s="23">
        <f t="shared" si="12"/>
        <v>-7.1091562029553468E-2</v>
      </c>
      <c r="AP67" s="23">
        <f t="shared" si="13"/>
        <v>0.46850158442734258</v>
      </c>
      <c r="AS67" s="1">
        <v>40389</v>
      </c>
      <c r="AT67">
        <v>11.114599999999999</v>
      </c>
      <c r="AU67" s="1">
        <v>40389</v>
      </c>
      <c r="AV67">
        <v>14.222200000000001</v>
      </c>
      <c r="AW67" s="1">
        <v>40389</v>
      </c>
      <c r="AX67">
        <v>10.28</v>
      </c>
      <c r="AY67" s="1">
        <v>40389</v>
      </c>
      <c r="AZ67">
        <v>11.520099999999999</v>
      </c>
      <c r="BB67" s="2">
        <v>40389</v>
      </c>
      <c r="BC67" s="4">
        <f t="shared" si="14"/>
        <v>11.114599999999999</v>
      </c>
      <c r="BD67" s="4">
        <f t="shared" si="15"/>
        <v>14.222200000000001</v>
      </c>
      <c r="BE67" s="4">
        <f t="shared" si="16"/>
        <v>10.28</v>
      </c>
      <c r="BF67" s="2">
        <v>40389</v>
      </c>
      <c r="BG67" s="23">
        <f t="shared" si="7"/>
        <v>-7.5090421607615254E-2</v>
      </c>
      <c r="BH67" s="23">
        <f t="shared" si="8"/>
        <v>0.38348249027237369</v>
      </c>
      <c r="BJ67" s="2">
        <v>40939</v>
      </c>
      <c r="BK67" s="23">
        <v>0.48608708400527778</v>
      </c>
      <c r="BL67" s="23">
        <v>-0.15631107189682614</v>
      </c>
      <c r="BS67" s="2">
        <v>38982</v>
      </c>
      <c r="BT67">
        <v>1354.46</v>
      </c>
      <c r="BU67" s="2">
        <v>38982</v>
      </c>
      <c r="BV67">
        <v>492.06</v>
      </c>
      <c r="BW67" s="2">
        <v>38982</v>
      </c>
      <c r="BX67">
        <v>764.86</v>
      </c>
      <c r="BZ67" s="2">
        <v>38989</v>
      </c>
      <c r="CA67" s="23">
        <f t="shared" si="17"/>
        <v>1.8961102304597022E-2</v>
      </c>
      <c r="CB67" s="23">
        <f t="shared" si="18"/>
        <v>1.3961283463520324E-2</v>
      </c>
      <c r="CC67" s="23">
        <f t="shared" si="19"/>
        <v>1.7388803179666734E-2</v>
      </c>
      <c r="CD67" s="23"/>
      <c r="CE67" s="2">
        <v>39346</v>
      </c>
      <c r="CF67" s="23">
        <f t="shared" si="20"/>
        <v>0.60073357125388871</v>
      </c>
      <c r="CG67" s="23">
        <f t="shared" si="21"/>
        <v>0.69395675891072828</v>
      </c>
      <c r="CS67" s="1">
        <v>38383</v>
      </c>
      <c r="CT67">
        <v>165.61</v>
      </c>
      <c r="CU67" s="1">
        <v>38383</v>
      </c>
      <c r="CV67">
        <v>302.2</v>
      </c>
      <c r="CW67" s="1">
        <v>38383</v>
      </c>
      <c r="CX67">
        <v>1905.7</v>
      </c>
      <c r="CY67" s="1">
        <v>38383</v>
      </c>
      <c r="CZ67">
        <v>1113.44</v>
      </c>
      <c r="DB67" s="1">
        <v>38533</v>
      </c>
      <c r="DC67" s="3">
        <f t="shared" si="3"/>
        <v>155.67590618336877</v>
      </c>
      <c r="DD67" s="3">
        <f t="shared" si="4"/>
        <v>94.813248363958522</v>
      </c>
      <c r="DE67" s="3">
        <f t="shared" si="5"/>
        <v>106.23058144695962</v>
      </c>
      <c r="DF67" s="3">
        <f t="shared" si="6"/>
        <v>67.607018559735593</v>
      </c>
      <c r="DG67" s="1">
        <v>38533</v>
      </c>
      <c r="DH67" s="5">
        <f t="shared" ref="DH67:DH130" si="27">DC67/DD67</f>
        <v>1.6419214494769492</v>
      </c>
      <c r="DI67" s="5">
        <f t="shared" ref="DI67:DI130" si="28">DE67/DF67</f>
        <v>1.5712951659463783</v>
      </c>
      <c r="DL67" s="2">
        <v>40781</v>
      </c>
      <c r="DM67">
        <v>73.813999999999993</v>
      </c>
      <c r="DN67" s="2">
        <v>40781</v>
      </c>
      <c r="DO67">
        <v>46.155000000000001</v>
      </c>
      <c r="DP67" s="2">
        <v>40781</v>
      </c>
      <c r="DQ67" s="5">
        <v>104.392</v>
      </c>
      <c r="DS67" s="2">
        <v>40781</v>
      </c>
      <c r="DT67">
        <v>104.392</v>
      </c>
      <c r="DV67" s="2">
        <v>40788</v>
      </c>
      <c r="DW67" s="23">
        <f t="shared" si="22"/>
        <v>-7.962300942476408E-3</v>
      </c>
      <c r="DX67" s="23">
        <f t="shared" si="23"/>
        <v>1.2761806703335488E-2</v>
      </c>
      <c r="DY67" s="23">
        <f t="shared" si="24"/>
        <v>-2.3181853015555864E-3</v>
      </c>
      <c r="DZ67" s="23"/>
      <c r="EA67" s="2">
        <v>41145</v>
      </c>
      <c r="EB67" s="23">
        <f t="shared" si="25"/>
        <v>0.50463878352054892</v>
      </c>
      <c r="EC67" s="23">
        <f t="shared" si="26"/>
        <v>-0.79184343592865081</v>
      </c>
    </row>
    <row r="68" spans="5:133">
      <c r="E68" s="2"/>
      <c r="G68" s="2">
        <v>44286</v>
      </c>
      <c r="H68">
        <v>3441.9119999999998</v>
      </c>
      <c r="I68" s="2">
        <v>44286</v>
      </c>
      <c r="J68">
        <v>116633.7</v>
      </c>
      <c r="K68" s="2">
        <v>44286</v>
      </c>
      <c r="L68">
        <v>3061.42</v>
      </c>
      <c r="M68" s="2">
        <v>44286</v>
      </c>
      <c r="N68">
        <v>3972.89</v>
      </c>
      <c r="O68" s="2">
        <v>44286</v>
      </c>
      <c r="P68">
        <v>6713.63</v>
      </c>
      <c r="Q68" s="2">
        <v>44286</v>
      </c>
      <c r="R68">
        <v>15008.34</v>
      </c>
      <c r="S68" s="2">
        <v>44286</v>
      </c>
      <c r="T68">
        <v>29178.799999999999</v>
      </c>
      <c r="AA68" s="2">
        <v>40421</v>
      </c>
      <c r="AB68">
        <v>11.2875</v>
      </c>
      <c r="AC68" s="1">
        <v>40421</v>
      </c>
      <c r="AD68">
        <v>15.7652</v>
      </c>
      <c r="AE68" s="1">
        <v>40421</v>
      </c>
      <c r="AF68">
        <v>10.6203</v>
      </c>
      <c r="AG68" s="1">
        <v>40421</v>
      </c>
      <c r="AH68">
        <v>11.7051</v>
      </c>
      <c r="AJ68" s="2">
        <v>40421</v>
      </c>
      <c r="AK68" s="4">
        <f t="shared" si="9"/>
        <v>11.2875</v>
      </c>
      <c r="AL68" s="4">
        <f t="shared" si="10"/>
        <v>15.7652</v>
      </c>
      <c r="AM68" s="4">
        <f t="shared" si="11"/>
        <v>10.6203</v>
      </c>
      <c r="AN68" s="2">
        <v>40421</v>
      </c>
      <c r="AO68" s="23">
        <f t="shared" si="12"/>
        <v>-5.9109634551494983E-2</v>
      </c>
      <c r="AP68" s="23">
        <f t="shared" si="13"/>
        <v>0.48444017588957</v>
      </c>
      <c r="AS68" s="1">
        <v>40421</v>
      </c>
      <c r="AT68">
        <v>10.714399999999999</v>
      </c>
      <c r="AU68" s="1">
        <v>40421</v>
      </c>
      <c r="AV68">
        <v>14.061299999999999</v>
      </c>
      <c r="AW68" s="1">
        <v>40421</v>
      </c>
      <c r="AX68">
        <v>10.0321</v>
      </c>
      <c r="AY68" s="1">
        <v>40421</v>
      </c>
      <c r="AZ68">
        <v>11.1677</v>
      </c>
      <c r="BB68" s="2">
        <v>40421</v>
      </c>
      <c r="BC68" s="4">
        <f t="shared" si="14"/>
        <v>10.714399999999999</v>
      </c>
      <c r="BD68" s="4">
        <f t="shared" si="15"/>
        <v>14.061299999999999</v>
      </c>
      <c r="BE68" s="4">
        <f t="shared" si="16"/>
        <v>10.0321</v>
      </c>
      <c r="BF68" s="2">
        <v>40421</v>
      </c>
      <c r="BG68" s="23">
        <f t="shared" si="7"/>
        <v>-6.3680654073023146E-2</v>
      </c>
      <c r="BH68" s="23">
        <f t="shared" si="8"/>
        <v>0.401630765243568</v>
      </c>
      <c r="BJ68" s="2">
        <v>40968</v>
      </c>
      <c r="BK68" s="23">
        <v>0.45683632274595842</v>
      </c>
      <c r="BL68" s="23">
        <v>-0.15855682576121866</v>
      </c>
      <c r="BS68" s="2">
        <v>38989</v>
      </c>
      <c r="BT68">
        <v>1373.37</v>
      </c>
      <c r="BU68" s="2">
        <v>38989</v>
      </c>
      <c r="BV68">
        <v>501.39</v>
      </c>
      <c r="BW68" s="2">
        <v>38989</v>
      </c>
      <c r="BX68">
        <v>778.16</v>
      </c>
      <c r="BZ68" s="2">
        <v>38996</v>
      </c>
      <c r="CA68" s="23">
        <f t="shared" si="17"/>
        <v>-3.2509623247372055E-3</v>
      </c>
      <c r="CB68" s="23">
        <f t="shared" si="18"/>
        <v>7.6017387885274346E-3</v>
      </c>
      <c r="CC68" s="23">
        <f t="shared" si="19"/>
        <v>7.2350159350262899E-3</v>
      </c>
      <c r="CD68" s="23"/>
      <c r="CE68" s="2">
        <v>39353</v>
      </c>
      <c r="CF68" s="23">
        <f t="shared" si="20"/>
        <v>0.5999231947208129</v>
      </c>
      <c r="CG68" s="23">
        <f t="shared" si="21"/>
        <v>0.70096083763765282</v>
      </c>
      <c r="CS68" s="1">
        <v>38411</v>
      </c>
      <c r="CT68">
        <v>170.1</v>
      </c>
      <c r="CU68" s="1">
        <v>38411</v>
      </c>
      <c r="CV68">
        <v>309.73</v>
      </c>
      <c r="CW68" s="1">
        <v>38411</v>
      </c>
      <c r="CX68">
        <v>1973.7</v>
      </c>
      <c r="CY68" s="1">
        <v>38411</v>
      </c>
      <c r="CZ68">
        <v>1140.52</v>
      </c>
      <c r="DB68" s="1">
        <v>38562</v>
      </c>
      <c r="DC68" s="3">
        <f t="shared" si="3"/>
        <v>168.52025586353932</v>
      </c>
      <c r="DD68" s="3">
        <f t="shared" si="4"/>
        <v>97.145143314377179</v>
      </c>
      <c r="DE68" s="3">
        <f t="shared" si="5"/>
        <v>109.1544607190413</v>
      </c>
      <c r="DF68" s="3">
        <f t="shared" si="6"/>
        <v>70.381026485472532</v>
      </c>
      <c r="DG68" s="1">
        <v>38562</v>
      </c>
      <c r="DH68" s="5">
        <f t="shared" si="27"/>
        <v>1.734726514512217</v>
      </c>
      <c r="DI68" s="5">
        <f t="shared" si="28"/>
        <v>1.5509074841579933</v>
      </c>
      <c r="DL68" s="2">
        <v>40788</v>
      </c>
      <c r="DM68">
        <v>74.756</v>
      </c>
      <c r="DN68" s="2">
        <v>40788</v>
      </c>
      <c r="DO68">
        <v>45.787500000000001</v>
      </c>
      <c r="DP68" s="2">
        <v>40788</v>
      </c>
      <c r="DQ68" s="5">
        <v>104.15</v>
      </c>
      <c r="DS68" s="2">
        <v>40788</v>
      </c>
      <c r="DT68">
        <v>104.15</v>
      </c>
      <c r="DV68" s="2">
        <v>40795</v>
      </c>
      <c r="DW68" s="23">
        <f t="shared" si="22"/>
        <v>1.6980616980616814E-2</v>
      </c>
      <c r="DX68" s="23">
        <f t="shared" si="23"/>
        <v>3.2586013162823058E-2</v>
      </c>
      <c r="DY68" s="23">
        <f t="shared" si="24"/>
        <v>-2.20163226116179E-2</v>
      </c>
      <c r="DZ68" s="23"/>
      <c r="EA68" s="2">
        <v>41152</v>
      </c>
      <c r="EB68" s="23">
        <f t="shared" si="25"/>
        <v>0.52647905150652807</v>
      </c>
      <c r="EC68" s="23">
        <f t="shared" si="26"/>
        <v>-0.79606197347171015</v>
      </c>
    </row>
    <row r="69" spans="5:133">
      <c r="E69" s="2"/>
      <c r="G69" s="2"/>
      <c r="I69" s="2"/>
      <c r="K69" s="2"/>
      <c r="M69" s="2"/>
      <c r="O69" s="2"/>
      <c r="Q69" s="2"/>
      <c r="S69" s="2"/>
      <c r="AA69" s="2">
        <v>40451</v>
      </c>
      <c r="AB69">
        <v>12.028499999999999</v>
      </c>
      <c r="AC69" s="1">
        <v>40451</v>
      </c>
      <c r="AD69">
        <v>17.191299999999998</v>
      </c>
      <c r="AE69" s="1">
        <v>40451</v>
      </c>
      <c r="AF69">
        <v>11.3416</v>
      </c>
      <c r="AG69" s="1">
        <v>40451</v>
      </c>
      <c r="AH69">
        <v>12.315</v>
      </c>
      <c r="AJ69" s="2">
        <v>40451</v>
      </c>
      <c r="AK69" s="4">
        <f t="shared" si="9"/>
        <v>12.028499999999999</v>
      </c>
      <c r="AL69" s="4">
        <f t="shared" si="10"/>
        <v>17.191299999999998</v>
      </c>
      <c r="AM69" s="4">
        <f t="shared" si="11"/>
        <v>11.3416</v>
      </c>
      <c r="AN69" s="2">
        <v>40451</v>
      </c>
      <c r="AO69" s="23">
        <f t="shared" si="12"/>
        <v>-5.7106039822089172E-2</v>
      </c>
      <c r="AP69" s="23">
        <f t="shared" si="13"/>
        <v>0.51577378853071876</v>
      </c>
      <c r="AS69" s="1">
        <v>40451</v>
      </c>
      <c r="AT69">
        <v>11.5524</v>
      </c>
      <c r="AU69" s="1">
        <v>40451</v>
      </c>
      <c r="AV69">
        <v>15.5906</v>
      </c>
      <c r="AW69" s="1">
        <v>40451</v>
      </c>
      <c r="AX69">
        <v>10.8512</v>
      </c>
      <c r="AY69" s="1">
        <v>40451</v>
      </c>
      <c r="AZ69">
        <v>11.8872</v>
      </c>
      <c r="BB69" s="2">
        <v>40451</v>
      </c>
      <c r="BC69" s="4">
        <f t="shared" si="14"/>
        <v>11.5524</v>
      </c>
      <c r="BD69" s="4">
        <f t="shared" si="15"/>
        <v>15.5906</v>
      </c>
      <c r="BE69" s="4">
        <f t="shared" si="16"/>
        <v>10.8512</v>
      </c>
      <c r="BF69" s="2">
        <v>40451</v>
      </c>
      <c r="BG69" s="23">
        <f t="shared" si="7"/>
        <v>-6.0697344274782683E-2</v>
      </c>
      <c r="BH69" s="23">
        <f t="shared" si="8"/>
        <v>0.4367627543497492</v>
      </c>
      <c r="BJ69" s="2">
        <v>40998</v>
      </c>
      <c r="BK69" s="23">
        <v>0.45379008337154114</v>
      </c>
      <c r="BL69" s="23">
        <v>-0.18396658623743922</v>
      </c>
      <c r="BS69" s="2">
        <v>38996</v>
      </c>
      <c r="BT69">
        <v>1383.81</v>
      </c>
      <c r="BU69" s="2">
        <v>38996</v>
      </c>
      <c r="BV69">
        <v>499.76</v>
      </c>
      <c r="BW69" s="2">
        <v>38996</v>
      </c>
      <c r="BX69">
        <v>783.79</v>
      </c>
      <c r="BZ69" s="2">
        <v>39003</v>
      </c>
      <c r="CA69" s="23">
        <f t="shared" si="17"/>
        <v>3.219545381783262E-2</v>
      </c>
      <c r="CB69" s="23">
        <f t="shared" si="18"/>
        <v>1.0341015023738853E-2</v>
      </c>
      <c r="CC69" s="23">
        <f t="shared" si="19"/>
        <v>2.536393676877724E-2</v>
      </c>
      <c r="CD69" s="23"/>
      <c r="CE69" s="2">
        <v>39360</v>
      </c>
      <c r="CF69" s="23">
        <f t="shared" si="20"/>
        <v>0.60883657059339091</v>
      </c>
      <c r="CG69" s="23">
        <f t="shared" si="21"/>
        <v>0.70589282983897417</v>
      </c>
      <c r="CS69" s="1">
        <v>38442</v>
      </c>
      <c r="CT69">
        <v>162.87</v>
      </c>
      <c r="CU69" s="1">
        <v>38442</v>
      </c>
      <c r="CV69">
        <v>303.39</v>
      </c>
      <c r="CW69" s="1">
        <v>38442</v>
      </c>
      <c r="CX69">
        <v>1929.1</v>
      </c>
      <c r="CY69" s="1">
        <v>38442</v>
      </c>
      <c r="CZ69">
        <v>1116.8900000000001</v>
      </c>
      <c r="DB69" s="1">
        <v>38595</v>
      </c>
      <c r="DC69" s="3">
        <f t="shared" ref="DC69:DC132" si="29">CT74*DC68/CT73</f>
        <v>170.02985074626855</v>
      </c>
      <c r="DD69" s="3">
        <f t="shared" ref="DD69:DD132" si="30">CV74*DD68/CV73</f>
        <v>99.451318835195622</v>
      </c>
      <c r="DE69" s="3">
        <f t="shared" ref="DE69:DE132" si="31">CX74*DE68/CX73</f>
        <v>109.51509098979142</v>
      </c>
      <c r="DF69" s="3">
        <f t="shared" ref="DF69:DF132" si="32">CZ74*DF68/CZ73</f>
        <v>70.932329647926011</v>
      </c>
      <c r="DG69" s="1">
        <v>38595</v>
      </c>
      <c r="DH69" s="5">
        <f t="shared" si="27"/>
        <v>1.7096791951852461</v>
      </c>
      <c r="DI69" s="5">
        <f t="shared" si="28"/>
        <v>1.5439376026893759</v>
      </c>
      <c r="DL69" s="2">
        <v>40795</v>
      </c>
      <c r="DM69">
        <v>77.191999999999993</v>
      </c>
      <c r="DN69" s="2">
        <v>40795</v>
      </c>
      <c r="DO69">
        <v>46.564999999999998</v>
      </c>
      <c r="DP69" s="2">
        <v>40795</v>
      </c>
      <c r="DQ69" s="5">
        <v>101.857</v>
      </c>
      <c r="DS69" s="2">
        <v>40795</v>
      </c>
      <c r="DT69">
        <v>101.857</v>
      </c>
      <c r="DV69" s="2">
        <v>40802</v>
      </c>
      <c r="DW69" s="23">
        <f t="shared" si="22"/>
        <v>1.5086438312037043E-2</v>
      </c>
      <c r="DX69" s="23">
        <f t="shared" si="23"/>
        <v>-7.6821432272773382E-3</v>
      </c>
      <c r="DY69" s="23">
        <f t="shared" si="24"/>
        <v>-1.5433401729876173E-2</v>
      </c>
      <c r="DZ69" s="23"/>
      <c r="EA69" s="2">
        <v>41159</v>
      </c>
      <c r="EB69" s="23">
        <f t="shared" si="25"/>
        <v>0.52121024388934623</v>
      </c>
      <c r="EC69" s="23">
        <f t="shared" si="26"/>
        <v>-0.79348559383006823</v>
      </c>
    </row>
    <row r="70" spans="5:133">
      <c r="E70" s="2"/>
      <c r="G70" s="2"/>
      <c r="I70" s="2"/>
      <c r="K70" s="2"/>
      <c r="M70" s="2"/>
      <c r="O70" s="2"/>
      <c r="Q70" s="2"/>
      <c r="AA70" s="2">
        <v>40480</v>
      </c>
      <c r="AB70">
        <v>12.201499999999999</v>
      </c>
      <c r="AC70" s="1">
        <v>40480</v>
      </c>
      <c r="AD70">
        <v>17.0382</v>
      </c>
      <c r="AE70" s="1">
        <v>40480</v>
      </c>
      <c r="AF70">
        <v>11.5146</v>
      </c>
      <c r="AG70" s="1">
        <v>40480</v>
      </c>
      <c r="AH70">
        <v>12.5223</v>
      </c>
      <c r="AJ70" s="2">
        <v>40480</v>
      </c>
      <c r="AK70" s="4">
        <f t="shared" si="9"/>
        <v>12.201499999999999</v>
      </c>
      <c r="AL70" s="4">
        <f t="shared" si="10"/>
        <v>17.0382</v>
      </c>
      <c r="AM70" s="4">
        <f t="shared" si="11"/>
        <v>11.5146</v>
      </c>
      <c r="AN70" s="2">
        <v>40480</v>
      </c>
      <c r="AO70" s="23">
        <f t="shared" si="12"/>
        <v>-5.6296357005286235E-2</v>
      </c>
      <c r="AP70" s="23">
        <f t="shared" si="13"/>
        <v>0.47970402792975886</v>
      </c>
      <c r="AS70" s="1">
        <v>40480</v>
      </c>
      <c r="AT70">
        <v>11.7883</v>
      </c>
      <c r="AU70" s="1">
        <v>40480</v>
      </c>
      <c r="AV70">
        <v>15.6511</v>
      </c>
      <c r="AW70" s="1">
        <v>40480</v>
      </c>
      <c r="AX70">
        <v>11.1366</v>
      </c>
      <c r="AY70" s="1">
        <v>40480</v>
      </c>
      <c r="AZ70">
        <v>12.206899999999999</v>
      </c>
      <c r="BB70" s="2">
        <v>40480</v>
      </c>
      <c r="BC70" s="4">
        <f t="shared" si="14"/>
        <v>11.7883</v>
      </c>
      <c r="BD70" s="4">
        <f t="shared" si="15"/>
        <v>15.6511</v>
      </c>
      <c r="BE70" s="4">
        <f t="shared" si="16"/>
        <v>11.1366</v>
      </c>
      <c r="BF70" s="2">
        <v>40480</v>
      </c>
      <c r="BG70" s="23">
        <f t="shared" si="7"/>
        <v>-5.5283628682676889E-2</v>
      </c>
      <c r="BH70" s="23">
        <f t="shared" si="8"/>
        <v>0.40537506959035974</v>
      </c>
      <c r="BJ70" s="2">
        <v>41029</v>
      </c>
      <c r="BK70" s="23">
        <v>0.23595048746583958</v>
      </c>
      <c r="BL70" s="23">
        <v>-0.14668076075817615</v>
      </c>
      <c r="BS70" s="2">
        <v>39003</v>
      </c>
      <c r="BT70">
        <v>1398.12</v>
      </c>
      <c r="BU70" s="2">
        <v>39003</v>
      </c>
      <c r="BV70">
        <v>515.85</v>
      </c>
      <c r="BW70" s="2">
        <v>39003</v>
      </c>
      <c r="BX70">
        <v>803.67</v>
      </c>
      <c r="BZ70" s="2">
        <v>39010</v>
      </c>
      <c r="CA70" s="23">
        <f t="shared" si="17"/>
        <v>-2.4037995541339452E-3</v>
      </c>
      <c r="CB70" s="23">
        <f t="shared" si="18"/>
        <v>8.19672131147553E-3</v>
      </c>
      <c r="CC70" s="23">
        <f t="shared" si="19"/>
        <v>4.3052496671520668E-3</v>
      </c>
      <c r="CD70" s="23"/>
      <c r="CE70" s="2">
        <v>39367</v>
      </c>
      <c r="CF70" s="23">
        <f t="shared" si="20"/>
        <v>0.60497572694587987</v>
      </c>
      <c r="CG70" s="23">
        <f t="shared" si="21"/>
        <v>0.70520421487055196</v>
      </c>
      <c r="CS70" s="1">
        <v>38471</v>
      </c>
      <c r="CT70">
        <v>156.44</v>
      </c>
      <c r="CU70" s="1">
        <v>38471</v>
      </c>
      <c r="CV70">
        <v>281.18</v>
      </c>
      <c r="CW70" s="1">
        <v>38471</v>
      </c>
      <c r="CX70">
        <v>1881.7</v>
      </c>
      <c r="CY70" s="1">
        <v>38471</v>
      </c>
      <c r="CZ70">
        <v>1090.8599999999999</v>
      </c>
      <c r="DB70" s="1">
        <v>38625</v>
      </c>
      <c r="DC70" s="3">
        <f t="shared" si="29"/>
        <v>188.14498933901905</v>
      </c>
      <c r="DD70" s="3">
        <f t="shared" si="30"/>
        <v>107.29860257765841</v>
      </c>
      <c r="DE70" s="3">
        <f t="shared" si="31"/>
        <v>112.60541500221929</v>
      </c>
      <c r="DF70" s="3">
        <f t="shared" si="32"/>
        <v>72.439064111611785</v>
      </c>
      <c r="DG70" s="1">
        <v>38625</v>
      </c>
      <c r="DH70" s="5">
        <f t="shared" si="27"/>
        <v>1.7534710128479751</v>
      </c>
      <c r="DI70" s="5">
        <f t="shared" si="28"/>
        <v>1.5544846745772485</v>
      </c>
      <c r="DL70" s="2">
        <v>40802</v>
      </c>
      <c r="DM70">
        <v>76.599000000000004</v>
      </c>
      <c r="DN70" s="2">
        <v>40802</v>
      </c>
      <c r="DO70">
        <v>47.267499999999998</v>
      </c>
      <c r="DP70" s="2">
        <v>40802</v>
      </c>
      <c r="DQ70" s="5">
        <v>100.285</v>
      </c>
      <c r="DS70" s="2">
        <v>40802</v>
      </c>
      <c r="DT70">
        <v>100.285</v>
      </c>
      <c r="DV70" s="2">
        <v>40809</v>
      </c>
      <c r="DW70" s="23">
        <f t="shared" si="22"/>
        <v>4.5856032157402193E-2</v>
      </c>
      <c r="DX70" s="23">
        <f t="shared" si="23"/>
        <v>2.4830611365683541E-2</v>
      </c>
      <c r="DY70" s="23">
        <f t="shared" si="24"/>
        <v>-4.5290920875504792E-2</v>
      </c>
      <c r="DZ70" s="23"/>
      <c r="EA70" s="2">
        <v>41166</v>
      </c>
      <c r="EB70" s="23">
        <f t="shared" si="25"/>
        <v>0.56102363064664862</v>
      </c>
      <c r="EC70" s="23">
        <f t="shared" si="26"/>
        <v>-0.79833955514904442</v>
      </c>
    </row>
    <row r="71" spans="5:133">
      <c r="E71" s="2"/>
      <c r="G71" s="2"/>
      <c r="I71" s="2"/>
      <c r="K71" s="2"/>
      <c r="O71" s="2"/>
      <c r="Q71" s="2"/>
      <c r="AA71" s="2">
        <v>40512</v>
      </c>
      <c r="AB71">
        <v>11.928900000000001</v>
      </c>
      <c r="AC71" s="1">
        <v>40512</v>
      </c>
      <c r="AD71">
        <v>16.210999999999999</v>
      </c>
      <c r="AE71" s="1">
        <v>40512</v>
      </c>
      <c r="AF71">
        <v>11.148899999999999</v>
      </c>
      <c r="AG71" s="1">
        <v>40512</v>
      </c>
      <c r="AH71">
        <v>11.985200000000001</v>
      </c>
      <c r="AJ71" s="2">
        <v>40512</v>
      </c>
      <c r="AK71" s="4">
        <f t="shared" si="9"/>
        <v>11.928900000000001</v>
      </c>
      <c r="AL71" s="4">
        <f t="shared" si="10"/>
        <v>16.210999999999999</v>
      </c>
      <c r="AM71" s="4">
        <f t="shared" si="11"/>
        <v>11.148899999999999</v>
      </c>
      <c r="AN71" s="2">
        <v>40512</v>
      </c>
      <c r="AO71" s="23">
        <f t="shared" si="12"/>
        <v>-6.5387420466262669E-2</v>
      </c>
      <c r="AP71" s="23">
        <f t="shared" si="13"/>
        <v>0.4540447936567733</v>
      </c>
      <c r="AS71" s="1">
        <v>40512</v>
      </c>
      <c r="AT71">
        <v>11.6464</v>
      </c>
      <c r="AU71" s="1">
        <v>40512</v>
      </c>
      <c r="AV71">
        <v>15.1921</v>
      </c>
      <c r="AW71" s="1">
        <v>40512</v>
      </c>
      <c r="AX71">
        <v>10.9366</v>
      </c>
      <c r="AY71" s="1">
        <v>40512</v>
      </c>
      <c r="AZ71">
        <v>11.8253</v>
      </c>
      <c r="BB71" s="2">
        <v>40512</v>
      </c>
      <c r="BC71" s="4">
        <f t="shared" si="14"/>
        <v>11.6464</v>
      </c>
      <c r="BD71" s="4">
        <f t="shared" si="15"/>
        <v>15.1921</v>
      </c>
      <c r="BE71" s="4">
        <f t="shared" si="16"/>
        <v>10.9366</v>
      </c>
      <c r="BF71" s="2">
        <v>40512</v>
      </c>
      <c r="BG71" s="23">
        <f t="shared" ref="BG71:BG134" si="33">BE71/BC71-1</f>
        <v>-6.0945871685671116E-2</v>
      </c>
      <c r="BH71" s="23">
        <f t="shared" ref="BH71:BH134" si="34">BD71/BE71-1</f>
        <v>0.3891063036044109</v>
      </c>
      <c r="BJ71" s="2">
        <v>41060</v>
      </c>
      <c r="BK71" s="23">
        <v>0.26208666951897808</v>
      </c>
      <c r="BL71" s="23">
        <v>-0.14774621475204897</v>
      </c>
      <c r="BS71" s="2">
        <v>39010</v>
      </c>
      <c r="BT71">
        <v>1409.58</v>
      </c>
      <c r="BU71" s="2">
        <v>39010</v>
      </c>
      <c r="BV71">
        <v>514.61</v>
      </c>
      <c r="BW71" s="2">
        <v>39010</v>
      </c>
      <c r="BX71">
        <v>807.13</v>
      </c>
      <c r="BZ71" s="2">
        <v>39017</v>
      </c>
      <c r="CA71" s="23">
        <f t="shared" si="17"/>
        <v>1.5331998989525975E-2</v>
      </c>
      <c r="CB71" s="23">
        <f t="shared" si="18"/>
        <v>1.0854297024645687E-2</v>
      </c>
      <c r="CC71" s="23">
        <f t="shared" si="19"/>
        <v>9.5399749730527006E-3</v>
      </c>
      <c r="CD71" s="23"/>
      <c r="CE71" s="2">
        <v>39374</v>
      </c>
      <c r="CF71" s="23">
        <f t="shared" si="20"/>
        <v>0.63455919614870027</v>
      </c>
      <c r="CG71" s="23">
        <f t="shared" si="21"/>
        <v>0.70286029133853234</v>
      </c>
      <c r="CS71" s="1">
        <v>38503</v>
      </c>
      <c r="CT71">
        <v>166.98</v>
      </c>
      <c r="CU71" s="1">
        <v>38503</v>
      </c>
      <c r="CV71">
        <v>313.83999999999997</v>
      </c>
      <c r="CW71" s="1">
        <v>38503</v>
      </c>
      <c r="CX71">
        <v>1894.4</v>
      </c>
      <c r="CY71" s="1">
        <v>38503</v>
      </c>
      <c r="CZ71">
        <v>1116.8699999999999</v>
      </c>
      <c r="DB71" s="1">
        <v>38656</v>
      </c>
      <c r="DC71" s="3">
        <f t="shared" si="29"/>
        <v>168.56289978678026</v>
      </c>
      <c r="DD71" s="3">
        <f t="shared" si="30"/>
        <v>101.52601948961222</v>
      </c>
      <c r="DE71" s="3">
        <f t="shared" si="31"/>
        <v>109.43741677762985</v>
      </c>
      <c r="DF71" s="3">
        <f t="shared" si="32"/>
        <v>70.873218367925531</v>
      </c>
      <c r="DG71" s="1">
        <v>38656</v>
      </c>
      <c r="DH71" s="5">
        <f t="shared" si="27"/>
        <v>1.660292609068821</v>
      </c>
      <c r="DI71" s="5">
        <f t="shared" si="28"/>
        <v>1.5441293523528907</v>
      </c>
      <c r="DL71" s="2">
        <v>40809</v>
      </c>
      <c r="DM71">
        <v>78.501000000000005</v>
      </c>
      <c r="DN71" s="2">
        <v>40809</v>
      </c>
      <c r="DO71">
        <v>49.435000000000002</v>
      </c>
      <c r="DP71" s="2">
        <v>40809</v>
      </c>
      <c r="DQ71" s="5">
        <v>95.742999999999995</v>
      </c>
      <c r="DS71" s="2">
        <v>40809</v>
      </c>
      <c r="DT71">
        <v>95.742999999999995</v>
      </c>
      <c r="DV71" s="2">
        <v>40816</v>
      </c>
      <c r="DW71" s="23">
        <f t="shared" si="22"/>
        <v>-9.5337311621320753E-3</v>
      </c>
      <c r="DX71" s="23">
        <f t="shared" si="23"/>
        <v>6.6241194379679236E-4</v>
      </c>
      <c r="DY71" s="23">
        <f t="shared" si="24"/>
        <v>-7.9274725045173078E-3</v>
      </c>
      <c r="DZ71" s="23"/>
      <c r="EA71" s="2">
        <v>41173</v>
      </c>
      <c r="EB71" s="23">
        <f t="shared" si="25"/>
        <v>0.48338621124009418</v>
      </c>
      <c r="EC71" s="23">
        <f t="shared" si="26"/>
        <v>-0.73496404154697714</v>
      </c>
    </row>
    <row r="72" spans="5:133">
      <c r="AA72" s="2">
        <v>40543</v>
      </c>
      <c r="AB72">
        <v>12.530799999999999</v>
      </c>
      <c r="AC72" s="1">
        <v>40543</v>
      </c>
      <c r="AD72">
        <v>16.819400000000002</v>
      </c>
      <c r="AE72" s="1">
        <v>40543</v>
      </c>
      <c r="AF72">
        <v>11.5808</v>
      </c>
      <c r="AG72" s="1">
        <v>40543</v>
      </c>
      <c r="AH72">
        <v>11.679600000000001</v>
      </c>
      <c r="AJ72" s="2">
        <v>40543</v>
      </c>
      <c r="AK72" s="4">
        <f t="shared" ref="AK72:AK135" si="35">AB72</f>
        <v>12.530799999999999</v>
      </c>
      <c r="AL72" s="4">
        <f t="shared" ref="AL72:AL135" si="36">AD72</f>
        <v>16.819400000000002</v>
      </c>
      <c r="AM72" s="4">
        <f t="shared" ref="AM72:AM135" si="37">AF72</f>
        <v>11.5808</v>
      </c>
      <c r="AN72" s="2">
        <v>40543</v>
      </c>
      <c r="AO72" s="23">
        <f t="shared" ref="AO72:AO135" si="38">AM72/AK72-1</f>
        <v>-7.5813196284355344E-2</v>
      </c>
      <c r="AP72" s="23">
        <f t="shared" ref="AP72:AP135" si="39">AL72/AM72-1</f>
        <v>0.45235216910748832</v>
      </c>
      <c r="AS72" s="1">
        <v>40543</v>
      </c>
      <c r="AT72">
        <v>12.359500000000001</v>
      </c>
      <c r="AU72" s="1">
        <v>40543</v>
      </c>
      <c r="AV72">
        <v>16.042400000000001</v>
      </c>
      <c r="AW72" s="1">
        <v>40543</v>
      </c>
      <c r="AX72">
        <v>11.524900000000001</v>
      </c>
      <c r="AY72" s="1">
        <v>40543</v>
      </c>
      <c r="AZ72">
        <v>11.644500000000001</v>
      </c>
      <c r="BB72" s="2">
        <v>40543</v>
      </c>
      <c r="BC72" s="4">
        <f t="shared" ref="BC72:BC135" si="40">AT72</f>
        <v>12.359500000000001</v>
      </c>
      <c r="BD72" s="4">
        <f t="shared" ref="BD72:BD135" si="41">AV72</f>
        <v>16.042400000000001</v>
      </c>
      <c r="BE72" s="4">
        <f t="shared" ref="BE72:BE135" si="42">AX72</f>
        <v>11.524900000000001</v>
      </c>
      <c r="BF72" s="2">
        <v>40543</v>
      </c>
      <c r="BG72" s="23">
        <f t="shared" si="33"/>
        <v>-6.7527003519559869E-2</v>
      </c>
      <c r="BH72" s="23">
        <f t="shared" si="34"/>
        <v>0.39197737073640559</v>
      </c>
      <c r="BJ72" s="2">
        <v>41089</v>
      </c>
      <c r="BK72" s="23">
        <v>0.28434009305247465</v>
      </c>
      <c r="BL72" s="23">
        <v>-0.1674117175943709</v>
      </c>
      <c r="BS72" s="2">
        <v>39017</v>
      </c>
      <c r="BT72">
        <v>1424.88</v>
      </c>
      <c r="BU72" s="2">
        <v>39017</v>
      </c>
      <c r="BV72">
        <v>522.5</v>
      </c>
      <c r="BW72" s="2">
        <v>39017</v>
      </c>
      <c r="BX72">
        <v>814.83</v>
      </c>
      <c r="BZ72" s="2">
        <v>39024</v>
      </c>
      <c r="CA72" s="23">
        <f t="shared" ref="CA72:CA135" si="43">BV73/BV72-1</f>
        <v>1.5406698564593313E-2</v>
      </c>
      <c r="CB72" s="23">
        <f t="shared" ref="CB72:CB135" si="44">BT73/BT72-1</f>
        <v>-7.6988939419460056E-3</v>
      </c>
      <c r="CC72" s="23">
        <f t="shared" ref="CC72:CC135" si="45">BX73/BX72-1</f>
        <v>1.4825178258041527E-2</v>
      </c>
      <c r="CD72" s="23"/>
      <c r="CE72" s="2">
        <v>39381</v>
      </c>
      <c r="CF72" s="23">
        <f t="shared" ref="CF72:CF135" si="46">CORREL(CA72:CA123,CB72:CB123)</f>
        <v>0.62800882464593155</v>
      </c>
      <c r="CG72" s="23">
        <f t="shared" ref="CG72:CG135" si="47">CORREL(CA72:CA123,CC72:CC123)</f>
        <v>0.69438743630212929</v>
      </c>
      <c r="CS72" s="1">
        <v>38533</v>
      </c>
      <c r="CT72">
        <v>182.53</v>
      </c>
      <c r="CU72" s="1">
        <v>38533</v>
      </c>
      <c r="CV72">
        <v>331.78</v>
      </c>
      <c r="CW72" s="1">
        <v>38533</v>
      </c>
      <c r="CX72">
        <v>1914.7</v>
      </c>
      <c r="CY72" s="1">
        <v>38533</v>
      </c>
      <c r="CZ72">
        <v>1120.8499999999999</v>
      </c>
      <c r="DB72" s="1">
        <v>38686</v>
      </c>
      <c r="DC72" s="3">
        <f t="shared" si="29"/>
        <v>187.99147121535168</v>
      </c>
      <c r="DD72" s="3">
        <f t="shared" si="30"/>
        <v>113.7741834081102</v>
      </c>
      <c r="DE72" s="3">
        <f t="shared" si="31"/>
        <v>112.92166000887707</v>
      </c>
      <c r="DF72" s="3">
        <f t="shared" si="32"/>
        <v>73.074208783453713</v>
      </c>
      <c r="DG72" s="1">
        <v>38686</v>
      </c>
      <c r="DH72" s="5">
        <f t="shared" si="27"/>
        <v>1.6523209886817876</v>
      </c>
      <c r="DI72" s="5">
        <f t="shared" si="28"/>
        <v>1.5453011656069557</v>
      </c>
      <c r="DL72" s="2">
        <v>40816</v>
      </c>
      <c r="DM72">
        <v>78.552999999999997</v>
      </c>
      <c r="DN72" s="2">
        <v>40816</v>
      </c>
      <c r="DO72">
        <v>48.963700000000003</v>
      </c>
      <c r="DP72" s="2">
        <v>40816</v>
      </c>
      <c r="DQ72" s="5">
        <v>94.983999999999995</v>
      </c>
      <c r="DS72" s="2">
        <v>40816</v>
      </c>
      <c r="DT72">
        <v>94.983999999999995</v>
      </c>
      <c r="DV72" s="2">
        <v>40823</v>
      </c>
      <c r="DW72" s="23">
        <f t="shared" ref="DW72:DW135" si="48">DO73/DO72-1</f>
        <v>3.9069759842496055E-3</v>
      </c>
      <c r="DX72" s="23">
        <f t="shared" ref="DX72:DX135" si="49">DM73/DM72-1</f>
        <v>2.2023347294184425E-3</v>
      </c>
      <c r="DY72" s="23">
        <f t="shared" ref="DY72:DY135" si="50">DQ73/DQ72-1</f>
        <v>1.3381201044386337E-2</v>
      </c>
      <c r="DZ72" s="23"/>
      <c r="EA72" s="2">
        <v>41180</v>
      </c>
      <c r="EB72" s="23">
        <f t="shared" ref="EB72:EB135" si="51">CORREL(DW72:DW123,DX72:DX123)</f>
        <v>0.46882752172743308</v>
      </c>
      <c r="EC72" s="23">
        <f t="shared" ref="EC72:EC135" si="52">CORREL(DW72:DW123,DY72:DY123)</f>
        <v>-0.7420616322753506</v>
      </c>
    </row>
    <row r="73" spans="5:133">
      <c r="AA73" s="2">
        <v>40574</v>
      </c>
      <c r="AB73">
        <v>12.491099999999999</v>
      </c>
      <c r="AC73" s="1">
        <v>40574</v>
      </c>
      <c r="AD73">
        <v>14.975199999999999</v>
      </c>
      <c r="AE73" s="1">
        <v>40574</v>
      </c>
      <c r="AF73">
        <v>10.963200000000001</v>
      </c>
      <c r="AG73" s="1">
        <v>40574</v>
      </c>
      <c r="AH73">
        <v>11.3401</v>
      </c>
      <c r="AJ73" s="2">
        <v>40574</v>
      </c>
      <c r="AK73" s="4">
        <f t="shared" si="35"/>
        <v>12.491099999999999</v>
      </c>
      <c r="AL73" s="4">
        <f t="shared" si="36"/>
        <v>14.975199999999999</v>
      </c>
      <c r="AM73" s="4">
        <f t="shared" si="37"/>
        <v>10.963200000000001</v>
      </c>
      <c r="AN73" s="2">
        <v>40574</v>
      </c>
      <c r="AO73" s="23">
        <f t="shared" si="38"/>
        <v>-0.12231909119292927</v>
      </c>
      <c r="AP73" s="23">
        <f t="shared" si="39"/>
        <v>0.36595154699357835</v>
      </c>
      <c r="AS73" s="1">
        <v>40574</v>
      </c>
      <c r="AT73">
        <v>11.394</v>
      </c>
      <c r="AU73" s="1">
        <v>40574</v>
      </c>
      <c r="AV73">
        <v>14.5138</v>
      </c>
      <c r="AW73" s="1">
        <v>40574</v>
      </c>
      <c r="AX73">
        <v>9.8141999999999996</v>
      </c>
      <c r="AY73" s="1">
        <v>40574</v>
      </c>
      <c r="AZ73">
        <v>9.9375</v>
      </c>
      <c r="BB73" s="2">
        <v>40574</v>
      </c>
      <c r="BC73" s="4">
        <f t="shared" si="40"/>
        <v>11.394</v>
      </c>
      <c r="BD73" s="4">
        <f t="shared" si="41"/>
        <v>14.5138</v>
      </c>
      <c r="BE73" s="4">
        <f t="shared" si="42"/>
        <v>9.8141999999999996</v>
      </c>
      <c r="BF73" s="2">
        <v>40574</v>
      </c>
      <c r="BG73" s="23">
        <f t="shared" si="33"/>
        <v>-0.13865192206424437</v>
      </c>
      <c r="BH73" s="23">
        <f t="shared" si="34"/>
        <v>0.47885716614701157</v>
      </c>
      <c r="BJ73" s="2">
        <v>41121</v>
      </c>
      <c r="BK73" s="23">
        <v>0.25397173535750395</v>
      </c>
      <c r="BL73" s="23">
        <v>-0.16826484561512056</v>
      </c>
      <c r="BS73" s="2">
        <v>39024</v>
      </c>
      <c r="BT73">
        <v>1413.91</v>
      </c>
      <c r="BU73" s="2">
        <v>39024</v>
      </c>
      <c r="BV73">
        <v>530.54999999999995</v>
      </c>
      <c r="BW73" s="2">
        <v>39024</v>
      </c>
      <c r="BX73">
        <v>826.91</v>
      </c>
      <c r="BZ73" s="2">
        <v>39031</v>
      </c>
      <c r="CA73" s="23">
        <f t="shared" si="43"/>
        <v>1.4664027895580301E-2</v>
      </c>
      <c r="CB73" s="23">
        <f t="shared" si="44"/>
        <v>1.2702364365482888E-2</v>
      </c>
      <c r="CC73" s="23">
        <f t="shared" si="45"/>
        <v>1.9095185691308636E-2</v>
      </c>
      <c r="CD73" s="23"/>
      <c r="CE73" s="2">
        <v>39388</v>
      </c>
      <c r="CF73" s="23">
        <f t="shared" si="46"/>
        <v>0.60923265740274424</v>
      </c>
      <c r="CG73" s="23">
        <f t="shared" si="47"/>
        <v>0.6752771217382999</v>
      </c>
      <c r="CS73" s="1">
        <v>38562</v>
      </c>
      <c r="CT73">
        <v>197.59</v>
      </c>
      <c r="CU73" s="1">
        <v>38562</v>
      </c>
      <c r="CV73">
        <v>339.94</v>
      </c>
      <c r="CW73" s="1">
        <v>38562</v>
      </c>
      <c r="CX73">
        <v>1967.4</v>
      </c>
      <c r="CY73" s="1">
        <v>38562</v>
      </c>
      <c r="CZ73">
        <v>1166.8399999999999</v>
      </c>
      <c r="DB73" s="1">
        <v>38716</v>
      </c>
      <c r="DC73" s="3">
        <f t="shared" si="29"/>
        <v>200.27292110874185</v>
      </c>
      <c r="DD73" s="3">
        <f t="shared" si="30"/>
        <v>123.08461692338469</v>
      </c>
      <c r="DE73" s="3">
        <f t="shared" si="31"/>
        <v>115.34620505992012</v>
      </c>
      <c r="DF73" s="3">
        <f t="shared" si="32"/>
        <v>74.634625940201133</v>
      </c>
      <c r="DG73" s="1">
        <v>38716</v>
      </c>
      <c r="DH73" s="5">
        <f t="shared" si="27"/>
        <v>1.6271157689299536</v>
      </c>
      <c r="DI73" s="5">
        <f t="shared" si="28"/>
        <v>1.5454784372114088</v>
      </c>
      <c r="DL73" s="2">
        <v>40823</v>
      </c>
      <c r="DM73">
        <v>78.725999999999999</v>
      </c>
      <c r="DN73" s="2">
        <v>40823</v>
      </c>
      <c r="DO73">
        <v>49.155000000000001</v>
      </c>
      <c r="DP73" s="2">
        <v>40823</v>
      </c>
      <c r="DQ73" s="5">
        <v>96.254999999999995</v>
      </c>
      <c r="DS73" s="2">
        <v>40823</v>
      </c>
      <c r="DT73">
        <v>96.254999999999995</v>
      </c>
      <c r="DV73" s="2">
        <v>40830</v>
      </c>
      <c r="DW73" s="23">
        <f t="shared" si="48"/>
        <v>-2.6955548774285631E-3</v>
      </c>
      <c r="DX73" s="23">
        <f t="shared" si="49"/>
        <v>-2.6712902979955766E-2</v>
      </c>
      <c r="DY73" s="23">
        <f t="shared" si="50"/>
        <v>1.8856163316191443E-2</v>
      </c>
      <c r="DZ73" s="23"/>
      <c r="EA73" s="2">
        <v>41187</v>
      </c>
      <c r="EB73" s="23">
        <f t="shared" si="51"/>
        <v>0.47618369805638822</v>
      </c>
      <c r="EC73" s="23">
        <f t="shared" si="52"/>
        <v>-0.73866263426369783</v>
      </c>
    </row>
    <row r="74" spans="5:133">
      <c r="AA74" s="2">
        <v>40602</v>
      </c>
      <c r="AB74">
        <v>12.711499999999999</v>
      </c>
      <c r="AC74" s="1">
        <v>40602</v>
      </c>
      <c r="AD74">
        <v>14.3932</v>
      </c>
      <c r="AE74" s="1">
        <v>40602</v>
      </c>
      <c r="AF74">
        <v>10.743600000000001</v>
      </c>
      <c r="AG74" s="1">
        <v>40602</v>
      </c>
      <c r="AH74">
        <v>10.942</v>
      </c>
      <c r="AJ74" s="2">
        <v>40602</v>
      </c>
      <c r="AK74" s="4">
        <f t="shared" si="35"/>
        <v>12.711499999999999</v>
      </c>
      <c r="AL74" s="4">
        <f t="shared" si="36"/>
        <v>14.3932</v>
      </c>
      <c r="AM74" s="4">
        <f t="shared" si="37"/>
        <v>10.743600000000001</v>
      </c>
      <c r="AN74" s="2">
        <v>40602</v>
      </c>
      <c r="AO74" s="23">
        <f t="shared" si="38"/>
        <v>-0.15481257129371029</v>
      </c>
      <c r="AP74" s="23">
        <f t="shared" si="39"/>
        <v>0.33969991436762337</v>
      </c>
      <c r="AS74" s="1">
        <v>40602</v>
      </c>
      <c r="AT74">
        <v>11.663</v>
      </c>
      <c r="AU74" s="1">
        <v>40602</v>
      </c>
      <c r="AV74">
        <v>14.150600000000001</v>
      </c>
      <c r="AW74" s="1">
        <v>40602</v>
      </c>
      <c r="AX74">
        <v>9.7360000000000007</v>
      </c>
      <c r="AY74" s="1">
        <v>40602</v>
      </c>
      <c r="AZ74">
        <v>9.6992999999999991</v>
      </c>
      <c r="BB74" s="2">
        <v>40602</v>
      </c>
      <c r="BC74" s="4">
        <f t="shared" si="40"/>
        <v>11.663</v>
      </c>
      <c r="BD74" s="4">
        <f t="shared" si="41"/>
        <v>14.150600000000001</v>
      </c>
      <c r="BE74" s="4">
        <f t="shared" si="42"/>
        <v>9.7360000000000007</v>
      </c>
      <c r="BF74" s="2">
        <v>40602</v>
      </c>
      <c r="BG74" s="23">
        <f t="shared" si="33"/>
        <v>-0.16522335591185799</v>
      </c>
      <c r="BH74" s="23">
        <f t="shared" si="34"/>
        <v>0.45343056696795392</v>
      </c>
      <c r="BJ74" s="2">
        <v>41152</v>
      </c>
      <c r="BK74" s="23">
        <v>0.25859512686379271</v>
      </c>
      <c r="BL74" s="23">
        <v>-0.17121858480942231</v>
      </c>
      <c r="BS74" s="2">
        <v>39031</v>
      </c>
      <c r="BT74">
        <v>1431.87</v>
      </c>
      <c r="BU74" s="2">
        <v>39031</v>
      </c>
      <c r="BV74">
        <v>538.33000000000004</v>
      </c>
      <c r="BW74" s="2">
        <v>39031</v>
      </c>
      <c r="BX74">
        <v>842.7</v>
      </c>
      <c r="BZ74" s="2">
        <v>39038</v>
      </c>
      <c r="CA74" s="23">
        <f t="shared" si="43"/>
        <v>8.0619694239592032E-3</v>
      </c>
      <c r="CB74" s="23">
        <f t="shared" si="44"/>
        <v>5.5032928967015948E-3</v>
      </c>
      <c r="CC74" s="23">
        <f t="shared" si="45"/>
        <v>1.2578616352201255E-3</v>
      </c>
      <c r="CD74" s="23"/>
      <c r="CE74" s="2">
        <v>39395</v>
      </c>
      <c r="CF74" s="23">
        <f t="shared" si="46"/>
        <v>0.63488490402984199</v>
      </c>
      <c r="CG74" s="23">
        <f t="shared" si="47"/>
        <v>0.68514530112194416</v>
      </c>
      <c r="CS74" s="1">
        <v>38595</v>
      </c>
      <c r="CT74">
        <v>199.36</v>
      </c>
      <c r="CU74" s="1">
        <v>38595</v>
      </c>
      <c r="CV74">
        <v>348.01</v>
      </c>
      <c r="CW74" s="1">
        <v>38595</v>
      </c>
      <c r="CX74">
        <v>1973.9</v>
      </c>
      <c r="CY74" s="1">
        <v>38595</v>
      </c>
      <c r="CZ74">
        <v>1175.98</v>
      </c>
      <c r="DB74" s="1">
        <v>38748</v>
      </c>
      <c r="DC74" s="3">
        <f t="shared" si="29"/>
        <v>211.39445628997854</v>
      </c>
      <c r="DD74" s="3">
        <f t="shared" si="30"/>
        <v>129.5744863258366</v>
      </c>
      <c r="DE74" s="3">
        <f t="shared" si="31"/>
        <v>120.23413226808701</v>
      </c>
      <c r="DF74" s="3">
        <f t="shared" si="32"/>
        <v>78.048000772065748</v>
      </c>
      <c r="DG74" s="1">
        <v>38748</v>
      </c>
      <c r="DH74" s="5">
        <f t="shared" si="27"/>
        <v>1.6314512392385025</v>
      </c>
      <c r="DI74" s="5">
        <f t="shared" si="28"/>
        <v>1.5405152095980419</v>
      </c>
      <c r="DL74" s="2">
        <v>40830</v>
      </c>
      <c r="DM74">
        <v>76.623000000000005</v>
      </c>
      <c r="DN74" s="2">
        <v>40830</v>
      </c>
      <c r="DO74">
        <v>49.022500000000001</v>
      </c>
      <c r="DP74" s="2">
        <v>40830</v>
      </c>
      <c r="DQ74" s="5">
        <v>98.07</v>
      </c>
      <c r="DS74" s="2">
        <v>40830</v>
      </c>
      <c r="DT74">
        <v>98.07</v>
      </c>
      <c r="DV74" s="2">
        <v>40837</v>
      </c>
      <c r="DW74" s="23">
        <f t="shared" si="48"/>
        <v>2.0398796471008174E-2</v>
      </c>
      <c r="DX74" s="23">
        <f t="shared" si="49"/>
        <v>-2.9756078462082058E-3</v>
      </c>
      <c r="DY74" s="23">
        <f t="shared" si="50"/>
        <v>-1.6569797083715754E-2</v>
      </c>
      <c r="DZ74" s="23"/>
      <c r="EA74" s="2">
        <v>41194</v>
      </c>
      <c r="EB74" s="23">
        <f t="shared" si="51"/>
        <v>0.49226673336289317</v>
      </c>
      <c r="EC74" s="23">
        <f t="shared" si="52"/>
        <v>-0.74072069765565696</v>
      </c>
    </row>
    <row r="75" spans="5:133">
      <c r="AA75" s="2">
        <v>40633</v>
      </c>
      <c r="AB75">
        <v>12.37</v>
      </c>
      <c r="AC75" s="1">
        <v>40633</v>
      </c>
      <c r="AD75">
        <v>15.5579</v>
      </c>
      <c r="AE75" s="1">
        <v>40633</v>
      </c>
      <c r="AF75">
        <v>11.0839</v>
      </c>
      <c r="AG75" s="1">
        <v>40633</v>
      </c>
      <c r="AH75">
        <v>11.242699999999999</v>
      </c>
      <c r="AJ75" s="2">
        <v>40633</v>
      </c>
      <c r="AK75" s="4">
        <f t="shared" si="35"/>
        <v>12.37</v>
      </c>
      <c r="AL75" s="4">
        <f t="shared" si="36"/>
        <v>15.5579</v>
      </c>
      <c r="AM75" s="4">
        <f t="shared" si="37"/>
        <v>11.0839</v>
      </c>
      <c r="AN75" s="2">
        <v>40633</v>
      </c>
      <c r="AO75" s="23">
        <f t="shared" si="38"/>
        <v>-0.10396928051738075</v>
      </c>
      <c r="AP75" s="23">
        <f t="shared" si="39"/>
        <v>0.40364853526285871</v>
      </c>
      <c r="AS75" s="1">
        <v>40633</v>
      </c>
      <c r="AT75">
        <v>11.4543</v>
      </c>
      <c r="AU75" s="1">
        <v>40633</v>
      </c>
      <c r="AV75">
        <v>15.4626</v>
      </c>
      <c r="AW75" s="1">
        <v>40633</v>
      </c>
      <c r="AX75">
        <v>10.176</v>
      </c>
      <c r="AY75" s="1">
        <v>40633</v>
      </c>
      <c r="AZ75">
        <v>10.1408</v>
      </c>
      <c r="BB75" s="2">
        <v>40633</v>
      </c>
      <c r="BC75" s="4">
        <f t="shared" si="40"/>
        <v>11.4543</v>
      </c>
      <c r="BD75" s="4">
        <f t="shared" si="41"/>
        <v>15.4626</v>
      </c>
      <c r="BE75" s="4">
        <f t="shared" si="42"/>
        <v>10.176</v>
      </c>
      <c r="BF75" s="2">
        <v>40633</v>
      </c>
      <c r="BG75" s="23">
        <f t="shared" si="33"/>
        <v>-0.11160001047641499</v>
      </c>
      <c r="BH75" s="23">
        <f t="shared" si="34"/>
        <v>0.51951650943396221</v>
      </c>
      <c r="BJ75" s="2">
        <v>41180</v>
      </c>
      <c r="BK75" s="23">
        <v>0.30666938175636793</v>
      </c>
      <c r="BL75" s="23">
        <v>-0.14814619283214669</v>
      </c>
      <c r="BS75" s="2">
        <v>39038</v>
      </c>
      <c r="BT75">
        <v>1439.75</v>
      </c>
      <c r="BU75" s="2">
        <v>39038</v>
      </c>
      <c r="BV75">
        <v>542.66999999999996</v>
      </c>
      <c r="BW75" s="2">
        <v>39038</v>
      </c>
      <c r="BX75">
        <v>843.76</v>
      </c>
      <c r="BZ75" s="2">
        <v>39045</v>
      </c>
      <c r="CA75" s="23">
        <f t="shared" si="43"/>
        <v>1.9330348093685057E-2</v>
      </c>
      <c r="CB75" s="23">
        <f t="shared" si="44"/>
        <v>5.6745962840771824E-3</v>
      </c>
      <c r="CC75" s="23">
        <f t="shared" si="45"/>
        <v>2.2767137574665863E-2</v>
      </c>
      <c r="CD75" s="23"/>
      <c r="CE75" s="2">
        <v>39402</v>
      </c>
      <c r="CF75" s="23">
        <f t="shared" si="46"/>
        <v>0.60986250939777431</v>
      </c>
      <c r="CG75" s="23">
        <f t="shared" si="47"/>
        <v>0.64495126148982074</v>
      </c>
      <c r="CS75" s="1">
        <v>38625</v>
      </c>
      <c r="CT75">
        <v>220.6</v>
      </c>
      <c r="CU75" s="1">
        <v>38625</v>
      </c>
      <c r="CV75">
        <v>375.47</v>
      </c>
      <c r="CW75" s="1">
        <v>38625</v>
      </c>
      <c r="CX75">
        <v>2029.6</v>
      </c>
      <c r="CY75" s="1">
        <v>38625</v>
      </c>
      <c r="CZ75">
        <v>1200.96</v>
      </c>
      <c r="DB75" s="1">
        <v>38776</v>
      </c>
      <c r="DC75" s="3">
        <f t="shared" si="29"/>
        <v>218.30277185501049</v>
      </c>
      <c r="DD75" s="3">
        <f t="shared" si="30"/>
        <v>133.22378761466578</v>
      </c>
      <c r="DE75" s="3">
        <f t="shared" si="31"/>
        <v>120.92765201952952</v>
      </c>
      <c r="DF75" s="3">
        <f t="shared" si="32"/>
        <v>77.161331572058515</v>
      </c>
      <c r="DG75" s="1">
        <v>38776</v>
      </c>
      <c r="DH75" s="5">
        <f t="shared" si="27"/>
        <v>1.6386170650426612</v>
      </c>
      <c r="DI75" s="5">
        <f t="shared" si="28"/>
        <v>1.567205354752063</v>
      </c>
      <c r="DL75" s="2">
        <v>40837</v>
      </c>
      <c r="DM75">
        <v>76.394999999999996</v>
      </c>
      <c r="DN75" s="2">
        <v>40837</v>
      </c>
      <c r="DO75">
        <v>50.022500000000001</v>
      </c>
      <c r="DP75" s="2">
        <v>40837</v>
      </c>
      <c r="DQ75" s="5">
        <v>96.444999999999993</v>
      </c>
      <c r="DS75" s="2">
        <v>40837</v>
      </c>
      <c r="DT75">
        <v>96.444999999999993</v>
      </c>
      <c r="DV75" s="2">
        <v>40844</v>
      </c>
      <c r="DW75" s="23">
        <f t="shared" si="48"/>
        <v>-2.5138687590584241E-2</v>
      </c>
      <c r="DX75" s="23">
        <f t="shared" si="49"/>
        <v>-1.7383336605798827E-2</v>
      </c>
      <c r="DY75" s="23">
        <f t="shared" si="50"/>
        <v>3.6829280937321851E-2</v>
      </c>
      <c r="DZ75" s="23"/>
      <c r="EA75" s="2">
        <v>41201</v>
      </c>
      <c r="EB75" s="23">
        <f t="shared" si="51"/>
        <v>0.49981271677939548</v>
      </c>
      <c r="EC75" s="23">
        <f t="shared" si="52"/>
        <v>-0.71810000361084725</v>
      </c>
    </row>
    <row r="76" spans="5:133">
      <c r="AA76" s="2">
        <v>40662</v>
      </c>
      <c r="AB76">
        <v>12.5594</v>
      </c>
      <c r="AC76" s="1">
        <v>40662</v>
      </c>
      <c r="AD76">
        <v>15.0861</v>
      </c>
      <c r="AE76" s="1">
        <v>40662</v>
      </c>
      <c r="AF76">
        <v>10.998100000000001</v>
      </c>
      <c r="AG76" s="1">
        <v>40662</v>
      </c>
      <c r="AH76">
        <v>11.087199999999999</v>
      </c>
      <c r="AJ76" s="2">
        <v>40662</v>
      </c>
      <c r="AK76" s="4">
        <f t="shared" si="35"/>
        <v>12.5594</v>
      </c>
      <c r="AL76" s="4">
        <f t="shared" si="36"/>
        <v>15.0861</v>
      </c>
      <c r="AM76" s="4">
        <f t="shared" si="37"/>
        <v>10.998100000000001</v>
      </c>
      <c r="AN76" s="2">
        <v>40662</v>
      </c>
      <c r="AO76" s="23">
        <f t="shared" si="38"/>
        <v>-0.12431326337245407</v>
      </c>
      <c r="AP76" s="23">
        <f t="shared" si="39"/>
        <v>0.37170056646147964</v>
      </c>
      <c r="AS76" s="1">
        <v>40662</v>
      </c>
      <c r="AT76">
        <v>11.523300000000001</v>
      </c>
      <c r="AU76" s="1">
        <v>40662</v>
      </c>
      <c r="AV76">
        <v>13.0243</v>
      </c>
      <c r="AW76" s="1">
        <v>40662</v>
      </c>
      <c r="AX76">
        <v>10.142300000000001</v>
      </c>
      <c r="AY76" s="1">
        <v>40662</v>
      </c>
      <c r="AZ76">
        <v>10.11</v>
      </c>
      <c r="BB76" s="2">
        <v>40662</v>
      </c>
      <c r="BC76" s="4">
        <f t="shared" si="40"/>
        <v>11.523300000000001</v>
      </c>
      <c r="BD76" s="4">
        <f t="shared" si="41"/>
        <v>13.0243</v>
      </c>
      <c r="BE76" s="4">
        <f t="shared" si="42"/>
        <v>10.142300000000001</v>
      </c>
      <c r="BF76" s="2">
        <v>40662</v>
      </c>
      <c r="BG76" s="23">
        <f t="shared" si="33"/>
        <v>-0.11984414186908265</v>
      </c>
      <c r="BH76" s="23">
        <f t="shared" si="34"/>
        <v>0.28415645366435616</v>
      </c>
      <c r="BJ76" s="2">
        <v>41213</v>
      </c>
      <c r="BK76" s="23">
        <v>0.27063877638873035</v>
      </c>
      <c r="BL76" s="23">
        <v>-0.13807908406657488</v>
      </c>
      <c r="BS76" s="2">
        <v>39045</v>
      </c>
      <c r="BT76">
        <v>1447.92</v>
      </c>
      <c r="BU76" s="2">
        <v>39045</v>
      </c>
      <c r="BV76">
        <v>553.16</v>
      </c>
      <c r="BW76" s="2">
        <v>39045</v>
      </c>
      <c r="BX76">
        <v>862.97</v>
      </c>
      <c r="BZ76" s="2">
        <v>39052</v>
      </c>
      <c r="CA76" s="23">
        <f t="shared" si="43"/>
        <v>7.4119603731290784E-3</v>
      </c>
      <c r="CB76" s="23">
        <f t="shared" si="44"/>
        <v>3.5015746726339003E-3</v>
      </c>
      <c r="CC76" s="23">
        <f t="shared" si="45"/>
        <v>1.4762969744023469E-2</v>
      </c>
      <c r="CD76" s="23"/>
      <c r="CE76" s="2">
        <v>39409</v>
      </c>
      <c r="CF76" s="23">
        <f t="shared" si="46"/>
        <v>0.61210247737949786</v>
      </c>
      <c r="CG76" s="23">
        <f t="shared" si="47"/>
        <v>0.65955451951840927</v>
      </c>
      <c r="CS76" s="1">
        <v>38656</v>
      </c>
      <c r="CT76">
        <v>197.64</v>
      </c>
      <c r="CU76" s="1">
        <v>38656</v>
      </c>
      <c r="CV76">
        <v>355.27</v>
      </c>
      <c r="CW76" s="1">
        <v>38656</v>
      </c>
      <c r="CX76">
        <v>1972.5</v>
      </c>
      <c r="CY76" s="1">
        <v>38656</v>
      </c>
      <c r="CZ76">
        <v>1175</v>
      </c>
      <c r="DB76" s="1">
        <v>38807</v>
      </c>
      <c r="DC76" s="3">
        <f t="shared" si="29"/>
        <v>246.31130063965864</v>
      </c>
      <c r="DD76" s="3">
        <f t="shared" si="30"/>
        <v>143.76875375075011</v>
      </c>
      <c r="DE76" s="3">
        <f t="shared" si="31"/>
        <v>122.83067021748781</v>
      </c>
      <c r="DF76" s="3">
        <f t="shared" si="32"/>
        <v>78.966638317379378</v>
      </c>
      <c r="DG76" s="1">
        <v>38807</v>
      </c>
      <c r="DH76" s="5">
        <f t="shared" si="27"/>
        <v>1.7132464058684485</v>
      </c>
      <c r="DI76" s="5">
        <f t="shared" si="28"/>
        <v>1.5554754873040431</v>
      </c>
      <c r="DL76" s="2">
        <v>40844</v>
      </c>
      <c r="DM76">
        <v>75.066999999999993</v>
      </c>
      <c r="DN76" s="2">
        <v>40844</v>
      </c>
      <c r="DO76">
        <v>48.765000000000001</v>
      </c>
      <c r="DP76" s="2">
        <v>40844</v>
      </c>
      <c r="DQ76" s="5">
        <v>99.997</v>
      </c>
      <c r="DS76" s="2">
        <v>40844</v>
      </c>
      <c r="DT76">
        <v>99.997</v>
      </c>
      <c r="DV76" s="2">
        <v>40851</v>
      </c>
      <c r="DW76" s="23">
        <f t="shared" si="48"/>
        <v>7.0993540449091341E-3</v>
      </c>
      <c r="DX76" s="23">
        <f t="shared" si="49"/>
        <v>2.5244115257037292E-2</v>
      </c>
      <c r="DY76" s="23">
        <f t="shared" si="50"/>
        <v>-2.0680620418612516E-2</v>
      </c>
      <c r="DZ76" s="23"/>
      <c r="EA76" s="2">
        <v>41208</v>
      </c>
      <c r="EB76" s="23">
        <f t="shared" si="51"/>
        <v>0.45953210093380203</v>
      </c>
      <c r="EC76" s="23">
        <f t="shared" si="52"/>
        <v>-0.68666562054701086</v>
      </c>
    </row>
    <row r="77" spans="5:133">
      <c r="AA77" s="2">
        <v>40694</v>
      </c>
      <c r="AB77">
        <v>12.177099999999999</v>
      </c>
      <c r="AC77" s="1">
        <v>40694</v>
      </c>
      <c r="AD77">
        <v>14.7636</v>
      </c>
      <c r="AE77" s="1">
        <v>40694</v>
      </c>
      <c r="AF77">
        <v>10.6769</v>
      </c>
      <c r="AG77" s="1">
        <v>40694</v>
      </c>
      <c r="AH77">
        <v>10.7775</v>
      </c>
      <c r="AJ77" s="2">
        <v>40694</v>
      </c>
      <c r="AK77" s="4">
        <f t="shared" si="35"/>
        <v>12.177099999999999</v>
      </c>
      <c r="AL77" s="4">
        <f t="shared" si="36"/>
        <v>14.7636</v>
      </c>
      <c r="AM77" s="4">
        <f t="shared" si="37"/>
        <v>10.6769</v>
      </c>
      <c r="AN77" s="2">
        <v>40694</v>
      </c>
      <c r="AO77" s="23">
        <f t="shared" si="38"/>
        <v>-0.12319846268816048</v>
      </c>
      <c r="AP77" s="23">
        <f t="shared" si="39"/>
        <v>0.38276091374837273</v>
      </c>
      <c r="AS77" s="1">
        <v>40694</v>
      </c>
      <c r="AT77">
        <v>11.298500000000001</v>
      </c>
      <c r="AU77" s="1">
        <v>40694</v>
      </c>
      <c r="AV77">
        <v>12.926600000000001</v>
      </c>
      <c r="AW77" s="1">
        <v>40694</v>
      </c>
      <c r="AX77">
        <v>9.9591999999999992</v>
      </c>
      <c r="AY77" s="1">
        <v>40694</v>
      </c>
      <c r="AZ77">
        <v>9.8559000000000001</v>
      </c>
      <c r="BB77" s="2">
        <v>40694</v>
      </c>
      <c r="BC77" s="4">
        <f t="shared" si="40"/>
        <v>11.298500000000001</v>
      </c>
      <c r="BD77" s="4">
        <f t="shared" si="41"/>
        <v>12.926600000000001</v>
      </c>
      <c r="BE77" s="4">
        <f t="shared" si="42"/>
        <v>9.9591999999999992</v>
      </c>
      <c r="BF77" s="2">
        <v>40694</v>
      </c>
      <c r="BG77" s="23">
        <f t="shared" si="33"/>
        <v>-0.11853785900783298</v>
      </c>
      <c r="BH77" s="23">
        <f t="shared" si="34"/>
        <v>0.29795565908908372</v>
      </c>
      <c r="BJ77" s="2">
        <v>41243</v>
      </c>
      <c r="BK77" s="23">
        <v>0.3080236246872825</v>
      </c>
      <c r="BL77" s="23">
        <v>-0.13768792812027397</v>
      </c>
      <c r="BS77" s="2">
        <v>39052</v>
      </c>
      <c r="BT77">
        <v>1452.99</v>
      </c>
      <c r="BU77" s="2">
        <v>39052</v>
      </c>
      <c r="BV77">
        <v>557.26</v>
      </c>
      <c r="BW77" s="2">
        <v>39052</v>
      </c>
      <c r="BX77">
        <v>875.71</v>
      </c>
      <c r="BZ77" s="2">
        <v>39059</v>
      </c>
      <c r="CA77" s="23">
        <f t="shared" si="43"/>
        <v>-3.9658328248932673E-3</v>
      </c>
      <c r="CB77" s="23">
        <f t="shared" si="44"/>
        <v>1.1355893708834941E-2</v>
      </c>
      <c r="CC77" s="23">
        <f t="shared" si="45"/>
        <v>1.1110984229939058E-2</v>
      </c>
      <c r="CD77" s="23"/>
      <c r="CE77" s="2">
        <v>39416</v>
      </c>
      <c r="CF77" s="23">
        <f t="shared" si="46"/>
        <v>0.61513505525270751</v>
      </c>
      <c r="CG77" s="23">
        <f t="shared" si="47"/>
        <v>0.66241603110814884</v>
      </c>
      <c r="CS77" s="1">
        <v>38686</v>
      </c>
      <c r="CT77">
        <v>220.42</v>
      </c>
      <c r="CU77" s="1">
        <v>38686</v>
      </c>
      <c r="CV77">
        <v>398.13</v>
      </c>
      <c r="CW77" s="1">
        <v>38686</v>
      </c>
      <c r="CX77">
        <v>2035.3</v>
      </c>
      <c r="CY77" s="1">
        <v>38686</v>
      </c>
      <c r="CZ77">
        <v>1211.49</v>
      </c>
      <c r="DB77" s="1">
        <v>38835</v>
      </c>
      <c r="DC77" s="3">
        <f t="shared" si="29"/>
        <v>262.78891257995713</v>
      </c>
      <c r="DD77" s="3">
        <f t="shared" si="30"/>
        <v>146.24924984996994</v>
      </c>
      <c r="DE77" s="3">
        <f t="shared" si="31"/>
        <v>127.15823346648915</v>
      </c>
      <c r="DF77" s="3">
        <f t="shared" si="32"/>
        <v>80.719468722291651</v>
      </c>
      <c r="DG77" s="1">
        <v>38835</v>
      </c>
      <c r="DH77" s="5">
        <f t="shared" si="27"/>
        <v>1.796856481995905</v>
      </c>
      <c r="DI77" s="5">
        <f t="shared" si="28"/>
        <v>1.5753105846616267</v>
      </c>
      <c r="DL77" s="2">
        <v>40851</v>
      </c>
      <c r="DM77">
        <v>76.962000000000003</v>
      </c>
      <c r="DN77" s="2">
        <v>40851</v>
      </c>
      <c r="DO77">
        <v>49.111199999999997</v>
      </c>
      <c r="DP77" s="2">
        <v>40851</v>
      </c>
      <c r="DQ77" s="5">
        <v>97.929000000000002</v>
      </c>
      <c r="DS77" s="2">
        <v>40851</v>
      </c>
      <c r="DT77">
        <v>97.929000000000002</v>
      </c>
      <c r="DV77" s="2">
        <v>40858</v>
      </c>
      <c r="DW77" s="23">
        <f t="shared" si="48"/>
        <v>2.0439329521575678E-2</v>
      </c>
      <c r="DX77" s="23">
        <f t="shared" si="49"/>
        <v>-2.2088823055543827E-4</v>
      </c>
      <c r="DY77" s="23">
        <f t="shared" si="50"/>
        <v>-5.7592745764789566E-3</v>
      </c>
      <c r="DZ77" s="23"/>
      <c r="EA77" s="2">
        <v>41215</v>
      </c>
      <c r="EB77" s="23">
        <f t="shared" si="51"/>
        <v>0.46890527652000602</v>
      </c>
      <c r="EC77" s="23">
        <f t="shared" si="52"/>
        <v>-0.69545958185615486</v>
      </c>
    </row>
    <row r="78" spans="5:133">
      <c r="AA78" s="2">
        <v>40724</v>
      </c>
      <c r="AB78">
        <v>11.917</v>
      </c>
      <c r="AC78" s="1">
        <v>40724</v>
      </c>
      <c r="AD78">
        <v>14.754200000000001</v>
      </c>
      <c r="AE78" s="1">
        <v>40724</v>
      </c>
      <c r="AF78">
        <v>10.3796</v>
      </c>
      <c r="AG78" s="1">
        <v>40724</v>
      </c>
      <c r="AH78">
        <v>10.208600000000001</v>
      </c>
      <c r="AJ78" s="2">
        <v>40724</v>
      </c>
      <c r="AK78" s="4">
        <f t="shared" si="35"/>
        <v>11.917</v>
      </c>
      <c r="AL78" s="4">
        <f t="shared" si="36"/>
        <v>14.754200000000001</v>
      </c>
      <c r="AM78" s="4">
        <f t="shared" si="37"/>
        <v>10.3796</v>
      </c>
      <c r="AN78" s="2">
        <v>40724</v>
      </c>
      <c r="AO78" s="23">
        <f t="shared" si="38"/>
        <v>-0.12900897876982464</v>
      </c>
      <c r="AP78" s="23">
        <f t="shared" si="39"/>
        <v>0.42146132798951808</v>
      </c>
      <c r="AS78" s="1">
        <v>40724</v>
      </c>
      <c r="AT78">
        <v>11.162100000000001</v>
      </c>
      <c r="AU78" s="1">
        <v>40724</v>
      </c>
      <c r="AV78">
        <v>13.0869</v>
      </c>
      <c r="AW78" s="1">
        <v>40724</v>
      </c>
      <c r="AX78">
        <v>9.7870000000000008</v>
      </c>
      <c r="AY78" s="1">
        <v>40724</v>
      </c>
      <c r="AZ78">
        <v>9.4603999999999999</v>
      </c>
      <c r="BB78" s="2">
        <v>40724</v>
      </c>
      <c r="BC78" s="4">
        <f t="shared" si="40"/>
        <v>11.162100000000001</v>
      </c>
      <c r="BD78" s="4">
        <f t="shared" si="41"/>
        <v>13.0869</v>
      </c>
      <c r="BE78" s="4">
        <f t="shared" si="42"/>
        <v>9.7870000000000008</v>
      </c>
      <c r="BF78" s="2">
        <v>40724</v>
      </c>
      <c r="BG78" s="23">
        <f t="shared" si="33"/>
        <v>-0.12319366427464362</v>
      </c>
      <c r="BH78" s="23">
        <f t="shared" si="34"/>
        <v>0.33717175845509328</v>
      </c>
      <c r="BJ78" s="2">
        <v>41274</v>
      </c>
      <c r="BK78" s="23">
        <v>0.27536983527203573</v>
      </c>
      <c r="BL78" s="23">
        <v>-0.11550503873711193</v>
      </c>
      <c r="BS78" s="2">
        <v>39059</v>
      </c>
      <c r="BT78">
        <v>1469.49</v>
      </c>
      <c r="BU78" s="2">
        <v>39059</v>
      </c>
      <c r="BV78">
        <v>555.04999999999995</v>
      </c>
      <c r="BW78" s="2">
        <v>39059</v>
      </c>
      <c r="BX78">
        <v>885.44</v>
      </c>
      <c r="BZ78" s="2">
        <v>39066</v>
      </c>
      <c r="CA78" s="23">
        <f t="shared" si="43"/>
        <v>-8.4857220070262418E-3</v>
      </c>
      <c r="CB78" s="23">
        <f t="shared" si="44"/>
        <v>9.7176571463568617E-3</v>
      </c>
      <c r="CC78" s="23">
        <f t="shared" si="45"/>
        <v>7.0021684134440321E-3</v>
      </c>
      <c r="CD78" s="23"/>
      <c r="CE78" s="2">
        <v>39423</v>
      </c>
      <c r="CF78" s="23">
        <f t="shared" si="46"/>
        <v>0.6236200987133288</v>
      </c>
      <c r="CG78" s="23">
        <f t="shared" si="47"/>
        <v>0.66942236407537736</v>
      </c>
      <c r="CS78" s="1">
        <v>38716</v>
      </c>
      <c r="CT78">
        <v>234.82</v>
      </c>
      <c r="CU78" s="1">
        <v>38716</v>
      </c>
      <c r="CV78">
        <v>430.71</v>
      </c>
      <c r="CW78" s="1">
        <v>38716</v>
      </c>
      <c r="CX78">
        <v>2079</v>
      </c>
      <c r="CY78" s="1">
        <v>38716</v>
      </c>
      <c r="CZ78">
        <v>1237.3599999999999</v>
      </c>
      <c r="DB78" s="1">
        <v>38868</v>
      </c>
      <c r="DC78" s="3">
        <f t="shared" si="29"/>
        <v>231.95735607675888</v>
      </c>
      <c r="DD78" s="3">
        <f t="shared" si="30"/>
        <v>129.08295944903261</v>
      </c>
      <c r="DE78" s="3">
        <f t="shared" si="31"/>
        <v>122.89724811362629</v>
      </c>
      <c r="DF78" s="3">
        <f t="shared" si="32"/>
        <v>77.411046571244228</v>
      </c>
      <c r="DG78" s="1">
        <v>38868</v>
      </c>
      <c r="DH78" s="5">
        <f t="shared" si="27"/>
        <v>1.7969634184622596</v>
      </c>
      <c r="DI78" s="5">
        <f t="shared" si="28"/>
        <v>1.5875931608871796</v>
      </c>
      <c r="DL78" s="2">
        <v>40858</v>
      </c>
      <c r="DM78">
        <v>76.944999999999993</v>
      </c>
      <c r="DN78" s="2">
        <v>40858</v>
      </c>
      <c r="DO78">
        <v>50.115000000000002</v>
      </c>
      <c r="DP78" s="2">
        <v>40858</v>
      </c>
      <c r="DQ78" s="5">
        <v>97.364999999999995</v>
      </c>
      <c r="DS78" s="2">
        <v>40858</v>
      </c>
      <c r="DT78">
        <v>97.364999999999995</v>
      </c>
      <c r="DV78" s="2">
        <v>40865</v>
      </c>
      <c r="DW78" s="23">
        <f t="shared" si="48"/>
        <v>2.4344008779806359E-2</v>
      </c>
      <c r="DX78" s="23">
        <f t="shared" si="49"/>
        <v>1.4542855286243439E-2</v>
      </c>
      <c r="DY78" s="23">
        <f t="shared" si="50"/>
        <v>-1.742926102809006E-2</v>
      </c>
      <c r="DZ78" s="23"/>
      <c r="EA78" s="2">
        <v>41222</v>
      </c>
      <c r="EB78" s="23">
        <f t="shared" si="51"/>
        <v>0.48385768025039755</v>
      </c>
      <c r="EC78" s="23">
        <f t="shared" si="52"/>
        <v>-0.69707536667372705</v>
      </c>
    </row>
    <row r="79" spans="5:133">
      <c r="AA79" s="2">
        <v>40753</v>
      </c>
      <c r="AB79">
        <v>11.527699999999999</v>
      </c>
      <c r="AC79" s="1">
        <v>40753</v>
      </c>
      <c r="AD79">
        <v>14.0297</v>
      </c>
      <c r="AE79" s="1">
        <v>40753</v>
      </c>
      <c r="AF79">
        <v>10.220000000000001</v>
      </c>
      <c r="AG79" s="1">
        <v>40753</v>
      </c>
      <c r="AH79">
        <v>10.1076</v>
      </c>
      <c r="AJ79" s="2">
        <v>40753</v>
      </c>
      <c r="AK79" s="4">
        <f t="shared" si="35"/>
        <v>11.527699999999999</v>
      </c>
      <c r="AL79" s="4">
        <f t="shared" si="36"/>
        <v>14.0297</v>
      </c>
      <c r="AM79" s="4">
        <f t="shared" si="37"/>
        <v>10.220000000000001</v>
      </c>
      <c r="AN79" s="2">
        <v>40753</v>
      </c>
      <c r="AO79" s="23">
        <f t="shared" si="38"/>
        <v>-0.11343980152155231</v>
      </c>
      <c r="AP79" s="23">
        <f t="shared" si="39"/>
        <v>0.37276908023483357</v>
      </c>
      <c r="AS79" s="1">
        <v>40753</v>
      </c>
      <c r="AT79">
        <v>10.8432</v>
      </c>
      <c r="AU79" s="1">
        <v>40753</v>
      </c>
      <c r="AV79">
        <v>12.610200000000001</v>
      </c>
      <c r="AW79" s="1">
        <v>40753</v>
      </c>
      <c r="AX79">
        <v>9.6704000000000008</v>
      </c>
      <c r="AY79" s="1">
        <v>40753</v>
      </c>
      <c r="AZ79">
        <v>9.5252999999999997</v>
      </c>
      <c r="BB79" s="2">
        <v>40753</v>
      </c>
      <c r="BC79" s="4">
        <f t="shared" si="40"/>
        <v>10.8432</v>
      </c>
      <c r="BD79" s="4">
        <f t="shared" si="41"/>
        <v>12.610200000000001</v>
      </c>
      <c r="BE79" s="4">
        <f t="shared" si="42"/>
        <v>9.6704000000000008</v>
      </c>
      <c r="BF79" s="2">
        <v>40753</v>
      </c>
      <c r="BG79" s="23">
        <f t="shared" si="33"/>
        <v>-0.10815995278146662</v>
      </c>
      <c r="BH79" s="23">
        <f t="shared" si="34"/>
        <v>0.30399983454665791</v>
      </c>
      <c r="BJ79" s="2">
        <v>41305</v>
      </c>
      <c r="BK79" s="23">
        <v>0.43170578431104678</v>
      </c>
      <c r="BL79" s="23">
        <v>-0.19294802531478095</v>
      </c>
      <c r="BS79" s="2">
        <v>39066</v>
      </c>
      <c r="BT79">
        <v>1483.77</v>
      </c>
      <c r="BU79" s="2">
        <v>39066</v>
      </c>
      <c r="BV79">
        <v>550.34</v>
      </c>
      <c r="BW79" s="2">
        <v>39066</v>
      </c>
      <c r="BX79">
        <v>891.64</v>
      </c>
      <c r="BZ79" s="2">
        <v>39073</v>
      </c>
      <c r="CA79" s="23">
        <f t="shared" si="43"/>
        <v>-7.3954282806992788E-3</v>
      </c>
      <c r="CB79" s="23">
        <f t="shared" si="44"/>
        <v>-7.2652769634107273E-3</v>
      </c>
      <c r="CC79" s="23">
        <f t="shared" si="45"/>
        <v>1.4692028172806904E-3</v>
      </c>
      <c r="CD79" s="23"/>
      <c r="CE79" s="2">
        <v>39430</v>
      </c>
      <c r="CF79" s="23">
        <f t="shared" si="46"/>
        <v>0.61003352720800075</v>
      </c>
      <c r="CG79" s="23">
        <f t="shared" si="47"/>
        <v>0.64915958224117165</v>
      </c>
      <c r="CS79" s="1">
        <v>38748</v>
      </c>
      <c r="CT79">
        <v>247.86</v>
      </c>
      <c r="CU79" s="1">
        <v>38748</v>
      </c>
      <c r="CV79">
        <v>453.42</v>
      </c>
      <c r="CW79" s="1">
        <v>38748</v>
      </c>
      <c r="CX79">
        <v>2167.1</v>
      </c>
      <c r="CY79" s="1">
        <v>38748</v>
      </c>
      <c r="CZ79">
        <v>1293.95</v>
      </c>
      <c r="DB79" s="1">
        <v>38898</v>
      </c>
      <c r="DC79" s="3">
        <f t="shared" si="29"/>
        <v>232.36673773987184</v>
      </c>
      <c r="DD79" s="3">
        <f t="shared" si="30"/>
        <v>131.71491441145369</v>
      </c>
      <c r="DE79" s="3">
        <f t="shared" si="31"/>
        <v>122.73635153129162</v>
      </c>
      <c r="DF79" s="3">
        <f t="shared" si="32"/>
        <v>77.237331789201988</v>
      </c>
      <c r="DG79" s="1">
        <v>38898</v>
      </c>
      <c r="DH79" s="5">
        <f t="shared" si="27"/>
        <v>1.7641642085724625</v>
      </c>
      <c r="DI79" s="5">
        <f t="shared" si="28"/>
        <v>1.5890806775442046</v>
      </c>
      <c r="DL79" s="2">
        <v>40865</v>
      </c>
      <c r="DM79">
        <v>78.063999999999993</v>
      </c>
      <c r="DN79" s="2">
        <v>40865</v>
      </c>
      <c r="DO79">
        <v>51.335000000000001</v>
      </c>
      <c r="DP79" s="2">
        <v>40865</v>
      </c>
      <c r="DQ79" s="5">
        <v>95.668000000000006</v>
      </c>
      <c r="DS79" s="2">
        <v>40865</v>
      </c>
      <c r="DT79">
        <v>95.668000000000006</v>
      </c>
      <c r="DV79" s="2">
        <v>40872</v>
      </c>
      <c r="DW79" s="23">
        <f t="shared" si="48"/>
        <v>1.7921496055322894E-2</v>
      </c>
      <c r="DX79" s="23">
        <f t="shared" si="49"/>
        <v>2.0777823324451994E-2</v>
      </c>
      <c r="DY79" s="23">
        <f t="shared" si="50"/>
        <v>-2.845256512104366E-2</v>
      </c>
      <c r="DZ79" s="23"/>
      <c r="EA79" s="2">
        <v>41229</v>
      </c>
      <c r="EB79" s="23">
        <f t="shared" si="51"/>
        <v>0.46048685719657151</v>
      </c>
      <c r="EC79" s="23">
        <f t="shared" si="52"/>
        <v>-0.68287749034367184</v>
      </c>
    </row>
    <row r="80" spans="5:133">
      <c r="AA80" s="2">
        <v>40786</v>
      </c>
      <c r="AB80">
        <v>10.7258</v>
      </c>
      <c r="AC80" s="1">
        <v>40786</v>
      </c>
      <c r="AD80">
        <v>12.845599999999999</v>
      </c>
      <c r="AE80" s="1">
        <v>40786</v>
      </c>
      <c r="AF80">
        <v>9.5009999999999994</v>
      </c>
      <c r="AG80" s="1">
        <v>40786</v>
      </c>
      <c r="AH80">
        <v>9.0724</v>
      </c>
      <c r="AJ80" s="2">
        <v>40786</v>
      </c>
      <c r="AK80" s="4">
        <f t="shared" si="35"/>
        <v>10.7258</v>
      </c>
      <c r="AL80" s="4">
        <f t="shared" si="36"/>
        <v>12.845599999999999</v>
      </c>
      <c r="AM80" s="4">
        <f t="shared" si="37"/>
        <v>9.5009999999999994</v>
      </c>
      <c r="AN80" s="2">
        <v>40786</v>
      </c>
      <c r="AO80" s="23">
        <f t="shared" si="38"/>
        <v>-0.11419194838613433</v>
      </c>
      <c r="AP80" s="23">
        <f t="shared" si="39"/>
        <v>0.35202610251552469</v>
      </c>
      <c r="AS80" s="1">
        <v>40786</v>
      </c>
      <c r="AT80">
        <v>10.2485</v>
      </c>
      <c r="AU80" s="1">
        <v>40786</v>
      </c>
      <c r="AV80">
        <v>11.7622</v>
      </c>
      <c r="AW80" s="1">
        <v>40786</v>
      </c>
      <c r="AX80">
        <v>9.1073000000000004</v>
      </c>
      <c r="AY80" s="1">
        <v>40786</v>
      </c>
      <c r="AZ80">
        <v>8.6750000000000007</v>
      </c>
      <c r="BB80" s="2">
        <v>40786</v>
      </c>
      <c r="BC80" s="4">
        <f t="shared" si="40"/>
        <v>10.2485</v>
      </c>
      <c r="BD80" s="4">
        <f t="shared" si="41"/>
        <v>11.7622</v>
      </c>
      <c r="BE80" s="4">
        <f t="shared" si="42"/>
        <v>9.1073000000000004</v>
      </c>
      <c r="BF80" s="2">
        <v>40786</v>
      </c>
      <c r="BG80" s="23">
        <f t="shared" si="33"/>
        <v>-0.11135288090940132</v>
      </c>
      <c r="BH80" s="23">
        <f t="shared" si="34"/>
        <v>0.29151340133738857</v>
      </c>
      <c r="BJ80" s="2">
        <v>41333</v>
      </c>
      <c r="BK80" s="23">
        <v>0.35457965103104461</v>
      </c>
      <c r="BL80" s="23">
        <v>-0.20097194258151418</v>
      </c>
      <c r="BS80" s="2">
        <v>39073</v>
      </c>
      <c r="BT80">
        <v>1472.99</v>
      </c>
      <c r="BU80" s="2">
        <v>39073</v>
      </c>
      <c r="BV80">
        <v>546.27</v>
      </c>
      <c r="BW80" s="2">
        <v>39073</v>
      </c>
      <c r="BX80">
        <v>892.95</v>
      </c>
      <c r="BZ80" s="2">
        <v>39080</v>
      </c>
      <c r="CA80" s="23">
        <f t="shared" si="43"/>
        <v>2.6561956541636844E-2</v>
      </c>
      <c r="CB80" s="23">
        <f t="shared" si="44"/>
        <v>7.1894581769054167E-3</v>
      </c>
      <c r="CC80" s="23">
        <f t="shared" si="45"/>
        <v>2.2061705582619329E-2</v>
      </c>
      <c r="CD80" s="23"/>
      <c r="CE80" s="2">
        <v>39437</v>
      </c>
      <c r="CF80" s="23">
        <f t="shared" si="46"/>
        <v>0.59585827740361108</v>
      </c>
      <c r="CG80" s="23">
        <f t="shared" si="47"/>
        <v>0.64436495408155547</v>
      </c>
      <c r="CS80" s="1">
        <v>38776</v>
      </c>
      <c r="CT80">
        <v>255.96</v>
      </c>
      <c r="CU80" s="1">
        <v>38776</v>
      </c>
      <c r="CV80">
        <v>466.19</v>
      </c>
      <c r="CW80" s="1">
        <v>38776</v>
      </c>
      <c r="CX80">
        <v>2179.6</v>
      </c>
      <c r="CY80" s="1">
        <v>38776</v>
      </c>
      <c r="CZ80">
        <v>1279.25</v>
      </c>
      <c r="DB80" s="1">
        <v>38929</v>
      </c>
      <c r="DC80" s="3">
        <f t="shared" si="29"/>
        <v>230.68656716417891</v>
      </c>
      <c r="DD80" s="3">
        <f t="shared" si="30"/>
        <v>135.15274483468119</v>
      </c>
      <c r="DE80" s="3">
        <f t="shared" si="31"/>
        <v>125.09986684420775</v>
      </c>
      <c r="DF80" s="3">
        <f t="shared" si="32"/>
        <v>76.575647358992512</v>
      </c>
      <c r="DG80" s="1">
        <v>38929</v>
      </c>
      <c r="DH80" s="5">
        <f t="shared" si="27"/>
        <v>1.7068581732938881</v>
      </c>
      <c r="DI80" s="5">
        <f t="shared" si="28"/>
        <v>1.6336769085049974</v>
      </c>
      <c r="DL80" s="2">
        <v>40872</v>
      </c>
      <c r="DM80">
        <v>79.686000000000007</v>
      </c>
      <c r="DN80" s="2">
        <v>40872</v>
      </c>
      <c r="DO80">
        <v>52.255000000000003</v>
      </c>
      <c r="DP80" s="2">
        <v>40872</v>
      </c>
      <c r="DQ80" s="5">
        <v>92.945999999999998</v>
      </c>
      <c r="DS80" s="2">
        <v>40872</v>
      </c>
      <c r="DT80">
        <v>92.945999999999998</v>
      </c>
      <c r="DV80" s="2">
        <v>40879</v>
      </c>
      <c r="DW80" s="23">
        <f t="shared" si="48"/>
        <v>-2.0093770931011501E-2</v>
      </c>
      <c r="DX80" s="23">
        <f t="shared" si="49"/>
        <v>-1.3314760434706363E-2</v>
      </c>
      <c r="DY80" s="23">
        <f t="shared" si="50"/>
        <v>3.0684483463516488E-2</v>
      </c>
      <c r="DZ80" s="23"/>
      <c r="EA80" s="2">
        <v>41236</v>
      </c>
      <c r="EB80" s="23">
        <f t="shared" si="51"/>
        <v>0.41489496678724824</v>
      </c>
      <c r="EC80" s="23">
        <f t="shared" si="52"/>
        <v>-0.66648181935510542</v>
      </c>
    </row>
    <row r="81" spans="27:133">
      <c r="AA81" s="2">
        <v>40816</v>
      </c>
      <c r="AB81">
        <v>10.023400000000001</v>
      </c>
      <c r="AC81" s="1">
        <v>40816</v>
      </c>
      <c r="AD81">
        <v>12.7319</v>
      </c>
      <c r="AE81" s="1">
        <v>40816</v>
      </c>
      <c r="AF81">
        <v>8.6232000000000006</v>
      </c>
      <c r="AG81" s="1">
        <v>40816</v>
      </c>
      <c r="AH81">
        <v>7.4484000000000004</v>
      </c>
      <c r="AJ81" s="2">
        <v>40816</v>
      </c>
      <c r="AK81" s="4">
        <f t="shared" si="35"/>
        <v>10.023400000000001</v>
      </c>
      <c r="AL81" s="4">
        <f t="shared" si="36"/>
        <v>12.7319</v>
      </c>
      <c r="AM81" s="4">
        <f t="shared" si="37"/>
        <v>8.6232000000000006</v>
      </c>
      <c r="AN81" s="2">
        <v>40816</v>
      </c>
      <c r="AO81" s="23">
        <f t="shared" si="38"/>
        <v>-0.13969311810363749</v>
      </c>
      <c r="AP81" s="23">
        <f t="shared" si="39"/>
        <v>0.47647045180443448</v>
      </c>
      <c r="AS81" s="1">
        <v>40816</v>
      </c>
      <c r="AT81">
        <v>9.6824999999999992</v>
      </c>
      <c r="AU81" s="1">
        <v>40816</v>
      </c>
      <c r="AV81">
        <v>11.8248</v>
      </c>
      <c r="AW81" s="1">
        <v>40816</v>
      </c>
      <c r="AX81">
        <v>8.3619000000000003</v>
      </c>
      <c r="AY81" s="1">
        <v>40816</v>
      </c>
      <c r="AZ81">
        <v>7.2149000000000001</v>
      </c>
      <c r="BB81" s="2">
        <v>40816</v>
      </c>
      <c r="BC81" s="4">
        <f t="shared" si="40"/>
        <v>9.6824999999999992</v>
      </c>
      <c r="BD81" s="4">
        <f t="shared" si="41"/>
        <v>11.8248</v>
      </c>
      <c r="BE81" s="4">
        <f t="shared" si="42"/>
        <v>8.3619000000000003</v>
      </c>
      <c r="BF81" s="2">
        <v>40816</v>
      </c>
      <c r="BG81" s="23">
        <f t="shared" si="33"/>
        <v>-0.13639039504260253</v>
      </c>
      <c r="BH81" s="23">
        <f t="shared" si="34"/>
        <v>0.41412836795465147</v>
      </c>
      <c r="BJ81" s="2">
        <v>41362</v>
      </c>
      <c r="BK81" s="23">
        <v>0.35285786083063009</v>
      </c>
      <c r="BL81" s="23">
        <v>-0.2285758594680708</v>
      </c>
      <c r="BS81" s="2">
        <v>39080</v>
      </c>
      <c r="BT81">
        <v>1483.58</v>
      </c>
      <c r="BU81" s="2">
        <v>39080</v>
      </c>
      <c r="BV81">
        <v>560.78</v>
      </c>
      <c r="BW81" s="2">
        <v>39080</v>
      </c>
      <c r="BX81">
        <v>912.65</v>
      </c>
      <c r="BZ81" s="2">
        <v>39087</v>
      </c>
      <c r="CA81" s="23">
        <f t="shared" si="43"/>
        <v>6.0273190912656371E-3</v>
      </c>
      <c r="CB81" s="23">
        <f t="shared" si="44"/>
        <v>-9.2883430620526175E-3</v>
      </c>
      <c r="CC81" s="23">
        <f t="shared" si="45"/>
        <v>-2.0478825398564604E-2</v>
      </c>
      <c r="CD81" s="23"/>
      <c r="CE81" s="2">
        <v>39444</v>
      </c>
      <c r="CF81" s="23">
        <f t="shared" si="46"/>
        <v>0.59171703302991963</v>
      </c>
      <c r="CG81" s="23">
        <f t="shared" si="47"/>
        <v>0.64308100433393356</v>
      </c>
      <c r="CS81" s="1">
        <v>38807</v>
      </c>
      <c r="CT81">
        <v>288.8</v>
      </c>
      <c r="CU81" s="1">
        <v>38807</v>
      </c>
      <c r="CV81">
        <v>503.09</v>
      </c>
      <c r="CW81" s="1">
        <v>38807</v>
      </c>
      <c r="CX81">
        <v>2213.9</v>
      </c>
      <c r="CY81" s="1">
        <v>38807</v>
      </c>
      <c r="CZ81">
        <v>1309.18</v>
      </c>
      <c r="DB81" s="1">
        <v>38960</v>
      </c>
      <c r="DC81" s="3">
        <f t="shared" si="29"/>
        <v>251.57356076759044</v>
      </c>
      <c r="DD81" s="3">
        <f t="shared" si="30"/>
        <v>147.77241162518217</v>
      </c>
      <c r="DE81" s="3">
        <f t="shared" si="31"/>
        <v>127.90723479804707</v>
      </c>
      <c r="DF81" s="3">
        <f t="shared" si="32"/>
        <v>78.514859248804271</v>
      </c>
      <c r="DG81" s="1">
        <v>38960</v>
      </c>
      <c r="DH81" s="5">
        <f t="shared" si="27"/>
        <v>1.7024392983833481</v>
      </c>
      <c r="DI81" s="5">
        <f t="shared" si="28"/>
        <v>1.6290831572750353</v>
      </c>
      <c r="DL81" s="2">
        <v>40879</v>
      </c>
      <c r="DM81">
        <v>78.625</v>
      </c>
      <c r="DN81" s="2">
        <v>40879</v>
      </c>
      <c r="DO81">
        <v>51.204999999999998</v>
      </c>
      <c r="DP81" s="2">
        <v>40879</v>
      </c>
      <c r="DQ81" s="5">
        <v>95.798000000000002</v>
      </c>
      <c r="DS81" s="2">
        <v>40879</v>
      </c>
      <c r="DT81">
        <v>95.798000000000002</v>
      </c>
      <c r="DV81" s="2">
        <v>40886</v>
      </c>
      <c r="DW81" s="23">
        <f t="shared" si="48"/>
        <v>1.633043648081256E-2</v>
      </c>
      <c r="DX81" s="23">
        <f t="shared" si="49"/>
        <v>8.9030206677387369E-5</v>
      </c>
      <c r="DY81" s="23">
        <f t="shared" si="50"/>
        <v>-5.7203699450928402E-3</v>
      </c>
      <c r="DZ81" s="23"/>
      <c r="EA81" s="2">
        <v>41243</v>
      </c>
      <c r="EB81" s="23">
        <f t="shared" si="51"/>
        <v>0.37726034089009675</v>
      </c>
      <c r="EC81" s="23">
        <f t="shared" si="52"/>
        <v>-0.62806918274664392</v>
      </c>
    </row>
    <row r="82" spans="27:133">
      <c r="AA82" s="2">
        <v>40847</v>
      </c>
      <c r="AB82">
        <v>11.1264</v>
      </c>
      <c r="AC82" s="1">
        <v>40847</v>
      </c>
      <c r="AD82">
        <v>13.7425</v>
      </c>
      <c r="AE82" s="1">
        <v>40847</v>
      </c>
      <c r="AF82">
        <v>9.6440000000000001</v>
      </c>
      <c r="AG82" s="1">
        <v>40847</v>
      </c>
      <c r="AH82">
        <v>8.7380999999999993</v>
      </c>
      <c r="AJ82" s="2">
        <v>40847</v>
      </c>
      <c r="AK82" s="4">
        <f t="shared" si="35"/>
        <v>11.1264</v>
      </c>
      <c r="AL82" s="4">
        <f t="shared" si="36"/>
        <v>13.7425</v>
      </c>
      <c r="AM82" s="4">
        <f t="shared" si="37"/>
        <v>9.6440000000000001</v>
      </c>
      <c r="AN82" s="2">
        <v>40847</v>
      </c>
      <c r="AO82" s="23">
        <f t="shared" si="38"/>
        <v>-0.13323267184354326</v>
      </c>
      <c r="AP82" s="23">
        <f t="shared" si="39"/>
        <v>0.42497926171712974</v>
      </c>
      <c r="AS82" s="1">
        <v>40847</v>
      </c>
      <c r="AT82">
        <v>10.7906</v>
      </c>
      <c r="AU82" s="1">
        <v>40847</v>
      </c>
      <c r="AV82">
        <v>12.9519</v>
      </c>
      <c r="AW82" s="1">
        <v>40847</v>
      </c>
      <c r="AX82">
        <v>9.4411000000000005</v>
      </c>
      <c r="AY82" s="1">
        <v>40847</v>
      </c>
      <c r="AZ82">
        <v>8.5800999999999998</v>
      </c>
      <c r="BB82" s="2">
        <v>40847</v>
      </c>
      <c r="BC82" s="4">
        <f t="shared" si="40"/>
        <v>10.7906</v>
      </c>
      <c r="BD82" s="4">
        <f t="shared" si="41"/>
        <v>12.9519</v>
      </c>
      <c r="BE82" s="4">
        <f t="shared" si="42"/>
        <v>9.4411000000000005</v>
      </c>
      <c r="BF82" s="2">
        <v>40847</v>
      </c>
      <c r="BG82" s="23">
        <f t="shared" si="33"/>
        <v>-0.12506255444553582</v>
      </c>
      <c r="BH82" s="23">
        <f t="shared" si="34"/>
        <v>0.37186344811515593</v>
      </c>
      <c r="BJ82" s="2">
        <v>41394</v>
      </c>
      <c r="BK82" s="23">
        <v>0.24769236415686424</v>
      </c>
      <c r="BL82" s="23">
        <v>-0.23607586951340898</v>
      </c>
      <c r="BS82" s="2">
        <v>39087</v>
      </c>
      <c r="BT82">
        <v>1469.8</v>
      </c>
      <c r="BU82" s="2">
        <v>39087</v>
      </c>
      <c r="BV82">
        <v>564.16</v>
      </c>
      <c r="BW82" s="2">
        <v>39087</v>
      </c>
      <c r="BX82">
        <v>893.96</v>
      </c>
      <c r="BZ82" s="2">
        <v>39094</v>
      </c>
      <c r="CA82" s="23">
        <f t="shared" si="43"/>
        <v>1.1557005104934737E-2</v>
      </c>
      <c r="CB82" s="23">
        <f t="shared" si="44"/>
        <v>1.2083276636277063E-2</v>
      </c>
      <c r="CC82" s="23">
        <f t="shared" si="45"/>
        <v>-1.054857040583479E-2</v>
      </c>
      <c r="CD82" s="23"/>
      <c r="CE82" s="2">
        <v>39451</v>
      </c>
      <c r="CF82" s="23">
        <f t="shared" si="46"/>
        <v>0.54643152844183018</v>
      </c>
      <c r="CG82" s="23">
        <f t="shared" si="47"/>
        <v>0.6278725037089441</v>
      </c>
      <c r="CS82" s="1">
        <v>38835</v>
      </c>
      <c r="CT82">
        <v>308.12</v>
      </c>
      <c r="CU82" s="1">
        <v>38835</v>
      </c>
      <c r="CV82">
        <v>511.77</v>
      </c>
      <c r="CW82" s="1">
        <v>38835</v>
      </c>
      <c r="CX82">
        <v>2291.9</v>
      </c>
      <c r="CY82" s="1">
        <v>38835</v>
      </c>
      <c r="CZ82">
        <v>1338.24</v>
      </c>
      <c r="DB82" s="1">
        <v>38989</v>
      </c>
      <c r="DC82" s="3">
        <f t="shared" si="29"/>
        <v>271.13006396588463</v>
      </c>
      <c r="DD82" s="3">
        <f t="shared" si="30"/>
        <v>155.29105821164231</v>
      </c>
      <c r="DE82" s="3">
        <f t="shared" si="31"/>
        <v>129.60497114957835</v>
      </c>
      <c r="DF82" s="3">
        <f t="shared" si="32"/>
        <v>79.137940394115475</v>
      </c>
      <c r="DG82" s="1">
        <v>38989</v>
      </c>
      <c r="DH82" s="5">
        <f t="shared" si="27"/>
        <v>1.7459476874474527</v>
      </c>
      <c r="DI82" s="5">
        <f t="shared" si="28"/>
        <v>1.6377096814010021</v>
      </c>
      <c r="DL82" s="2">
        <v>40886</v>
      </c>
      <c r="DM82">
        <v>78.632000000000005</v>
      </c>
      <c r="DN82" s="2">
        <v>40886</v>
      </c>
      <c r="DO82">
        <v>52.041200000000003</v>
      </c>
      <c r="DP82" s="2">
        <v>40886</v>
      </c>
      <c r="DQ82" s="5">
        <v>95.25</v>
      </c>
      <c r="DS82" s="2">
        <v>40886</v>
      </c>
      <c r="DT82">
        <v>95.25</v>
      </c>
      <c r="DV82" s="2">
        <v>40893</v>
      </c>
      <c r="DW82" s="23">
        <f t="shared" si="48"/>
        <v>1.3427822571347336E-2</v>
      </c>
      <c r="DX82" s="23">
        <f t="shared" si="49"/>
        <v>2.0653169193203702E-2</v>
      </c>
      <c r="DY82" s="23">
        <f t="shared" si="50"/>
        <v>-1.5758530183727082E-2</v>
      </c>
      <c r="DZ82" s="23"/>
      <c r="EA82" s="2">
        <v>41250</v>
      </c>
      <c r="EB82" s="23">
        <f t="shared" si="51"/>
        <v>0.38391689151064617</v>
      </c>
      <c r="EC82" s="23">
        <f t="shared" si="52"/>
        <v>-0.62138136396055965</v>
      </c>
    </row>
    <row r="83" spans="27:133">
      <c r="AA83" s="2">
        <v>40877</v>
      </c>
      <c r="AB83">
        <v>11.04</v>
      </c>
      <c r="AC83" s="1">
        <v>40877</v>
      </c>
      <c r="AD83">
        <v>12.2974</v>
      </c>
      <c r="AE83" s="1">
        <v>40877</v>
      </c>
      <c r="AF83">
        <v>9.2942999999999998</v>
      </c>
      <c r="AG83" s="1">
        <v>40877</v>
      </c>
      <c r="AH83">
        <v>8.0303000000000004</v>
      </c>
      <c r="AJ83" s="2">
        <v>40877</v>
      </c>
      <c r="AK83" s="4">
        <f t="shared" si="35"/>
        <v>11.04</v>
      </c>
      <c r="AL83" s="4">
        <f t="shared" si="36"/>
        <v>12.2974</v>
      </c>
      <c r="AM83" s="4">
        <f t="shared" si="37"/>
        <v>9.2942999999999998</v>
      </c>
      <c r="AN83" s="2">
        <v>40877</v>
      </c>
      <c r="AO83" s="23">
        <f t="shared" si="38"/>
        <v>-0.15812499999999996</v>
      </c>
      <c r="AP83" s="23">
        <f t="shared" si="39"/>
        <v>0.32311201489084707</v>
      </c>
      <c r="AS83" s="1">
        <v>40877</v>
      </c>
      <c r="AT83">
        <v>10.771800000000001</v>
      </c>
      <c r="AU83" s="1">
        <v>40877</v>
      </c>
      <c r="AV83">
        <v>11.7658</v>
      </c>
      <c r="AW83" s="1">
        <v>40877</v>
      </c>
      <c r="AX83">
        <v>9.1788000000000007</v>
      </c>
      <c r="AY83" s="1">
        <v>40877</v>
      </c>
      <c r="AZ83">
        <v>7.9550000000000001</v>
      </c>
      <c r="BB83" s="2">
        <v>40877</v>
      </c>
      <c r="BC83" s="4">
        <f t="shared" si="40"/>
        <v>10.771800000000001</v>
      </c>
      <c r="BD83" s="4">
        <f t="shared" si="41"/>
        <v>11.7658</v>
      </c>
      <c r="BE83" s="4">
        <f t="shared" si="42"/>
        <v>9.1788000000000007</v>
      </c>
      <c r="BF83" s="2">
        <v>40877</v>
      </c>
      <c r="BG83" s="23">
        <f t="shared" si="33"/>
        <v>-0.14788614716203419</v>
      </c>
      <c r="BH83" s="23">
        <f t="shared" si="34"/>
        <v>0.28184512136662732</v>
      </c>
      <c r="BJ83" s="2">
        <v>41425</v>
      </c>
      <c r="BK83" s="23">
        <v>0.28751877205428467</v>
      </c>
      <c r="BL83" s="23">
        <v>-0.24142630501177642</v>
      </c>
      <c r="BS83" s="2">
        <v>39094</v>
      </c>
      <c r="BT83">
        <v>1487.56</v>
      </c>
      <c r="BU83" s="2">
        <v>39094</v>
      </c>
      <c r="BV83">
        <v>570.67999999999995</v>
      </c>
      <c r="BW83" s="2">
        <v>39094</v>
      </c>
      <c r="BX83">
        <v>884.53</v>
      </c>
      <c r="BZ83" s="2">
        <v>39101</v>
      </c>
      <c r="CA83" s="23">
        <f t="shared" si="43"/>
        <v>9.7252400644844972E-3</v>
      </c>
      <c r="CB83" s="23">
        <f t="shared" si="44"/>
        <v>4.0334507515662477E-3</v>
      </c>
      <c r="CC83" s="23">
        <f t="shared" si="45"/>
        <v>1.3849162832238582E-2</v>
      </c>
      <c r="CD83" s="23"/>
      <c r="CE83" s="2">
        <v>39458</v>
      </c>
      <c r="CF83" s="23">
        <f t="shared" si="46"/>
        <v>0.54925958478493597</v>
      </c>
      <c r="CG83" s="23">
        <f t="shared" si="47"/>
        <v>0.63191519477009073</v>
      </c>
      <c r="CS83" s="1">
        <v>38868</v>
      </c>
      <c r="CT83">
        <v>271.97000000000003</v>
      </c>
      <c r="CU83" s="1">
        <v>38868</v>
      </c>
      <c r="CV83">
        <v>451.7</v>
      </c>
      <c r="CW83" s="1">
        <v>38868</v>
      </c>
      <c r="CX83">
        <v>2215.1</v>
      </c>
      <c r="CY83" s="1">
        <v>38868</v>
      </c>
      <c r="CZ83">
        <v>1283.3900000000001</v>
      </c>
      <c r="DB83" s="1">
        <v>39021</v>
      </c>
      <c r="DC83" s="3">
        <f t="shared" si="29"/>
        <v>280.32409381663092</v>
      </c>
      <c r="DD83" s="3">
        <f t="shared" si="30"/>
        <v>163.95564827251164</v>
      </c>
      <c r="DE83" s="3">
        <f t="shared" si="31"/>
        <v>134.39303151353752</v>
      </c>
      <c r="DF83" s="3">
        <f t="shared" si="32"/>
        <v>81.920995964750446</v>
      </c>
      <c r="DG83" s="1">
        <v>39021</v>
      </c>
      <c r="DH83" s="5">
        <f t="shared" si="27"/>
        <v>1.7097556367847884</v>
      </c>
      <c r="DI83" s="5">
        <f t="shared" si="28"/>
        <v>1.6405199903986167</v>
      </c>
      <c r="DL83" s="2">
        <v>40893</v>
      </c>
      <c r="DM83">
        <v>80.256</v>
      </c>
      <c r="DN83" s="2">
        <v>40893</v>
      </c>
      <c r="DO83">
        <v>52.74</v>
      </c>
      <c r="DP83" s="2">
        <v>40893</v>
      </c>
      <c r="DQ83" s="5">
        <v>93.748999999999995</v>
      </c>
      <c r="DS83" s="2">
        <v>40893</v>
      </c>
      <c r="DT83">
        <v>93.748999999999995</v>
      </c>
      <c r="DV83" s="2">
        <v>40900</v>
      </c>
      <c r="DW83" s="23">
        <f t="shared" si="48"/>
        <v>4.1467576791809346E-3</v>
      </c>
      <c r="DX83" s="23">
        <f t="shared" si="49"/>
        <v>-4.0620015948962251E-3</v>
      </c>
      <c r="DY83" s="23">
        <f t="shared" si="50"/>
        <v>3.072032768349553E-3</v>
      </c>
      <c r="DZ83" s="23"/>
      <c r="EA83" s="2">
        <v>41257</v>
      </c>
      <c r="EB83" s="23">
        <f t="shared" si="51"/>
        <v>0.35920831975401835</v>
      </c>
      <c r="EC83" s="23">
        <f t="shared" si="52"/>
        <v>-0.61141742507621055</v>
      </c>
    </row>
    <row r="84" spans="27:133">
      <c r="AA84" s="2">
        <v>40907</v>
      </c>
      <c r="AB84">
        <v>11.068099999999999</v>
      </c>
      <c r="AC84" s="1">
        <v>40907</v>
      </c>
      <c r="AD84">
        <v>11.835100000000001</v>
      </c>
      <c r="AE84" s="1">
        <v>40907</v>
      </c>
      <c r="AF84">
        <v>9.2245000000000008</v>
      </c>
      <c r="AG84" s="1">
        <v>40907</v>
      </c>
      <c r="AH84">
        <v>8.2014999999999993</v>
      </c>
      <c r="AJ84" s="2">
        <v>40907</v>
      </c>
      <c r="AK84" s="4">
        <f t="shared" si="35"/>
        <v>11.068099999999999</v>
      </c>
      <c r="AL84" s="4">
        <f t="shared" si="36"/>
        <v>11.835100000000001</v>
      </c>
      <c r="AM84" s="4">
        <f t="shared" si="37"/>
        <v>9.2245000000000008</v>
      </c>
      <c r="AN84" s="2">
        <v>40907</v>
      </c>
      <c r="AO84" s="23">
        <f t="shared" si="38"/>
        <v>-0.16656878777748652</v>
      </c>
      <c r="AP84" s="23">
        <f t="shared" si="39"/>
        <v>0.28300720906282173</v>
      </c>
      <c r="AS84" s="1">
        <v>40907</v>
      </c>
      <c r="AT84">
        <v>10.8843</v>
      </c>
      <c r="AU84" s="1">
        <v>40907</v>
      </c>
      <c r="AV84">
        <v>11.422800000000001</v>
      </c>
      <c r="AW84" s="1">
        <v>40907</v>
      </c>
      <c r="AX84">
        <v>9.1818000000000008</v>
      </c>
      <c r="AY84" s="1">
        <v>40907</v>
      </c>
      <c r="AZ84">
        <v>8.1941000000000006</v>
      </c>
      <c r="BB84" s="2">
        <v>40907</v>
      </c>
      <c r="BC84" s="4">
        <f t="shared" si="40"/>
        <v>10.8843</v>
      </c>
      <c r="BD84" s="4">
        <f t="shared" si="41"/>
        <v>11.422800000000001</v>
      </c>
      <c r="BE84" s="4">
        <f t="shared" si="42"/>
        <v>9.1818000000000008</v>
      </c>
      <c r="BF84" s="2">
        <v>40907</v>
      </c>
      <c r="BG84" s="23">
        <f t="shared" si="33"/>
        <v>-0.15641795981367645</v>
      </c>
      <c r="BH84" s="23">
        <f t="shared" si="34"/>
        <v>0.24406979023720843</v>
      </c>
      <c r="BJ84" s="2">
        <v>41453</v>
      </c>
      <c r="BK84" s="23">
        <v>0.31666123497498222</v>
      </c>
      <c r="BL84" s="23">
        <v>-0.2520790318880477</v>
      </c>
      <c r="BS84" s="2">
        <v>39101</v>
      </c>
      <c r="BT84">
        <v>1493.56</v>
      </c>
      <c r="BU84" s="2">
        <v>39101</v>
      </c>
      <c r="BV84">
        <v>576.23</v>
      </c>
      <c r="BW84" s="2">
        <v>39101</v>
      </c>
      <c r="BX84">
        <v>896.78</v>
      </c>
      <c r="BZ84" s="2">
        <v>39108</v>
      </c>
      <c r="CA84" s="23">
        <f t="shared" si="43"/>
        <v>6.1954427919406196E-3</v>
      </c>
      <c r="CB84" s="23">
        <f t="shared" si="44"/>
        <v>-4.1913281019845261E-3</v>
      </c>
      <c r="CC84" s="23">
        <f t="shared" si="45"/>
        <v>5.8096746136175881E-3</v>
      </c>
      <c r="CD84" s="23"/>
      <c r="CE84" s="2">
        <v>39465</v>
      </c>
      <c r="CF84" s="23">
        <f t="shared" si="46"/>
        <v>0.60431939507665677</v>
      </c>
      <c r="CG84" s="23">
        <f t="shared" si="47"/>
        <v>0.66891765980449447</v>
      </c>
      <c r="CS84" s="1">
        <v>38898</v>
      </c>
      <c r="CT84">
        <v>272.45</v>
      </c>
      <c r="CU84" s="1">
        <v>38898</v>
      </c>
      <c r="CV84">
        <v>460.91</v>
      </c>
      <c r="CW84" s="1">
        <v>38898</v>
      </c>
      <c r="CX84">
        <v>2212.1999999999998</v>
      </c>
      <c r="CY84" s="1">
        <v>38898</v>
      </c>
      <c r="CZ84">
        <v>1280.51</v>
      </c>
      <c r="DB84" s="1">
        <v>39051</v>
      </c>
      <c r="DC84" s="3">
        <f t="shared" si="29"/>
        <v>292.51172707889106</v>
      </c>
      <c r="DD84" s="3">
        <f t="shared" si="30"/>
        <v>173.08604578058467</v>
      </c>
      <c r="DE84" s="3">
        <f t="shared" si="31"/>
        <v>137.27252552152686</v>
      </c>
      <c r="DF84" s="3">
        <f t="shared" si="32"/>
        <v>83.884334907623611</v>
      </c>
      <c r="DG84" s="1">
        <v>39051</v>
      </c>
      <c r="DH84" s="5">
        <f t="shared" si="27"/>
        <v>1.6899786794465124</v>
      </c>
      <c r="DI84" s="5">
        <f t="shared" si="28"/>
        <v>1.6364500674970626</v>
      </c>
      <c r="DL84" s="2">
        <v>40900</v>
      </c>
      <c r="DM84">
        <v>79.930000000000007</v>
      </c>
      <c r="DN84" s="2">
        <v>40900</v>
      </c>
      <c r="DO84">
        <v>52.9587</v>
      </c>
      <c r="DP84" s="2">
        <v>40900</v>
      </c>
      <c r="DQ84" s="5">
        <v>94.037000000000006</v>
      </c>
      <c r="DS84" s="2">
        <v>40900</v>
      </c>
      <c r="DT84">
        <v>94.037000000000006</v>
      </c>
      <c r="DV84" s="2">
        <v>40907</v>
      </c>
      <c r="DW84" s="23">
        <f t="shared" si="48"/>
        <v>2.0072244975801734E-3</v>
      </c>
      <c r="DX84" s="23">
        <f t="shared" si="49"/>
        <v>3.102714875516055E-3</v>
      </c>
      <c r="DY84" s="23">
        <f t="shared" si="50"/>
        <v>-8.1457298722843463E-3</v>
      </c>
      <c r="DZ84" s="23"/>
      <c r="EA84" s="2">
        <v>41264</v>
      </c>
      <c r="EB84" s="23">
        <f t="shared" si="51"/>
        <v>0.36128686535848931</v>
      </c>
      <c r="EC84" s="23">
        <f t="shared" si="52"/>
        <v>-0.61666977769543274</v>
      </c>
    </row>
    <row r="85" spans="27:133">
      <c r="AA85" s="2">
        <v>40939</v>
      </c>
      <c r="AB85">
        <v>11.630100000000001</v>
      </c>
      <c r="AC85" s="1">
        <v>40939</v>
      </c>
      <c r="AD85">
        <v>13.343299999999999</v>
      </c>
      <c r="AE85" s="1">
        <v>40939</v>
      </c>
      <c r="AF85">
        <v>9.9937000000000005</v>
      </c>
      <c r="AG85" s="1">
        <v>40939</v>
      </c>
      <c r="AH85">
        <v>9.0103000000000009</v>
      </c>
      <c r="AJ85" s="2">
        <v>40939</v>
      </c>
      <c r="AK85" s="4">
        <f t="shared" si="35"/>
        <v>11.630100000000001</v>
      </c>
      <c r="AL85" s="4">
        <f t="shared" si="36"/>
        <v>13.343299999999999</v>
      </c>
      <c r="AM85" s="4">
        <f t="shared" si="37"/>
        <v>9.9937000000000005</v>
      </c>
      <c r="AN85" s="2">
        <v>40939</v>
      </c>
      <c r="AO85" s="23">
        <f t="shared" si="38"/>
        <v>-0.14070386325139084</v>
      </c>
      <c r="AP85" s="23">
        <f t="shared" si="39"/>
        <v>0.3351711578294323</v>
      </c>
      <c r="AS85" s="1">
        <v>40939</v>
      </c>
      <c r="AT85">
        <v>10.622400000000001</v>
      </c>
      <c r="AU85" s="1">
        <v>40939</v>
      </c>
      <c r="AV85">
        <v>13.0025</v>
      </c>
      <c r="AW85" s="1">
        <v>40939</v>
      </c>
      <c r="AX85">
        <v>9.0908999999999995</v>
      </c>
      <c r="AY85" s="1">
        <v>40939</v>
      </c>
      <c r="AZ85">
        <v>8.0305</v>
      </c>
      <c r="BB85" s="2">
        <v>40939</v>
      </c>
      <c r="BC85" s="4">
        <f t="shared" si="40"/>
        <v>10.622400000000001</v>
      </c>
      <c r="BD85" s="4">
        <f t="shared" si="41"/>
        <v>13.0025</v>
      </c>
      <c r="BE85" s="4">
        <f t="shared" si="42"/>
        <v>9.0908999999999995</v>
      </c>
      <c r="BF85" s="2">
        <v>40939</v>
      </c>
      <c r="BG85" s="23">
        <f t="shared" si="33"/>
        <v>-0.14417645729778594</v>
      </c>
      <c r="BH85" s="23">
        <f t="shared" si="34"/>
        <v>0.43027643027643037</v>
      </c>
      <c r="BJ85" s="2">
        <v>41486</v>
      </c>
      <c r="BK85" s="23">
        <v>0.30253093363329597</v>
      </c>
      <c r="BL85" s="23">
        <v>-0.27070871416949804</v>
      </c>
      <c r="BS85" s="2">
        <v>39108</v>
      </c>
      <c r="BT85">
        <v>1487.3</v>
      </c>
      <c r="BU85" s="2">
        <v>39108</v>
      </c>
      <c r="BV85">
        <v>579.79999999999995</v>
      </c>
      <c r="BW85" s="2">
        <v>39108</v>
      </c>
      <c r="BX85">
        <v>901.99</v>
      </c>
      <c r="BZ85" s="2">
        <v>39115</v>
      </c>
      <c r="CA85" s="23">
        <f t="shared" si="43"/>
        <v>9.9344601586754955E-3</v>
      </c>
      <c r="CB85" s="23">
        <f t="shared" si="44"/>
        <v>1.9108451556511863E-2</v>
      </c>
      <c r="CC85" s="23">
        <f t="shared" si="45"/>
        <v>1.9545671238040407E-2</v>
      </c>
      <c r="CD85" s="23"/>
      <c r="CE85" s="2">
        <v>39472</v>
      </c>
      <c r="CF85" s="23">
        <f t="shared" si="46"/>
        <v>0.58909131949644755</v>
      </c>
      <c r="CG85" s="23">
        <f t="shared" si="47"/>
        <v>0.67350979323574489</v>
      </c>
      <c r="CS85" s="1">
        <v>38929</v>
      </c>
      <c r="CT85">
        <v>270.48</v>
      </c>
      <c r="CU85" s="1">
        <v>38929</v>
      </c>
      <c r="CV85">
        <v>472.94</v>
      </c>
      <c r="CW85" s="1">
        <v>38929</v>
      </c>
      <c r="CX85">
        <v>2254.8000000000002</v>
      </c>
      <c r="CY85" s="1">
        <v>38929</v>
      </c>
      <c r="CZ85">
        <v>1269.54</v>
      </c>
      <c r="DB85" s="1">
        <v>39080</v>
      </c>
      <c r="DC85" s="3">
        <f t="shared" si="29"/>
        <v>294.3880597014923</v>
      </c>
      <c r="DD85" s="3">
        <f t="shared" si="30"/>
        <v>178.65287343182919</v>
      </c>
      <c r="DE85" s="3">
        <f t="shared" si="31"/>
        <v>140.90656901908568</v>
      </c>
      <c r="DF85" s="3">
        <f t="shared" si="32"/>
        <v>84.936877597428122</v>
      </c>
      <c r="DG85" s="1">
        <v>39080</v>
      </c>
      <c r="DH85" s="5">
        <f t="shared" si="27"/>
        <v>1.6478215773776828</v>
      </c>
      <c r="DI85" s="5">
        <f t="shared" si="28"/>
        <v>1.658956309730796</v>
      </c>
      <c r="DL85" s="2">
        <v>40907</v>
      </c>
      <c r="DM85">
        <v>80.177999999999997</v>
      </c>
      <c r="DN85" s="2">
        <v>40907</v>
      </c>
      <c r="DO85">
        <v>53.064999999999998</v>
      </c>
      <c r="DP85" s="2">
        <v>40907</v>
      </c>
      <c r="DQ85" s="5">
        <v>93.271000000000001</v>
      </c>
      <c r="DS85" s="2">
        <v>40907</v>
      </c>
      <c r="DT85">
        <v>93.271000000000001</v>
      </c>
      <c r="DV85" s="2">
        <v>40914</v>
      </c>
      <c r="DW85" s="23">
        <f t="shared" si="48"/>
        <v>-6.478846697446472E-3</v>
      </c>
      <c r="DX85" s="23">
        <f t="shared" si="49"/>
        <v>1.3420140188081575E-2</v>
      </c>
      <c r="DY85" s="23">
        <f t="shared" si="50"/>
        <v>4.6423861650457532E-3</v>
      </c>
      <c r="DZ85" s="23"/>
      <c r="EA85" s="2">
        <v>41271</v>
      </c>
      <c r="EB85" s="23">
        <f t="shared" si="51"/>
        <v>0.35944322789930355</v>
      </c>
      <c r="EC85" s="23">
        <f t="shared" si="52"/>
        <v>-0.62019507603994362</v>
      </c>
    </row>
    <row r="86" spans="27:133">
      <c r="AA86" s="2">
        <v>40968</v>
      </c>
      <c r="AB86">
        <v>12.1523</v>
      </c>
      <c r="AC86" s="1">
        <v>40968</v>
      </c>
      <c r="AD86">
        <v>13.6853</v>
      </c>
      <c r="AE86" s="1">
        <v>40968</v>
      </c>
      <c r="AF86">
        <v>10.4808</v>
      </c>
      <c r="AG86" s="1">
        <v>40968</v>
      </c>
      <c r="AH86">
        <v>9.5873000000000008</v>
      </c>
      <c r="AJ86" s="2">
        <v>40968</v>
      </c>
      <c r="AK86" s="4">
        <f t="shared" si="35"/>
        <v>12.1523</v>
      </c>
      <c r="AL86" s="4">
        <f t="shared" si="36"/>
        <v>13.6853</v>
      </c>
      <c r="AM86" s="4">
        <f t="shared" si="37"/>
        <v>10.4808</v>
      </c>
      <c r="AN86" s="2">
        <v>40968</v>
      </c>
      <c r="AO86" s="23">
        <f t="shared" si="38"/>
        <v>-0.1375459789504867</v>
      </c>
      <c r="AP86" s="23">
        <f t="shared" si="39"/>
        <v>0.30574956110220586</v>
      </c>
      <c r="AS86" s="1">
        <v>40968</v>
      </c>
      <c r="AT86">
        <v>11.1668</v>
      </c>
      <c r="AU86" s="1">
        <v>40968</v>
      </c>
      <c r="AV86">
        <v>13.490600000000001</v>
      </c>
      <c r="AW86" s="1">
        <v>40968</v>
      </c>
      <c r="AX86">
        <v>9.6082999999999998</v>
      </c>
      <c r="AY86" s="1">
        <v>40968</v>
      </c>
      <c r="AZ86">
        <v>8.6645000000000003</v>
      </c>
      <c r="BB86" s="2">
        <v>40968</v>
      </c>
      <c r="BC86" s="4">
        <f t="shared" si="40"/>
        <v>11.1668</v>
      </c>
      <c r="BD86" s="4">
        <f t="shared" si="41"/>
        <v>13.490600000000001</v>
      </c>
      <c r="BE86" s="4">
        <f t="shared" si="42"/>
        <v>9.6082999999999998</v>
      </c>
      <c r="BF86" s="2">
        <v>40968</v>
      </c>
      <c r="BG86" s="23">
        <f t="shared" si="33"/>
        <v>-0.13956549772540028</v>
      </c>
      <c r="BH86" s="23">
        <f t="shared" si="34"/>
        <v>0.40405690913064762</v>
      </c>
      <c r="BJ86" s="2">
        <v>41516</v>
      </c>
      <c r="BK86" s="23">
        <v>0.32102312478428363</v>
      </c>
      <c r="BL86" s="23">
        <v>-0.25247545464688159</v>
      </c>
      <c r="BS86" s="2">
        <v>39115</v>
      </c>
      <c r="BT86">
        <v>1515.72</v>
      </c>
      <c r="BU86" s="2">
        <v>39115</v>
      </c>
      <c r="BV86">
        <v>585.55999999999995</v>
      </c>
      <c r="BW86" s="2">
        <v>39115</v>
      </c>
      <c r="BX86">
        <v>919.62</v>
      </c>
      <c r="BZ86" s="2">
        <v>39122</v>
      </c>
      <c r="CA86" s="23">
        <f t="shared" si="43"/>
        <v>1.0400300566978604E-2</v>
      </c>
      <c r="CB86" s="23">
        <f t="shared" si="44"/>
        <v>-1.2931148233182865E-3</v>
      </c>
      <c r="CC86" s="23">
        <f t="shared" si="45"/>
        <v>4.9368217307148576E-3</v>
      </c>
      <c r="CD86" s="23"/>
      <c r="CE86" s="2">
        <v>39479</v>
      </c>
      <c r="CF86" s="23">
        <f t="shared" si="46"/>
        <v>0.5571485972579584</v>
      </c>
      <c r="CG86" s="23">
        <f t="shared" si="47"/>
        <v>0.67053759794109069</v>
      </c>
      <c r="CS86" s="1">
        <v>38960</v>
      </c>
      <c r="CT86">
        <v>294.97000000000003</v>
      </c>
      <c r="CU86" s="1">
        <v>38960</v>
      </c>
      <c r="CV86">
        <v>517.1</v>
      </c>
      <c r="CW86" s="1">
        <v>38960</v>
      </c>
      <c r="CX86">
        <v>2305.4</v>
      </c>
      <c r="CY86" s="1">
        <v>38960</v>
      </c>
      <c r="CZ86">
        <v>1301.69</v>
      </c>
      <c r="DB86" s="1">
        <v>39113</v>
      </c>
      <c r="DC86" s="3">
        <f t="shared" si="29"/>
        <v>305.63752665245181</v>
      </c>
      <c r="DD86" s="3">
        <f t="shared" si="30"/>
        <v>180.10459234704084</v>
      </c>
      <c r="DE86" s="3">
        <f t="shared" si="31"/>
        <v>141.91078561917448</v>
      </c>
      <c r="DF86" s="3">
        <f t="shared" si="32"/>
        <v>86.244563873357151</v>
      </c>
      <c r="DG86" s="1">
        <v>39113</v>
      </c>
      <c r="DH86" s="5">
        <f t="shared" si="27"/>
        <v>1.6970001856672452</v>
      </c>
      <c r="DI86" s="5">
        <f t="shared" si="28"/>
        <v>1.6454461504096474</v>
      </c>
      <c r="DL86" s="2">
        <v>40914</v>
      </c>
      <c r="DM86">
        <v>81.254000000000005</v>
      </c>
      <c r="DN86" s="2">
        <v>40914</v>
      </c>
      <c r="DO86">
        <v>52.721200000000003</v>
      </c>
      <c r="DP86" s="2">
        <v>40914</v>
      </c>
      <c r="DQ86" s="5">
        <v>93.703999999999994</v>
      </c>
      <c r="DS86" s="2">
        <v>40914</v>
      </c>
      <c r="DT86">
        <v>93.703999999999994</v>
      </c>
      <c r="DV86" s="2">
        <v>40921</v>
      </c>
      <c r="DW86" s="23">
        <f t="shared" si="48"/>
        <v>-2.2641745635531785E-2</v>
      </c>
      <c r="DX86" s="23">
        <f t="shared" si="49"/>
        <v>3.2121495557140278E-3</v>
      </c>
      <c r="DY86" s="23">
        <f t="shared" si="50"/>
        <v>1.2486126526082053E-2</v>
      </c>
      <c r="DZ86" s="23"/>
      <c r="EA86" s="2">
        <v>41278</v>
      </c>
      <c r="EB86" s="23">
        <f t="shared" si="51"/>
        <v>0.38882750522723336</v>
      </c>
      <c r="EC86" s="23">
        <f t="shared" si="52"/>
        <v>-0.6157088986703273</v>
      </c>
    </row>
    <row r="87" spans="27:133">
      <c r="AA87" s="2">
        <v>40998</v>
      </c>
      <c r="AB87">
        <v>12.176399999999999</v>
      </c>
      <c r="AC87" s="1">
        <v>40998</v>
      </c>
      <c r="AD87">
        <v>13.259</v>
      </c>
      <c r="AE87" s="1">
        <v>40998</v>
      </c>
      <c r="AF87">
        <v>10.2064</v>
      </c>
      <c r="AG87" s="1">
        <v>40998</v>
      </c>
      <c r="AH87">
        <v>8.9924999999999997</v>
      </c>
      <c r="AJ87" s="2">
        <v>40998</v>
      </c>
      <c r="AK87" s="4">
        <f t="shared" si="35"/>
        <v>12.176399999999999</v>
      </c>
      <c r="AL87" s="4">
        <f t="shared" si="36"/>
        <v>13.259</v>
      </c>
      <c r="AM87" s="4">
        <f t="shared" si="37"/>
        <v>10.2064</v>
      </c>
      <c r="AN87" s="2">
        <v>40998</v>
      </c>
      <c r="AO87" s="23">
        <f t="shared" si="38"/>
        <v>-0.16178837751716424</v>
      </c>
      <c r="AP87" s="23">
        <f t="shared" si="39"/>
        <v>0.29908684746825509</v>
      </c>
      <c r="AS87" s="1">
        <v>40998</v>
      </c>
      <c r="AT87">
        <v>11.3064</v>
      </c>
      <c r="AU87" s="1">
        <v>40998</v>
      </c>
      <c r="AV87">
        <v>13.227399999999999</v>
      </c>
      <c r="AW87" s="1">
        <v>40998</v>
      </c>
      <c r="AX87">
        <v>9.4207000000000001</v>
      </c>
      <c r="AY87" s="1">
        <v>40998</v>
      </c>
      <c r="AZ87">
        <v>8.2355</v>
      </c>
      <c r="BB87" s="2">
        <v>40998</v>
      </c>
      <c r="BC87" s="4">
        <f t="shared" si="40"/>
        <v>11.3064</v>
      </c>
      <c r="BD87" s="4">
        <f t="shared" si="41"/>
        <v>13.227399999999999</v>
      </c>
      <c r="BE87" s="4">
        <f t="shared" si="42"/>
        <v>9.4207000000000001</v>
      </c>
      <c r="BF87" s="2">
        <v>40998</v>
      </c>
      <c r="BG87" s="23">
        <f t="shared" si="33"/>
        <v>-0.16678164579353283</v>
      </c>
      <c r="BH87" s="23">
        <f t="shared" si="34"/>
        <v>0.40407825320836022</v>
      </c>
      <c r="BJ87" s="2">
        <v>41547</v>
      </c>
      <c r="BK87" s="23">
        <v>0.31686398972969143</v>
      </c>
      <c r="BL87" s="23">
        <v>-0.24886326348849208</v>
      </c>
      <c r="BS87" s="2">
        <v>39122</v>
      </c>
      <c r="BT87">
        <v>1513.76</v>
      </c>
      <c r="BU87" s="2">
        <v>39122</v>
      </c>
      <c r="BV87">
        <v>591.65</v>
      </c>
      <c r="BW87" s="2">
        <v>39122</v>
      </c>
      <c r="BX87">
        <v>924.16</v>
      </c>
      <c r="BZ87" s="2">
        <v>39129</v>
      </c>
      <c r="CA87" s="23">
        <f t="shared" si="43"/>
        <v>-1.40285641849065E-2</v>
      </c>
      <c r="CB87" s="23">
        <f t="shared" si="44"/>
        <v>1.5180741993446878E-2</v>
      </c>
      <c r="CC87" s="23">
        <f t="shared" si="45"/>
        <v>1.4012725069252108E-2</v>
      </c>
      <c r="CD87" s="23"/>
      <c r="CE87" s="2">
        <v>39486</v>
      </c>
      <c r="CF87" s="23">
        <f t="shared" si="46"/>
        <v>0.576504926060734</v>
      </c>
      <c r="CG87" s="23">
        <f t="shared" si="47"/>
        <v>0.67535121618430294</v>
      </c>
      <c r="CS87" s="1">
        <v>38989</v>
      </c>
      <c r="CT87">
        <v>317.89999999999998</v>
      </c>
      <c r="CU87" s="1">
        <v>38989</v>
      </c>
      <c r="CV87">
        <v>543.41</v>
      </c>
      <c r="CW87" s="1">
        <v>38989</v>
      </c>
      <c r="CX87">
        <v>2336</v>
      </c>
      <c r="CY87" s="1">
        <v>38989</v>
      </c>
      <c r="CZ87">
        <v>1312.02</v>
      </c>
      <c r="DB87" s="1">
        <v>39141</v>
      </c>
      <c r="DC87" s="3">
        <f t="shared" si="29"/>
        <v>281.02345415778228</v>
      </c>
      <c r="DD87" s="3">
        <f t="shared" si="30"/>
        <v>164.24713514131398</v>
      </c>
      <c r="DE87" s="3">
        <f t="shared" si="31"/>
        <v>141.07856191744347</v>
      </c>
      <c r="DF87" s="3">
        <f t="shared" si="32"/>
        <v>85.623895433352089</v>
      </c>
      <c r="DG87" s="1">
        <v>39141</v>
      </c>
      <c r="DH87" s="5">
        <f t="shared" si="27"/>
        <v>1.7109793355969161</v>
      </c>
      <c r="DI87" s="5">
        <f t="shared" si="28"/>
        <v>1.6476540947293874</v>
      </c>
      <c r="DL87" s="2">
        <v>40921</v>
      </c>
      <c r="DM87">
        <v>81.515000000000001</v>
      </c>
      <c r="DN87" s="2">
        <v>40921</v>
      </c>
      <c r="DO87">
        <v>51.527500000000003</v>
      </c>
      <c r="DP87" s="2">
        <v>40921</v>
      </c>
      <c r="DQ87" s="5">
        <v>94.873999999999995</v>
      </c>
      <c r="DS87" s="2">
        <v>40921</v>
      </c>
      <c r="DT87">
        <v>94.873999999999995</v>
      </c>
      <c r="DV87" s="2">
        <v>40928</v>
      </c>
      <c r="DW87" s="23">
        <f t="shared" si="48"/>
        <v>-2.3168211149386275E-2</v>
      </c>
      <c r="DX87" s="23">
        <f t="shared" si="49"/>
        <v>-1.5849843587069867E-2</v>
      </c>
      <c r="DY87" s="23">
        <f t="shared" si="50"/>
        <v>2.072222105107846E-2</v>
      </c>
      <c r="DZ87" s="23"/>
      <c r="EA87" s="2">
        <v>41285</v>
      </c>
      <c r="EB87" s="23">
        <f t="shared" si="51"/>
        <v>0.42325492545999316</v>
      </c>
      <c r="EC87" s="23">
        <f t="shared" si="52"/>
        <v>-0.59728797580390014</v>
      </c>
    </row>
    <row r="88" spans="27:133">
      <c r="AA88" s="2">
        <v>41029</v>
      </c>
      <c r="AB88">
        <v>11.835800000000001</v>
      </c>
      <c r="AC88" s="1">
        <v>41029</v>
      </c>
      <c r="AD88">
        <v>12.918100000000001</v>
      </c>
      <c r="AE88" s="1">
        <v>41029</v>
      </c>
      <c r="AF88">
        <v>10.097799999999999</v>
      </c>
      <c r="AG88" s="1">
        <v>41029</v>
      </c>
      <c r="AH88">
        <v>9.2204999999999995</v>
      </c>
      <c r="AJ88" s="2">
        <v>41029</v>
      </c>
      <c r="AK88" s="4">
        <f t="shared" si="35"/>
        <v>11.835800000000001</v>
      </c>
      <c r="AL88" s="4">
        <f t="shared" si="36"/>
        <v>12.918100000000001</v>
      </c>
      <c r="AM88" s="4">
        <f t="shared" si="37"/>
        <v>10.097799999999999</v>
      </c>
      <c r="AN88" s="2">
        <v>41029</v>
      </c>
      <c r="AO88" s="23">
        <f t="shared" si="38"/>
        <v>-0.14684262998698872</v>
      </c>
      <c r="AP88" s="23">
        <f t="shared" si="39"/>
        <v>0.27929846105092215</v>
      </c>
      <c r="AS88" s="1">
        <v>41029</v>
      </c>
      <c r="AT88">
        <v>10.9519</v>
      </c>
      <c r="AU88" s="1">
        <v>41029</v>
      </c>
      <c r="AV88">
        <v>11.5237</v>
      </c>
      <c r="AW88" s="1">
        <v>41029</v>
      </c>
      <c r="AX88">
        <v>9.3204999999999991</v>
      </c>
      <c r="AY88" s="1">
        <v>41029</v>
      </c>
      <c r="AZ88">
        <v>8.5212000000000003</v>
      </c>
      <c r="BB88" s="2">
        <v>41029</v>
      </c>
      <c r="BC88" s="4">
        <f t="shared" si="40"/>
        <v>10.9519</v>
      </c>
      <c r="BD88" s="4">
        <f t="shared" si="41"/>
        <v>11.5237</v>
      </c>
      <c r="BE88" s="4">
        <f t="shared" si="42"/>
        <v>9.3204999999999991</v>
      </c>
      <c r="BF88" s="2">
        <v>41029</v>
      </c>
      <c r="BG88" s="23">
        <f t="shared" si="33"/>
        <v>-0.14896045435038674</v>
      </c>
      <c r="BH88" s="23">
        <f t="shared" si="34"/>
        <v>0.23638216833860848</v>
      </c>
      <c r="BJ88" s="2">
        <v>41578</v>
      </c>
      <c r="BK88" s="23">
        <v>0.35298214619396262</v>
      </c>
      <c r="BL88" s="23">
        <v>-0.23901184135684361</v>
      </c>
      <c r="BS88" s="2">
        <v>39129</v>
      </c>
      <c r="BT88">
        <v>1536.74</v>
      </c>
      <c r="BU88" s="2">
        <v>39129</v>
      </c>
      <c r="BV88">
        <v>583.35</v>
      </c>
      <c r="BW88" s="2">
        <v>39129</v>
      </c>
      <c r="BX88">
        <v>937.11</v>
      </c>
      <c r="BZ88" s="2">
        <v>39136</v>
      </c>
      <c r="CA88" s="23">
        <f t="shared" si="43"/>
        <v>-5.1409959715436715E-2</v>
      </c>
      <c r="CB88" s="23">
        <f t="shared" si="44"/>
        <v>1.4250946809479803E-3</v>
      </c>
      <c r="CC88" s="23">
        <f t="shared" si="45"/>
        <v>3.3400561300167553E-3</v>
      </c>
      <c r="CD88" s="23"/>
      <c r="CE88" s="2">
        <v>39493</v>
      </c>
      <c r="CF88" s="23">
        <f t="shared" si="46"/>
        <v>0.59422434205145858</v>
      </c>
      <c r="CG88" s="23">
        <f t="shared" si="47"/>
        <v>0.68570801799270509</v>
      </c>
      <c r="CS88" s="1">
        <v>39021</v>
      </c>
      <c r="CT88">
        <v>328.68</v>
      </c>
      <c r="CU88" s="1">
        <v>39021</v>
      </c>
      <c r="CV88">
        <v>573.73</v>
      </c>
      <c r="CW88" s="1">
        <v>39021</v>
      </c>
      <c r="CX88">
        <v>2422.3000000000002</v>
      </c>
      <c r="CY88" s="1">
        <v>39021</v>
      </c>
      <c r="CZ88">
        <v>1358.16</v>
      </c>
      <c r="DB88" s="1">
        <v>39171</v>
      </c>
      <c r="DC88" s="3">
        <f t="shared" si="29"/>
        <v>283.86353944562876</v>
      </c>
      <c r="DD88" s="3">
        <f t="shared" si="30"/>
        <v>166.25325065013001</v>
      </c>
      <c r="DE88" s="3">
        <f t="shared" si="31"/>
        <v>143.09254327563252</v>
      </c>
      <c r="DF88" s="3">
        <f t="shared" si="32"/>
        <v>87.130026720711328</v>
      </c>
      <c r="DG88" s="1">
        <v>39171</v>
      </c>
      <c r="DH88" s="5">
        <f t="shared" si="27"/>
        <v>1.7074164765836821</v>
      </c>
      <c r="DI88" s="5">
        <f t="shared" si="28"/>
        <v>1.6422873796917885</v>
      </c>
      <c r="DL88" s="2">
        <v>40928</v>
      </c>
      <c r="DM88">
        <v>80.222999999999999</v>
      </c>
      <c r="DN88" s="2">
        <v>40928</v>
      </c>
      <c r="DO88">
        <v>50.3337</v>
      </c>
      <c r="DP88" s="2">
        <v>40928</v>
      </c>
      <c r="DQ88" s="5">
        <v>96.84</v>
      </c>
      <c r="DS88" s="2">
        <v>40928</v>
      </c>
      <c r="DT88">
        <v>96.84</v>
      </c>
      <c r="DV88" s="2">
        <v>40935</v>
      </c>
      <c r="DW88" s="23">
        <f t="shared" si="48"/>
        <v>-2.0238925411801723E-2</v>
      </c>
      <c r="DX88" s="23">
        <f t="shared" si="49"/>
        <v>-1.6466599354299838E-2</v>
      </c>
      <c r="DY88" s="23">
        <f t="shared" si="50"/>
        <v>2.0807517554729538E-2</v>
      </c>
      <c r="DZ88" s="23"/>
      <c r="EA88" s="2">
        <v>41292</v>
      </c>
      <c r="EB88" s="23">
        <f t="shared" si="51"/>
        <v>0.34691839559654952</v>
      </c>
      <c r="EC88" s="23">
        <f t="shared" si="52"/>
        <v>-0.55005862310202414</v>
      </c>
    </row>
    <row r="89" spans="27:133">
      <c r="AA89" s="2">
        <v>41060</v>
      </c>
      <c r="AB89">
        <v>10.894299999999999</v>
      </c>
      <c r="AC89" s="1">
        <v>41060</v>
      </c>
      <c r="AD89">
        <v>12.0878</v>
      </c>
      <c r="AE89" s="1">
        <v>41060</v>
      </c>
      <c r="AF89">
        <v>9.2605000000000004</v>
      </c>
      <c r="AG89" s="1">
        <v>41060</v>
      </c>
      <c r="AH89">
        <v>8.2106999999999992</v>
      </c>
      <c r="AJ89" s="2">
        <v>41060</v>
      </c>
      <c r="AK89" s="4">
        <f t="shared" si="35"/>
        <v>10.894299999999999</v>
      </c>
      <c r="AL89" s="4">
        <f t="shared" si="36"/>
        <v>12.0878</v>
      </c>
      <c r="AM89" s="4">
        <f t="shared" si="37"/>
        <v>9.2605000000000004</v>
      </c>
      <c r="AN89" s="2">
        <v>41060</v>
      </c>
      <c r="AO89" s="23">
        <f t="shared" si="38"/>
        <v>-0.14996833206355609</v>
      </c>
      <c r="AP89" s="23">
        <f t="shared" si="39"/>
        <v>0.30530748879650127</v>
      </c>
      <c r="AS89" s="1">
        <v>41060</v>
      </c>
      <c r="AT89">
        <v>10.1755</v>
      </c>
      <c r="AU89" s="1">
        <v>41060</v>
      </c>
      <c r="AV89">
        <v>10.822900000000001</v>
      </c>
      <c r="AW89" s="1">
        <v>41060</v>
      </c>
      <c r="AX89">
        <v>8.6181999999999999</v>
      </c>
      <c r="AY89" s="1">
        <v>41060</v>
      </c>
      <c r="AZ89">
        <v>7.6734</v>
      </c>
      <c r="BB89" s="2">
        <v>41060</v>
      </c>
      <c r="BC89" s="4">
        <f t="shared" si="40"/>
        <v>10.1755</v>
      </c>
      <c r="BD89" s="4">
        <f t="shared" si="41"/>
        <v>10.822900000000001</v>
      </c>
      <c r="BE89" s="4">
        <f t="shared" si="42"/>
        <v>8.6181999999999999</v>
      </c>
      <c r="BF89" s="2">
        <v>41060</v>
      </c>
      <c r="BG89" s="23">
        <f t="shared" si="33"/>
        <v>-0.15304407645815932</v>
      </c>
      <c r="BH89" s="23">
        <f t="shared" si="34"/>
        <v>0.25581908055046299</v>
      </c>
      <c r="BJ89" s="2">
        <v>41607</v>
      </c>
      <c r="BK89" s="23">
        <v>0.32284311747696859</v>
      </c>
      <c r="BL89" s="23">
        <v>-0.25040167854374984</v>
      </c>
      <c r="BS89" s="2">
        <v>39136</v>
      </c>
      <c r="BT89">
        <v>1538.93</v>
      </c>
      <c r="BU89" s="2">
        <v>39136</v>
      </c>
      <c r="BV89">
        <v>553.36</v>
      </c>
      <c r="BW89" s="2">
        <v>39136</v>
      </c>
      <c r="BX89">
        <v>940.24</v>
      </c>
      <c r="BZ89" s="2">
        <v>39143</v>
      </c>
      <c r="CA89" s="23">
        <f t="shared" si="43"/>
        <v>-5.5352754084140532E-2</v>
      </c>
      <c r="CB89" s="23">
        <f t="shared" si="44"/>
        <v>-4.4764869097359883E-2</v>
      </c>
      <c r="CC89" s="23">
        <f t="shared" si="45"/>
        <v>-6.6621288181740845E-2</v>
      </c>
      <c r="CD89" s="23"/>
      <c r="CE89" s="2">
        <v>39500</v>
      </c>
      <c r="CF89" s="23">
        <f t="shared" si="46"/>
        <v>0.59056880008350443</v>
      </c>
      <c r="CG89" s="23">
        <f t="shared" si="47"/>
        <v>0.67937228674357331</v>
      </c>
      <c r="CS89" s="1">
        <v>39051</v>
      </c>
      <c r="CT89">
        <v>342.97</v>
      </c>
      <c r="CU89" s="1">
        <v>39051</v>
      </c>
      <c r="CV89">
        <v>605.67999999999995</v>
      </c>
      <c r="CW89" s="1">
        <v>39051</v>
      </c>
      <c r="CX89">
        <v>2474.1999999999998</v>
      </c>
      <c r="CY89" s="1">
        <v>39051</v>
      </c>
      <c r="CZ89">
        <v>1390.71</v>
      </c>
      <c r="DB89" s="1">
        <v>39202</v>
      </c>
      <c r="DC89" s="3">
        <f t="shared" si="29"/>
        <v>306.55863539445602</v>
      </c>
      <c r="DD89" s="3">
        <f t="shared" si="30"/>
        <v>173.06889949418454</v>
      </c>
      <c r="DE89" s="3">
        <f t="shared" si="31"/>
        <v>149.05681313803819</v>
      </c>
      <c r="DF89" s="3">
        <f t="shared" si="32"/>
        <v>90.82689442604763</v>
      </c>
      <c r="DG89" s="1">
        <v>39202</v>
      </c>
      <c r="DH89" s="5">
        <f t="shared" si="27"/>
        <v>1.7713097863938114</v>
      </c>
      <c r="DI89" s="5">
        <f t="shared" si="28"/>
        <v>1.6411087715808899</v>
      </c>
      <c r="DL89" s="2">
        <v>40935</v>
      </c>
      <c r="DM89">
        <v>78.902000000000001</v>
      </c>
      <c r="DN89" s="2">
        <v>40935</v>
      </c>
      <c r="DO89">
        <v>49.314999999999998</v>
      </c>
      <c r="DP89" s="2">
        <v>40935</v>
      </c>
      <c r="DQ89" s="5">
        <v>98.855000000000004</v>
      </c>
      <c r="DS89" s="2">
        <v>40935</v>
      </c>
      <c r="DT89">
        <v>98.855000000000004</v>
      </c>
      <c r="DV89" s="2">
        <v>40942</v>
      </c>
      <c r="DW89" s="23">
        <f t="shared" si="48"/>
        <v>-1.2572239683666164E-2</v>
      </c>
      <c r="DX89" s="23">
        <f t="shared" si="49"/>
        <v>2.7882689919156434E-4</v>
      </c>
      <c r="DY89" s="23">
        <f t="shared" si="50"/>
        <v>1.2745941024733032E-2</v>
      </c>
      <c r="DZ89" s="23"/>
      <c r="EA89" s="2">
        <v>41299</v>
      </c>
      <c r="EB89" s="23">
        <f t="shared" si="51"/>
        <v>0.30196551058152898</v>
      </c>
      <c r="EC89" s="23">
        <f t="shared" si="52"/>
        <v>-0.51085110847726545</v>
      </c>
    </row>
    <row r="90" spans="27:133">
      <c r="AA90" s="2">
        <v>41089</v>
      </c>
      <c r="AB90">
        <v>11.4763</v>
      </c>
      <c r="AC90" s="1">
        <v>41089</v>
      </c>
      <c r="AD90">
        <v>12.637</v>
      </c>
      <c r="AE90" s="1">
        <v>41089</v>
      </c>
      <c r="AF90">
        <v>9.5792999999999999</v>
      </c>
      <c r="AG90" s="1">
        <v>41089</v>
      </c>
      <c r="AH90">
        <v>8.2027000000000001</v>
      </c>
      <c r="AJ90" s="2">
        <v>41089</v>
      </c>
      <c r="AK90" s="4">
        <f t="shared" si="35"/>
        <v>11.4763</v>
      </c>
      <c r="AL90" s="4">
        <f t="shared" si="36"/>
        <v>12.637</v>
      </c>
      <c r="AM90" s="4">
        <f t="shared" si="37"/>
        <v>9.5792999999999999</v>
      </c>
      <c r="AN90" s="2">
        <v>41089</v>
      </c>
      <c r="AO90" s="23">
        <f t="shared" si="38"/>
        <v>-0.16529717766178997</v>
      </c>
      <c r="AP90" s="23">
        <f t="shared" si="39"/>
        <v>0.31919868883947689</v>
      </c>
      <c r="AS90" s="1">
        <v>41089</v>
      </c>
      <c r="AT90">
        <v>10.8248</v>
      </c>
      <c r="AU90" s="1">
        <v>41089</v>
      </c>
      <c r="AV90">
        <v>11.4823</v>
      </c>
      <c r="AW90" s="1">
        <v>41089</v>
      </c>
      <c r="AX90">
        <v>9.0518999999999998</v>
      </c>
      <c r="AY90" s="1">
        <v>41089</v>
      </c>
      <c r="AZ90">
        <v>7.7667000000000002</v>
      </c>
      <c r="BB90" s="2">
        <v>41089</v>
      </c>
      <c r="BC90" s="4">
        <f t="shared" si="40"/>
        <v>10.8248</v>
      </c>
      <c r="BD90" s="4">
        <f t="shared" si="41"/>
        <v>11.4823</v>
      </c>
      <c r="BE90" s="4">
        <f t="shared" si="42"/>
        <v>9.0518999999999998</v>
      </c>
      <c r="BF90" s="2">
        <v>41089</v>
      </c>
      <c r="BG90" s="23">
        <f t="shared" si="33"/>
        <v>-0.16378131697583331</v>
      </c>
      <c r="BH90" s="23">
        <f t="shared" si="34"/>
        <v>0.2684961168373492</v>
      </c>
      <c r="BJ90" s="2">
        <v>41639</v>
      </c>
      <c r="BK90" s="23">
        <v>0.3792669337620469</v>
      </c>
      <c r="BL90" s="23">
        <v>-0.27347168318789705</v>
      </c>
      <c r="BS90" s="2">
        <v>39143</v>
      </c>
      <c r="BT90">
        <v>1470.04</v>
      </c>
      <c r="BU90" s="2">
        <v>39143</v>
      </c>
      <c r="BV90">
        <v>522.73</v>
      </c>
      <c r="BW90" s="2">
        <v>39143</v>
      </c>
      <c r="BX90">
        <v>877.6</v>
      </c>
      <c r="BZ90" s="2">
        <v>39150</v>
      </c>
      <c r="CA90" s="23">
        <f t="shared" si="43"/>
        <v>-1.2817324431352306E-3</v>
      </c>
      <c r="CB90" s="23">
        <f t="shared" si="44"/>
        <v>1.0333052161845879E-2</v>
      </c>
      <c r="CC90" s="23">
        <f t="shared" si="45"/>
        <v>1.3365998176845917E-2</v>
      </c>
      <c r="CD90" s="23"/>
      <c r="CE90" s="2">
        <v>39507</v>
      </c>
      <c r="CF90" s="23">
        <f t="shared" si="46"/>
        <v>0.56434843605092733</v>
      </c>
      <c r="CG90" s="23">
        <f t="shared" si="47"/>
        <v>0.65859556090022264</v>
      </c>
      <c r="CS90" s="1">
        <v>39080</v>
      </c>
      <c r="CT90">
        <v>345.17</v>
      </c>
      <c r="CU90" s="1">
        <v>39080</v>
      </c>
      <c r="CV90">
        <v>625.16</v>
      </c>
      <c r="CW90" s="1">
        <v>39080</v>
      </c>
      <c r="CX90">
        <v>2539.6999999999998</v>
      </c>
      <c r="CY90" s="1">
        <v>39080</v>
      </c>
      <c r="CZ90">
        <v>1408.16</v>
      </c>
      <c r="DB90" s="1">
        <v>39233</v>
      </c>
      <c r="DC90" s="3">
        <f t="shared" si="29"/>
        <v>331.58208955223853</v>
      </c>
      <c r="DD90" s="3">
        <f t="shared" si="30"/>
        <v>177.28117051981823</v>
      </c>
      <c r="DE90" s="3">
        <f t="shared" si="31"/>
        <v>152.49667110519309</v>
      </c>
      <c r="DF90" s="3">
        <f t="shared" si="32"/>
        <v>93.222107618720258</v>
      </c>
      <c r="DG90" s="1">
        <v>39233</v>
      </c>
      <c r="DH90" s="5">
        <f t="shared" si="27"/>
        <v>1.8703739860244832</v>
      </c>
      <c r="DI90" s="5">
        <f t="shared" si="28"/>
        <v>1.6358423447033255</v>
      </c>
      <c r="DL90" s="2">
        <v>40942</v>
      </c>
      <c r="DM90">
        <v>78.924000000000007</v>
      </c>
      <c r="DN90" s="2">
        <v>40942</v>
      </c>
      <c r="DO90">
        <v>48.695</v>
      </c>
      <c r="DP90" s="2">
        <v>40942</v>
      </c>
      <c r="DQ90" s="5">
        <v>100.11499999999999</v>
      </c>
      <c r="DS90" s="2">
        <v>40942</v>
      </c>
      <c r="DT90">
        <v>100.11499999999999</v>
      </c>
      <c r="DV90" s="2">
        <v>40949</v>
      </c>
      <c r="DW90" s="23">
        <f t="shared" si="48"/>
        <v>1.4683232364719023E-2</v>
      </c>
      <c r="DX90" s="23">
        <f t="shared" si="49"/>
        <v>2.4073792509249348E-3</v>
      </c>
      <c r="DY90" s="23">
        <f t="shared" si="50"/>
        <v>-7.8709484093292259E-3</v>
      </c>
      <c r="DZ90" s="23"/>
      <c r="EA90" s="2">
        <v>41306</v>
      </c>
      <c r="EB90" s="23">
        <f t="shared" si="51"/>
        <v>0.31809935082869401</v>
      </c>
      <c r="EC90" s="23">
        <f t="shared" si="52"/>
        <v>-0.50219279056884469</v>
      </c>
    </row>
    <row r="91" spans="27:133">
      <c r="AA91" s="2">
        <v>41121</v>
      </c>
      <c r="AB91">
        <v>11.7957</v>
      </c>
      <c r="AC91" s="1">
        <v>41121</v>
      </c>
      <c r="AD91">
        <v>12.551500000000001</v>
      </c>
      <c r="AE91" s="1">
        <v>41121</v>
      </c>
      <c r="AF91">
        <v>9.7591000000000001</v>
      </c>
      <c r="AG91" s="1">
        <v>41121</v>
      </c>
      <c r="AH91">
        <v>8.4702999999999999</v>
      </c>
      <c r="AJ91" s="2">
        <v>41121</v>
      </c>
      <c r="AK91" s="4">
        <f t="shared" si="35"/>
        <v>11.7957</v>
      </c>
      <c r="AL91" s="4">
        <f t="shared" si="36"/>
        <v>12.551500000000001</v>
      </c>
      <c r="AM91" s="4">
        <f t="shared" si="37"/>
        <v>9.7591000000000001</v>
      </c>
      <c r="AN91" s="2">
        <v>41121</v>
      </c>
      <c r="AO91" s="23">
        <f t="shared" si="38"/>
        <v>-0.17265613740600383</v>
      </c>
      <c r="AP91" s="23">
        <f t="shared" si="39"/>
        <v>0.28613294258691901</v>
      </c>
      <c r="AS91" s="1">
        <v>41121</v>
      </c>
      <c r="AT91">
        <v>11.1845</v>
      </c>
      <c r="AU91" s="1">
        <v>41121</v>
      </c>
      <c r="AV91">
        <v>11.478400000000001</v>
      </c>
      <c r="AW91" s="1">
        <v>41121</v>
      </c>
      <c r="AX91">
        <v>9.2714999999999996</v>
      </c>
      <c r="AY91" s="1">
        <v>41121</v>
      </c>
      <c r="AZ91">
        <v>8.1029999999999998</v>
      </c>
      <c r="BB91" s="2">
        <v>41121</v>
      </c>
      <c r="BC91" s="4">
        <f t="shared" si="40"/>
        <v>11.1845</v>
      </c>
      <c r="BD91" s="4">
        <f t="shared" si="41"/>
        <v>11.478400000000001</v>
      </c>
      <c r="BE91" s="4">
        <f t="shared" si="42"/>
        <v>9.2714999999999996</v>
      </c>
      <c r="BF91" s="2">
        <v>41121</v>
      </c>
      <c r="BG91" s="23">
        <f t="shared" si="33"/>
        <v>-0.17104027895748586</v>
      </c>
      <c r="BH91" s="23">
        <f t="shared" si="34"/>
        <v>0.2380305236477378</v>
      </c>
      <c r="BJ91" s="2">
        <v>41670</v>
      </c>
      <c r="BK91" s="23">
        <v>0.52615426851388847</v>
      </c>
      <c r="BL91" s="23">
        <v>-0.30534725485789016</v>
      </c>
      <c r="BS91" s="2">
        <v>39150</v>
      </c>
      <c r="BT91">
        <v>1485.23</v>
      </c>
      <c r="BU91" s="2">
        <v>39150</v>
      </c>
      <c r="BV91">
        <v>522.05999999999995</v>
      </c>
      <c r="BW91" s="2">
        <v>39150</v>
      </c>
      <c r="BX91">
        <v>889.33</v>
      </c>
      <c r="BZ91" s="2">
        <v>39157</v>
      </c>
      <c r="CA91" s="23">
        <f t="shared" si="43"/>
        <v>-2.999655212044583E-2</v>
      </c>
      <c r="CB91" s="23">
        <f t="shared" si="44"/>
        <v>-1.0476491856480141E-2</v>
      </c>
      <c r="CC91" s="23">
        <f t="shared" si="45"/>
        <v>-7.2526508720047733E-3</v>
      </c>
      <c r="CD91" s="23"/>
      <c r="CE91" s="2">
        <v>39514</v>
      </c>
      <c r="CF91" s="23">
        <f t="shared" si="46"/>
        <v>0.58890949877386733</v>
      </c>
      <c r="CG91" s="23">
        <f t="shared" si="47"/>
        <v>0.67585980002808355</v>
      </c>
      <c r="CS91" s="1">
        <v>39113</v>
      </c>
      <c r="CT91">
        <v>358.36</v>
      </c>
      <c r="CU91" s="1">
        <v>39113</v>
      </c>
      <c r="CV91">
        <v>630.24</v>
      </c>
      <c r="CW91" s="1">
        <v>39113</v>
      </c>
      <c r="CX91">
        <v>2557.8000000000002</v>
      </c>
      <c r="CY91" s="1">
        <v>39113</v>
      </c>
      <c r="CZ91">
        <v>1429.84</v>
      </c>
      <c r="DB91" s="1">
        <v>39262</v>
      </c>
      <c r="DC91" s="3">
        <f t="shared" si="29"/>
        <v>330.28571428571405</v>
      </c>
      <c r="DD91" s="3">
        <f t="shared" si="30"/>
        <v>180.80187466064638</v>
      </c>
      <c r="DE91" s="3">
        <f t="shared" si="31"/>
        <v>150.49378606302707</v>
      </c>
      <c r="DF91" s="3">
        <f t="shared" si="32"/>
        <v>92.775153960757407</v>
      </c>
      <c r="DG91" s="1">
        <v>39262</v>
      </c>
      <c r="DH91" s="5">
        <f t="shared" si="27"/>
        <v>1.8267825757096785</v>
      </c>
      <c r="DI91" s="5">
        <f t="shared" si="28"/>
        <v>1.6221345870973585</v>
      </c>
      <c r="DL91" s="2">
        <v>40949</v>
      </c>
      <c r="DM91">
        <v>79.114000000000004</v>
      </c>
      <c r="DN91" s="2">
        <v>40949</v>
      </c>
      <c r="DO91">
        <v>49.41</v>
      </c>
      <c r="DP91" s="2">
        <v>40949</v>
      </c>
      <c r="DQ91" s="5">
        <v>99.326999999999998</v>
      </c>
      <c r="DS91" s="2">
        <v>40949</v>
      </c>
      <c r="DT91">
        <v>99.326999999999998</v>
      </c>
      <c r="DV91" s="2">
        <v>40956</v>
      </c>
      <c r="DW91" s="23">
        <f t="shared" si="48"/>
        <v>-2.732240437158473E-3</v>
      </c>
      <c r="DX91" s="23">
        <f t="shared" si="49"/>
        <v>2.7428773668376483E-3</v>
      </c>
      <c r="DY91" s="23">
        <f t="shared" si="50"/>
        <v>1.9330091515903369E-3</v>
      </c>
      <c r="DZ91" s="23"/>
      <c r="EA91" s="2">
        <v>41313</v>
      </c>
      <c r="EB91" s="23">
        <f t="shared" si="51"/>
        <v>0.31878002925327908</v>
      </c>
      <c r="EC91" s="23">
        <f t="shared" si="52"/>
        <v>-0.49360022042422919</v>
      </c>
    </row>
    <row r="92" spans="27:133">
      <c r="AA92" s="2">
        <v>41152</v>
      </c>
      <c r="AB92">
        <v>11.985799999999999</v>
      </c>
      <c r="AC92" s="1">
        <v>41152</v>
      </c>
      <c r="AD92">
        <v>12.7294</v>
      </c>
      <c r="AE92" s="1">
        <v>41152</v>
      </c>
      <c r="AF92">
        <v>9.8851999999999993</v>
      </c>
      <c r="AG92" s="1">
        <v>41152</v>
      </c>
      <c r="AH92">
        <v>8.4611999999999998</v>
      </c>
      <c r="AJ92" s="2">
        <v>41152</v>
      </c>
      <c r="AK92" s="4">
        <f t="shared" si="35"/>
        <v>11.985799999999999</v>
      </c>
      <c r="AL92" s="4">
        <f t="shared" si="36"/>
        <v>12.7294</v>
      </c>
      <c r="AM92" s="4">
        <f t="shared" si="37"/>
        <v>9.8851999999999993</v>
      </c>
      <c r="AN92" s="2">
        <v>41152</v>
      </c>
      <c r="AO92" s="23">
        <f t="shared" si="38"/>
        <v>-0.17525738790902567</v>
      </c>
      <c r="AP92" s="23">
        <f t="shared" si="39"/>
        <v>0.28772306073726384</v>
      </c>
      <c r="AS92" s="1">
        <v>41152</v>
      </c>
      <c r="AT92">
        <v>11.462899999999999</v>
      </c>
      <c r="AU92" s="1">
        <v>41152</v>
      </c>
      <c r="AV92">
        <v>11.7491</v>
      </c>
      <c r="AW92" s="1">
        <v>41152</v>
      </c>
      <c r="AX92">
        <v>9.4913000000000007</v>
      </c>
      <c r="AY92" s="1">
        <v>41152</v>
      </c>
      <c r="AZ92">
        <v>8.1895000000000007</v>
      </c>
      <c r="BB92" s="2">
        <v>41152</v>
      </c>
      <c r="BC92" s="4">
        <f t="shared" si="40"/>
        <v>11.462899999999999</v>
      </c>
      <c r="BD92" s="4">
        <f t="shared" si="41"/>
        <v>11.7491</v>
      </c>
      <c r="BE92" s="4">
        <f t="shared" si="42"/>
        <v>9.4913000000000007</v>
      </c>
      <c r="BF92" s="2">
        <v>41152</v>
      </c>
      <c r="BG92" s="23">
        <f t="shared" si="33"/>
        <v>-0.17199835992637102</v>
      </c>
      <c r="BH92" s="23">
        <f t="shared" si="34"/>
        <v>0.23788100681676894</v>
      </c>
      <c r="BJ92" s="2">
        <v>41698</v>
      </c>
      <c r="BK92" s="23">
        <v>0.51949995264703097</v>
      </c>
      <c r="BL92" s="23">
        <v>-0.31377582520422953</v>
      </c>
      <c r="BS92" s="2">
        <v>39157</v>
      </c>
      <c r="BT92">
        <v>1469.67</v>
      </c>
      <c r="BU92" s="2">
        <v>39157</v>
      </c>
      <c r="BV92">
        <v>506.4</v>
      </c>
      <c r="BW92" s="2">
        <v>39157</v>
      </c>
      <c r="BX92">
        <v>882.88</v>
      </c>
      <c r="BZ92" s="2">
        <v>39164</v>
      </c>
      <c r="CA92" s="23">
        <f t="shared" si="43"/>
        <v>6.3744075829383906E-2</v>
      </c>
      <c r="CB92" s="23">
        <f t="shared" si="44"/>
        <v>3.8906693339320952E-2</v>
      </c>
      <c r="CC92" s="23">
        <f t="shared" si="45"/>
        <v>4.5940558173251267E-2</v>
      </c>
      <c r="CD92" s="23"/>
      <c r="CE92" s="2">
        <v>39521</v>
      </c>
      <c r="CF92" s="23">
        <f t="shared" si="46"/>
        <v>0.58655037006166344</v>
      </c>
      <c r="CG92" s="23">
        <f t="shared" si="47"/>
        <v>0.67601387581693861</v>
      </c>
      <c r="CS92" s="1">
        <v>39141</v>
      </c>
      <c r="CT92">
        <v>329.5</v>
      </c>
      <c r="CU92" s="1">
        <v>39141</v>
      </c>
      <c r="CV92">
        <v>574.75</v>
      </c>
      <c r="CW92" s="1">
        <v>39141</v>
      </c>
      <c r="CX92">
        <v>2542.8000000000002</v>
      </c>
      <c r="CY92" s="1">
        <v>39141</v>
      </c>
      <c r="CZ92">
        <v>1419.55</v>
      </c>
      <c r="DB92" s="1">
        <v>39294</v>
      </c>
      <c r="DC92" s="3">
        <f t="shared" si="29"/>
        <v>348.23880597014903</v>
      </c>
      <c r="DD92" s="3">
        <f t="shared" si="30"/>
        <v>189.81224816391847</v>
      </c>
      <c r="DE92" s="3">
        <f t="shared" si="31"/>
        <v>145.54482911673324</v>
      </c>
      <c r="DF92" s="3">
        <f t="shared" si="32"/>
        <v>91.593531537074298</v>
      </c>
      <c r="DG92" s="1">
        <v>39294</v>
      </c>
      <c r="DH92" s="5">
        <f t="shared" si="27"/>
        <v>1.8346487612823394</v>
      </c>
      <c r="DI92" s="5">
        <f t="shared" si="28"/>
        <v>1.5890295599948681</v>
      </c>
      <c r="DL92" s="2">
        <v>40956</v>
      </c>
      <c r="DM92">
        <v>79.331000000000003</v>
      </c>
      <c r="DN92" s="2">
        <v>40956</v>
      </c>
      <c r="DO92">
        <v>49.274999999999999</v>
      </c>
      <c r="DP92" s="2">
        <v>40956</v>
      </c>
      <c r="DQ92" s="5">
        <v>99.519000000000005</v>
      </c>
      <c r="DS92" s="2">
        <v>40956</v>
      </c>
      <c r="DT92">
        <v>99.519000000000005</v>
      </c>
      <c r="DV92" s="2">
        <v>40963</v>
      </c>
      <c r="DW92" s="23">
        <f t="shared" si="48"/>
        <v>-6.6971080669709915E-3</v>
      </c>
      <c r="DX92" s="23">
        <f t="shared" si="49"/>
        <v>-1.2340699096191843E-2</v>
      </c>
      <c r="DY92" s="23">
        <f t="shared" si="50"/>
        <v>6.209869472161067E-3</v>
      </c>
      <c r="DZ92" s="23"/>
      <c r="EA92" s="2">
        <v>41320</v>
      </c>
      <c r="EB92" s="23">
        <f t="shared" si="51"/>
        <v>0.32638164231275912</v>
      </c>
      <c r="EC92" s="23">
        <f t="shared" si="52"/>
        <v>-0.48777073967535706</v>
      </c>
    </row>
    <row r="93" spans="27:133">
      <c r="AA93" s="2">
        <v>41180</v>
      </c>
      <c r="AB93">
        <v>12.180099999999999</v>
      </c>
      <c r="AC93" s="1">
        <v>41180</v>
      </c>
      <c r="AD93">
        <v>13.774100000000001</v>
      </c>
      <c r="AE93" s="1">
        <v>41180</v>
      </c>
      <c r="AF93">
        <v>10.294600000000001</v>
      </c>
      <c r="AG93" s="1">
        <v>41180</v>
      </c>
      <c r="AH93">
        <v>8.9596</v>
      </c>
      <c r="AJ93" s="2">
        <v>41180</v>
      </c>
      <c r="AK93" s="4">
        <f t="shared" si="35"/>
        <v>12.180099999999999</v>
      </c>
      <c r="AL93" s="4">
        <f t="shared" si="36"/>
        <v>13.774100000000001</v>
      </c>
      <c r="AM93" s="4">
        <f t="shared" si="37"/>
        <v>10.294600000000001</v>
      </c>
      <c r="AN93" s="2">
        <v>41180</v>
      </c>
      <c r="AO93" s="23">
        <f t="shared" si="38"/>
        <v>-0.15480168471523215</v>
      </c>
      <c r="AP93" s="23">
        <f t="shared" si="39"/>
        <v>0.33799273405474706</v>
      </c>
      <c r="AS93" s="1">
        <v>41180</v>
      </c>
      <c r="AT93">
        <v>11.736499999999999</v>
      </c>
      <c r="AU93" s="1">
        <v>41180</v>
      </c>
      <c r="AV93">
        <v>12.8491</v>
      </c>
      <c r="AW93" s="1">
        <v>41180</v>
      </c>
      <c r="AX93">
        <v>9.9617000000000004</v>
      </c>
      <c r="AY93" s="1">
        <v>41180</v>
      </c>
      <c r="AZ93">
        <v>8.7452000000000005</v>
      </c>
      <c r="BB93" s="2">
        <v>41180</v>
      </c>
      <c r="BC93" s="4">
        <f t="shared" si="40"/>
        <v>11.736499999999999</v>
      </c>
      <c r="BD93" s="4">
        <f t="shared" si="41"/>
        <v>12.8491</v>
      </c>
      <c r="BE93" s="4">
        <f t="shared" si="42"/>
        <v>9.9617000000000004</v>
      </c>
      <c r="BF93" s="2">
        <v>41180</v>
      </c>
      <c r="BG93" s="23">
        <f t="shared" si="33"/>
        <v>-0.15122055127167378</v>
      </c>
      <c r="BH93" s="23">
        <f t="shared" si="34"/>
        <v>0.28985012598251303</v>
      </c>
      <c r="BJ93" s="2">
        <v>41729</v>
      </c>
      <c r="BK93" s="23">
        <v>0.55210336147722949</v>
      </c>
      <c r="BL93" s="23">
        <v>-0.30302069036952639</v>
      </c>
      <c r="BS93" s="2">
        <v>39164</v>
      </c>
      <c r="BT93">
        <v>1526.85</v>
      </c>
      <c r="BU93" s="2">
        <v>39164</v>
      </c>
      <c r="BV93">
        <v>538.67999999999995</v>
      </c>
      <c r="BW93" s="2">
        <v>39164</v>
      </c>
      <c r="BX93">
        <v>923.44</v>
      </c>
      <c r="BZ93" s="2">
        <v>39171</v>
      </c>
      <c r="CA93" s="23">
        <f t="shared" si="43"/>
        <v>-1.4943937031261512E-2</v>
      </c>
      <c r="CB93" s="23">
        <f t="shared" si="44"/>
        <v>-8.2981301372104799E-3</v>
      </c>
      <c r="CC93" s="23">
        <f t="shared" si="45"/>
        <v>6.0534523087585335E-3</v>
      </c>
      <c r="CD93" s="23"/>
      <c r="CE93" s="2">
        <v>39528</v>
      </c>
      <c r="CF93" s="23">
        <f t="shared" si="46"/>
        <v>0.54928318698586109</v>
      </c>
      <c r="CG93" s="23">
        <f t="shared" si="47"/>
        <v>0.67593474628892292</v>
      </c>
      <c r="CS93" s="1">
        <v>39171</v>
      </c>
      <c r="CT93">
        <v>332.83</v>
      </c>
      <c r="CU93" s="1">
        <v>39171</v>
      </c>
      <c r="CV93">
        <v>581.77</v>
      </c>
      <c r="CW93" s="1">
        <v>39171</v>
      </c>
      <c r="CX93">
        <v>2579.1</v>
      </c>
      <c r="CY93" s="1">
        <v>39171</v>
      </c>
      <c r="CZ93">
        <v>1444.52</v>
      </c>
      <c r="DB93" s="1">
        <v>39325</v>
      </c>
      <c r="DC93" s="3">
        <f t="shared" si="29"/>
        <v>345.32196162046887</v>
      </c>
      <c r="DD93" s="3">
        <f t="shared" si="30"/>
        <v>183.43954505186747</v>
      </c>
      <c r="DE93" s="3">
        <f t="shared" si="31"/>
        <v>144.57944962272524</v>
      </c>
      <c r="DF93" s="3">
        <f t="shared" si="32"/>
        <v>91.699087394218012</v>
      </c>
      <c r="DG93" s="1">
        <v>39325</v>
      </c>
      <c r="DH93" s="5">
        <f t="shared" si="27"/>
        <v>1.8824837442920457</v>
      </c>
      <c r="DI93" s="5">
        <f t="shared" si="28"/>
        <v>1.5766727208655027</v>
      </c>
      <c r="DL93" s="2">
        <v>40963</v>
      </c>
      <c r="DM93">
        <v>78.352000000000004</v>
      </c>
      <c r="DN93" s="2">
        <v>40963</v>
      </c>
      <c r="DO93">
        <v>48.945</v>
      </c>
      <c r="DP93" s="2">
        <v>40963</v>
      </c>
      <c r="DQ93" s="5">
        <v>100.137</v>
      </c>
      <c r="DS93" s="2">
        <v>40963</v>
      </c>
      <c r="DT93">
        <v>100.137</v>
      </c>
      <c r="DV93" s="2">
        <v>40970</v>
      </c>
      <c r="DW93" s="23">
        <f t="shared" si="48"/>
        <v>1.1339258351210635E-2</v>
      </c>
      <c r="DX93" s="23">
        <f t="shared" si="49"/>
        <v>1.3413824790688311E-2</v>
      </c>
      <c r="DY93" s="23">
        <f t="shared" si="50"/>
        <v>-3.7748284849755676E-3</v>
      </c>
      <c r="DZ93" s="23"/>
      <c r="EA93" s="2">
        <v>41327</v>
      </c>
      <c r="EB93" s="23">
        <f t="shared" si="51"/>
        <v>0.30337087956385572</v>
      </c>
      <c r="EC93" s="23">
        <f t="shared" si="52"/>
        <v>-0.47639676700072292</v>
      </c>
    </row>
    <row r="94" spans="27:133">
      <c r="AA94" s="2">
        <v>41213</v>
      </c>
      <c r="AB94">
        <v>12.1584</v>
      </c>
      <c r="AC94" s="1">
        <v>41213</v>
      </c>
      <c r="AD94">
        <v>13.4345</v>
      </c>
      <c r="AE94" s="1">
        <v>41213</v>
      </c>
      <c r="AF94">
        <v>10.224500000000001</v>
      </c>
      <c r="AG94" s="1">
        <v>41213</v>
      </c>
      <c r="AH94">
        <v>9.3780999999999999</v>
      </c>
      <c r="AJ94" s="2">
        <v>41213</v>
      </c>
      <c r="AK94" s="4">
        <f t="shared" si="35"/>
        <v>12.1584</v>
      </c>
      <c r="AL94" s="4">
        <f t="shared" si="36"/>
        <v>13.4345</v>
      </c>
      <c r="AM94" s="4">
        <f t="shared" si="37"/>
        <v>10.224500000000001</v>
      </c>
      <c r="AN94" s="2">
        <v>41213</v>
      </c>
      <c r="AO94" s="23">
        <f t="shared" si="38"/>
        <v>-0.15905875773128042</v>
      </c>
      <c r="AP94" s="23">
        <f t="shared" si="39"/>
        <v>0.31395178248325095</v>
      </c>
      <c r="AS94" s="1">
        <v>41213</v>
      </c>
      <c r="AT94">
        <v>11.743499999999999</v>
      </c>
      <c r="AU94" s="1">
        <v>41213</v>
      </c>
      <c r="AV94">
        <v>12.7371</v>
      </c>
      <c r="AW94" s="1">
        <v>41213</v>
      </c>
      <c r="AX94">
        <v>9.9863</v>
      </c>
      <c r="AY94" s="1">
        <v>41213</v>
      </c>
      <c r="AZ94">
        <v>9.2340999999999998</v>
      </c>
      <c r="BB94" s="2">
        <v>41213</v>
      </c>
      <c r="BC94" s="4">
        <f t="shared" si="40"/>
        <v>11.743499999999999</v>
      </c>
      <c r="BD94" s="4">
        <f t="shared" si="41"/>
        <v>12.7371</v>
      </c>
      <c r="BE94" s="4">
        <f t="shared" si="42"/>
        <v>9.9863</v>
      </c>
      <c r="BF94" s="2">
        <v>41213</v>
      </c>
      <c r="BG94" s="23">
        <f t="shared" si="33"/>
        <v>-0.14963171115936469</v>
      </c>
      <c r="BH94" s="23">
        <f t="shared" si="34"/>
        <v>0.27545737660595004</v>
      </c>
      <c r="BJ94" s="2">
        <v>41759</v>
      </c>
      <c r="BK94" s="23">
        <v>0.33803012875217986</v>
      </c>
      <c r="BL94" s="23">
        <v>-0.30145276881406891</v>
      </c>
      <c r="BS94" s="2">
        <v>39171</v>
      </c>
      <c r="BT94">
        <v>1514.18</v>
      </c>
      <c r="BU94" s="2">
        <v>39171</v>
      </c>
      <c r="BV94">
        <v>530.63</v>
      </c>
      <c r="BW94" s="2">
        <v>39171</v>
      </c>
      <c r="BX94">
        <v>929.03</v>
      </c>
      <c r="BZ94" s="2">
        <v>39178</v>
      </c>
      <c r="CA94" s="23">
        <f t="shared" si="43"/>
        <v>-1.7337881386276788E-2</v>
      </c>
      <c r="CB94" s="23">
        <f t="shared" si="44"/>
        <v>1.8386189224530725E-2</v>
      </c>
      <c r="CC94" s="23">
        <f t="shared" si="45"/>
        <v>2.3056306039632712E-2</v>
      </c>
      <c r="CD94" s="23"/>
      <c r="CE94" s="2">
        <v>39535</v>
      </c>
      <c r="CF94" s="23">
        <f t="shared" si="46"/>
        <v>0.55956696365109959</v>
      </c>
      <c r="CG94" s="23">
        <f t="shared" si="47"/>
        <v>0.69768301401592103</v>
      </c>
      <c r="CS94" s="1">
        <v>39202</v>
      </c>
      <c r="CT94">
        <v>359.44</v>
      </c>
      <c r="CU94" s="1">
        <v>39202</v>
      </c>
      <c r="CV94">
        <v>605.62</v>
      </c>
      <c r="CW94" s="1">
        <v>39202</v>
      </c>
      <c r="CX94">
        <v>2686.6</v>
      </c>
      <c r="CY94" s="1">
        <v>39202</v>
      </c>
      <c r="CZ94">
        <v>1505.81</v>
      </c>
      <c r="DB94" s="1">
        <v>39353</v>
      </c>
      <c r="DC94" s="3">
        <f t="shared" si="29"/>
        <v>402.10660980810212</v>
      </c>
      <c r="DD94" s="3">
        <f t="shared" si="30"/>
        <v>203.74074814962989</v>
      </c>
      <c r="DE94" s="3">
        <f t="shared" si="31"/>
        <v>150.13870395028849</v>
      </c>
      <c r="DF94" s="3">
        <f t="shared" si="32"/>
        <v>96.604720457931535</v>
      </c>
      <c r="DG94" s="1">
        <v>39353</v>
      </c>
      <c r="DH94" s="5">
        <f t="shared" si="27"/>
        <v>1.9736189910954371</v>
      </c>
      <c r="DI94" s="5">
        <f t="shared" si="28"/>
        <v>1.5541549443815159</v>
      </c>
      <c r="DL94" s="2">
        <v>40970</v>
      </c>
      <c r="DM94">
        <v>79.403000000000006</v>
      </c>
      <c r="DN94" s="2">
        <v>40970</v>
      </c>
      <c r="DO94">
        <v>49.5</v>
      </c>
      <c r="DP94" s="2">
        <v>40970</v>
      </c>
      <c r="DQ94" s="5">
        <v>99.759</v>
      </c>
      <c r="DS94" s="2">
        <v>40970</v>
      </c>
      <c r="DT94">
        <v>99.759</v>
      </c>
      <c r="DV94" s="2">
        <v>40977</v>
      </c>
      <c r="DW94" s="23">
        <f t="shared" si="48"/>
        <v>7.1717171717171624E-3</v>
      </c>
      <c r="DX94" s="23">
        <f t="shared" si="49"/>
        <v>8.0349608956840068E-3</v>
      </c>
      <c r="DY94" s="23">
        <f t="shared" si="50"/>
        <v>-5.3328521737386891E-3</v>
      </c>
      <c r="DZ94" s="23"/>
      <c r="EA94" s="2">
        <v>41334</v>
      </c>
      <c r="EB94" s="23">
        <f t="shared" si="51"/>
        <v>0.30320727193356284</v>
      </c>
      <c r="EC94" s="23">
        <f t="shared" si="52"/>
        <v>-0.48109607088474399</v>
      </c>
    </row>
    <row r="95" spans="27:133">
      <c r="AA95" s="2">
        <v>41243</v>
      </c>
      <c r="AB95">
        <v>12.3383</v>
      </c>
      <c r="AC95" s="1">
        <v>41243</v>
      </c>
      <c r="AD95">
        <v>13.8851</v>
      </c>
      <c r="AE95" s="1">
        <v>41243</v>
      </c>
      <c r="AF95">
        <v>10.308999999999999</v>
      </c>
      <c r="AG95" s="1">
        <v>41243</v>
      </c>
      <c r="AH95">
        <v>9.4591999999999992</v>
      </c>
      <c r="AJ95" s="2">
        <v>41243</v>
      </c>
      <c r="AK95" s="4">
        <f t="shared" si="35"/>
        <v>12.3383</v>
      </c>
      <c r="AL95" s="4">
        <f t="shared" si="36"/>
        <v>13.8851</v>
      </c>
      <c r="AM95" s="4">
        <f t="shared" si="37"/>
        <v>10.308999999999999</v>
      </c>
      <c r="AN95" s="2">
        <v>41243</v>
      </c>
      <c r="AO95" s="23">
        <f t="shared" si="38"/>
        <v>-0.16447160467811617</v>
      </c>
      <c r="AP95" s="23">
        <f t="shared" si="39"/>
        <v>0.34689106605878361</v>
      </c>
      <c r="AS95" s="1">
        <v>41243</v>
      </c>
      <c r="AT95">
        <v>11.9916</v>
      </c>
      <c r="AU95" s="1">
        <v>41243</v>
      </c>
      <c r="AV95">
        <v>13.25</v>
      </c>
      <c r="AW95" s="1">
        <v>41243</v>
      </c>
      <c r="AX95">
        <v>10.168200000000001</v>
      </c>
      <c r="AY95" s="1">
        <v>41243</v>
      </c>
      <c r="AZ95">
        <v>9.3780000000000001</v>
      </c>
      <c r="BB95" s="2">
        <v>41243</v>
      </c>
      <c r="BC95" s="4">
        <f t="shared" si="40"/>
        <v>11.9916</v>
      </c>
      <c r="BD95" s="4">
        <f t="shared" si="41"/>
        <v>13.25</v>
      </c>
      <c r="BE95" s="4">
        <f t="shared" si="42"/>
        <v>10.168200000000001</v>
      </c>
      <c r="BF95" s="2">
        <v>41243</v>
      </c>
      <c r="BG95" s="23">
        <f t="shared" si="33"/>
        <v>-0.15205643950765535</v>
      </c>
      <c r="BH95" s="23">
        <f t="shared" si="34"/>
        <v>0.30308215810074546</v>
      </c>
      <c r="BJ95" s="2">
        <v>41789</v>
      </c>
      <c r="BK95" s="23">
        <v>0.41136375882321241</v>
      </c>
      <c r="BL95" s="23">
        <v>-0.29361837097183452</v>
      </c>
      <c r="BS95" s="2">
        <v>39178</v>
      </c>
      <c r="BT95">
        <v>1542.02</v>
      </c>
      <c r="BU95" s="2">
        <v>39178</v>
      </c>
      <c r="BV95">
        <v>521.42999999999995</v>
      </c>
      <c r="BW95" s="2">
        <v>39178</v>
      </c>
      <c r="BX95">
        <v>950.45</v>
      </c>
      <c r="BZ95" s="2">
        <v>39185</v>
      </c>
      <c r="CA95" s="23">
        <f t="shared" si="43"/>
        <v>4.2805362177090078E-2</v>
      </c>
      <c r="CB95" s="23">
        <f t="shared" si="44"/>
        <v>7.5485402264563461E-3</v>
      </c>
      <c r="CC95" s="23">
        <f t="shared" si="45"/>
        <v>1.9506549529170414E-2</v>
      </c>
      <c r="CD95" s="23"/>
      <c r="CE95" s="2">
        <v>39542</v>
      </c>
      <c r="CF95" s="23">
        <f t="shared" si="46"/>
        <v>0.48401078505174083</v>
      </c>
      <c r="CG95" s="23">
        <f t="shared" si="47"/>
        <v>0.66336536942700564</v>
      </c>
      <c r="CS95" s="1">
        <v>39233</v>
      </c>
      <c r="CT95">
        <v>388.78</v>
      </c>
      <c r="CU95" s="1">
        <v>39233</v>
      </c>
      <c r="CV95">
        <v>620.36</v>
      </c>
      <c r="CW95" s="1">
        <v>39233</v>
      </c>
      <c r="CX95">
        <v>2748.6</v>
      </c>
      <c r="CY95" s="1">
        <v>39233</v>
      </c>
      <c r="CZ95">
        <v>1545.52</v>
      </c>
      <c r="DB95" s="1">
        <v>39386</v>
      </c>
      <c r="DC95" s="3">
        <f t="shared" si="29"/>
        <v>465.19402985074606</v>
      </c>
      <c r="DD95" s="3">
        <f t="shared" si="30"/>
        <v>234.5469093818763</v>
      </c>
      <c r="DE95" s="3">
        <f t="shared" si="31"/>
        <v>153.22902796271637</v>
      </c>
      <c r="DF95" s="3">
        <f t="shared" si="32"/>
        <v>100.33958827183959</v>
      </c>
      <c r="DG95" s="1">
        <v>39386</v>
      </c>
      <c r="DH95" s="5">
        <f t="shared" si="27"/>
        <v>1.98337309613977</v>
      </c>
      <c r="DI95" s="5">
        <f t="shared" si="28"/>
        <v>1.5271044121447752</v>
      </c>
      <c r="DL95" s="2">
        <v>40977</v>
      </c>
      <c r="DM95">
        <v>80.040999999999997</v>
      </c>
      <c r="DN95" s="2">
        <v>40977</v>
      </c>
      <c r="DO95">
        <v>49.854999999999997</v>
      </c>
      <c r="DP95" s="2">
        <v>40977</v>
      </c>
      <c r="DQ95" s="5">
        <v>99.227000000000004</v>
      </c>
      <c r="DS95" s="2">
        <v>40977</v>
      </c>
      <c r="DT95">
        <v>99.227000000000004</v>
      </c>
      <c r="DV95" s="2">
        <v>40984</v>
      </c>
      <c r="DW95" s="23">
        <f t="shared" si="48"/>
        <v>6.7435563133086962E-3</v>
      </c>
      <c r="DX95" s="23">
        <f t="shared" si="49"/>
        <v>-3.185867243037932E-3</v>
      </c>
      <c r="DY95" s="23">
        <f t="shared" si="50"/>
        <v>-2.02565833896029E-3</v>
      </c>
      <c r="DZ95" s="23"/>
      <c r="EA95" s="2">
        <v>41341</v>
      </c>
      <c r="EB95" s="23">
        <f t="shared" si="51"/>
        <v>0.28452413688880551</v>
      </c>
      <c r="EC95" s="23">
        <f t="shared" si="52"/>
        <v>-0.4798761957326475</v>
      </c>
    </row>
    <row r="96" spans="27:133">
      <c r="AA96" s="2">
        <v>41274</v>
      </c>
      <c r="AB96">
        <v>12.4634</v>
      </c>
      <c r="AC96" s="1">
        <v>41274</v>
      </c>
      <c r="AD96">
        <v>14.0129</v>
      </c>
      <c r="AE96" s="1">
        <v>41274</v>
      </c>
      <c r="AF96">
        <v>10.657500000000001</v>
      </c>
      <c r="AG96" s="1">
        <v>41274</v>
      </c>
      <c r="AH96">
        <v>9.8739000000000008</v>
      </c>
      <c r="AJ96" s="2">
        <v>41274</v>
      </c>
      <c r="AK96" s="4">
        <f t="shared" si="35"/>
        <v>12.4634</v>
      </c>
      <c r="AL96" s="4">
        <f t="shared" si="36"/>
        <v>14.0129</v>
      </c>
      <c r="AM96" s="4">
        <f t="shared" si="37"/>
        <v>10.657500000000001</v>
      </c>
      <c r="AN96" s="2">
        <v>41274</v>
      </c>
      <c r="AO96" s="23">
        <f t="shared" si="38"/>
        <v>-0.14489625623826563</v>
      </c>
      <c r="AP96" s="23">
        <f t="shared" si="39"/>
        <v>0.31483931503635931</v>
      </c>
      <c r="AS96" s="1">
        <v>41274</v>
      </c>
      <c r="AT96">
        <v>12.225099999999999</v>
      </c>
      <c r="AU96" s="1">
        <v>41274</v>
      </c>
      <c r="AV96">
        <v>13.5343</v>
      </c>
      <c r="AW96" s="1">
        <v>41274</v>
      </c>
      <c r="AX96">
        <v>10.625999999999999</v>
      </c>
      <c r="AY96" s="1">
        <v>41274</v>
      </c>
      <c r="AZ96">
        <v>9.8675999999999995</v>
      </c>
      <c r="BB96" s="2">
        <v>41274</v>
      </c>
      <c r="BC96" s="4">
        <f t="shared" si="40"/>
        <v>12.225099999999999</v>
      </c>
      <c r="BD96" s="4">
        <f t="shared" si="41"/>
        <v>13.5343</v>
      </c>
      <c r="BE96" s="4">
        <f t="shared" si="42"/>
        <v>10.625999999999999</v>
      </c>
      <c r="BF96" s="2">
        <v>41274</v>
      </c>
      <c r="BG96" s="23">
        <f t="shared" si="33"/>
        <v>-0.13080465599463398</v>
      </c>
      <c r="BH96" s="23">
        <f t="shared" si="34"/>
        <v>0.27369659326181073</v>
      </c>
      <c r="BJ96" s="2">
        <v>41820</v>
      </c>
      <c r="BK96" s="23">
        <v>0.4150956461525146</v>
      </c>
      <c r="BL96" s="23">
        <v>-0.27869937378643805</v>
      </c>
      <c r="BS96" s="2">
        <v>39185</v>
      </c>
      <c r="BT96">
        <v>1553.66</v>
      </c>
      <c r="BU96" s="2">
        <v>39185</v>
      </c>
      <c r="BV96">
        <v>543.75</v>
      </c>
      <c r="BW96" s="2">
        <v>39185</v>
      </c>
      <c r="BX96">
        <v>968.99</v>
      </c>
      <c r="BZ96" s="2">
        <v>39192</v>
      </c>
      <c r="CA96" s="23">
        <f t="shared" si="43"/>
        <v>3.0988505747126416E-2</v>
      </c>
      <c r="CB96" s="23">
        <f t="shared" si="44"/>
        <v>1.8974550416436031E-2</v>
      </c>
      <c r="CC96" s="23">
        <f t="shared" si="45"/>
        <v>1.0918585331118003E-2</v>
      </c>
      <c r="CD96" s="23"/>
      <c r="CE96" s="2">
        <v>39549</v>
      </c>
      <c r="CF96" s="23">
        <f t="shared" si="46"/>
        <v>0.46434093965214035</v>
      </c>
      <c r="CG96" s="23">
        <f t="shared" si="47"/>
        <v>0.66222246223050596</v>
      </c>
      <c r="CS96" s="1">
        <v>39262</v>
      </c>
      <c r="CT96">
        <v>387.26</v>
      </c>
      <c r="CU96" s="1">
        <v>39262</v>
      </c>
      <c r="CV96">
        <v>632.67999999999995</v>
      </c>
      <c r="CW96" s="1">
        <v>39262</v>
      </c>
      <c r="CX96">
        <v>2712.5</v>
      </c>
      <c r="CY96" s="1">
        <v>39262</v>
      </c>
      <c r="CZ96">
        <v>1538.11</v>
      </c>
      <c r="DB96" s="1">
        <v>39416</v>
      </c>
      <c r="DC96" s="3">
        <f t="shared" si="29"/>
        <v>463.38592750533024</v>
      </c>
      <c r="DD96" s="3">
        <f t="shared" si="30"/>
        <v>229.2344183122338</v>
      </c>
      <c r="DE96" s="3">
        <f t="shared" si="31"/>
        <v>145.16755437194848</v>
      </c>
      <c r="DF96" s="3">
        <f t="shared" si="32"/>
        <v>97.03237247344525</v>
      </c>
      <c r="DG96" s="1">
        <v>39416</v>
      </c>
      <c r="DH96" s="5">
        <f t="shared" si="27"/>
        <v>2.0214500550007513</v>
      </c>
      <c r="DI96" s="5">
        <f t="shared" si="28"/>
        <v>1.4960734306653827</v>
      </c>
      <c r="DL96" s="2">
        <v>40984</v>
      </c>
      <c r="DM96">
        <v>79.786000000000001</v>
      </c>
      <c r="DN96" s="2">
        <v>40984</v>
      </c>
      <c r="DO96">
        <v>50.191200000000002</v>
      </c>
      <c r="DP96" s="2">
        <v>40984</v>
      </c>
      <c r="DQ96" s="5">
        <v>99.025999999999996</v>
      </c>
      <c r="DS96" s="2">
        <v>40984</v>
      </c>
      <c r="DT96">
        <v>99.025999999999996</v>
      </c>
      <c r="DV96" s="2">
        <v>40991</v>
      </c>
      <c r="DW96" s="23">
        <f t="shared" si="48"/>
        <v>2.0473708538548685E-2</v>
      </c>
      <c r="DX96" s="23">
        <f t="shared" si="49"/>
        <v>-5.5272854886823097E-3</v>
      </c>
      <c r="DY96" s="23">
        <f t="shared" si="50"/>
        <v>-6.6649162846120769E-3</v>
      </c>
      <c r="DZ96" s="23"/>
      <c r="EA96" s="2">
        <v>41348</v>
      </c>
      <c r="EB96" s="23">
        <f t="shared" si="51"/>
        <v>0.29459318478743185</v>
      </c>
      <c r="EC96" s="23">
        <f t="shared" si="52"/>
        <v>-0.47830343807344045</v>
      </c>
    </row>
    <row r="97" spans="27:133">
      <c r="AA97" s="2">
        <v>41305</v>
      </c>
      <c r="AB97">
        <v>13.0802</v>
      </c>
      <c r="AC97" s="1">
        <v>41305</v>
      </c>
      <c r="AD97">
        <v>14.0783</v>
      </c>
      <c r="AE97" s="1">
        <v>41305</v>
      </c>
      <c r="AF97">
        <v>10.8308</v>
      </c>
      <c r="AG97" s="1">
        <v>41305</v>
      </c>
      <c r="AH97">
        <v>10.117599999999999</v>
      </c>
      <c r="AJ97" s="2">
        <v>41305</v>
      </c>
      <c r="AK97" s="4">
        <f t="shared" si="35"/>
        <v>13.0802</v>
      </c>
      <c r="AL97" s="4">
        <f t="shared" si="36"/>
        <v>14.0783</v>
      </c>
      <c r="AM97" s="4">
        <f t="shared" si="37"/>
        <v>10.8308</v>
      </c>
      <c r="AN97" s="2">
        <v>41305</v>
      </c>
      <c r="AO97" s="23">
        <f t="shared" si="38"/>
        <v>-0.17196984755584777</v>
      </c>
      <c r="AP97" s="23">
        <f t="shared" si="39"/>
        <v>0.29983934704730952</v>
      </c>
      <c r="AS97" s="1">
        <v>41305</v>
      </c>
      <c r="AT97">
        <v>12.016500000000001</v>
      </c>
      <c r="AU97" s="1">
        <v>41305</v>
      </c>
      <c r="AV97">
        <v>13.7224</v>
      </c>
      <c r="AW97" s="1">
        <v>41305</v>
      </c>
      <c r="AX97">
        <v>9.9030000000000005</v>
      </c>
      <c r="AY97" s="1">
        <v>41305</v>
      </c>
      <c r="AZ97">
        <v>9.1824999999999992</v>
      </c>
      <c r="BB97" s="2">
        <v>41305</v>
      </c>
      <c r="BC97" s="4">
        <f t="shared" si="40"/>
        <v>12.016500000000001</v>
      </c>
      <c r="BD97" s="4">
        <f t="shared" si="41"/>
        <v>13.7224</v>
      </c>
      <c r="BE97" s="4">
        <f t="shared" si="42"/>
        <v>9.9030000000000005</v>
      </c>
      <c r="BF97" s="2">
        <v>41305</v>
      </c>
      <c r="BG97" s="23">
        <f t="shared" si="33"/>
        <v>-0.17588316065410059</v>
      </c>
      <c r="BH97" s="23">
        <f t="shared" si="34"/>
        <v>0.38568110673533273</v>
      </c>
      <c r="BJ97" s="2">
        <v>41851</v>
      </c>
      <c r="BK97" s="23">
        <v>0.38638776989330692</v>
      </c>
      <c r="BL97" s="23">
        <v>-0.24735179570451749</v>
      </c>
      <c r="BS97" s="2">
        <v>39192</v>
      </c>
      <c r="BT97">
        <v>1583.14</v>
      </c>
      <c r="BU97" s="2">
        <v>39192</v>
      </c>
      <c r="BV97">
        <v>560.6</v>
      </c>
      <c r="BW97" s="2">
        <v>39192</v>
      </c>
      <c r="BX97">
        <v>979.57</v>
      </c>
      <c r="BZ97" s="2">
        <v>39199</v>
      </c>
      <c r="CA97" s="23">
        <f t="shared" si="43"/>
        <v>3.0859793078843456E-3</v>
      </c>
      <c r="CB97" s="23">
        <f t="shared" si="44"/>
        <v>6.0007327210476191E-4</v>
      </c>
      <c r="CC97" s="23">
        <f t="shared" si="45"/>
        <v>-3.838418898088003E-3</v>
      </c>
      <c r="CD97" s="23"/>
      <c r="CE97" s="2">
        <v>39556</v>
      </c>
      <c r="CF97" s="23">
        <f t="shared" si="46"/>
        <v>0.47353945446972268</v>
      </c>
      <c r="CG97" s="23">
        <f t="shared" si="47"/>
        <v>0.66046463715158921</v>
      </c>
      <c r="CS97" s="1">
        <v>39294</v>
      </c>
      <c r="CT97">
        <v>408.31</v>
      </c>
      <c r="CU97" s="1">
        <v>39294</v>
      </c>
      <c r="CV97">
        <v>664.21</v>
      </c>
      <c r="CW97" s="1">
        <v>39294</v>
      </c>
      <c r="CX97">
        <v>2623.3</v>
      </c>
      <c r="CY97" s="1">
        <v>39294</v>
      </c>
      <c r="CZ97">
        <v>1518.52</v>
      </c>
      <c r="DB97" s="1">
        <v>39447</v>
      </c>
      <c r="DC97" s="3">
        <f t="shared" si="29"/>
        <v>490.97654584221709</v>
      </c>
      <c r="DD97" s="3">
        <f t="shared" si="30"/>
        <v>247.56379847398043</v>
      </c>
      <c r="DE97" s="3">
        <f t="shared" si="31"/>
        <v>142.30470483799377</v>
      </c>
      <c r="DF97" s="3">
        <f t="shared" si="32"/>
        <v>96.268148067724724</v>
      </c>
      <c r="DG97" s="1">
        <v>39447</v>
      </c>
      <c r="DH97" s="5">
        <f t="shared" si="27"/>
        <v>1.9832323985520846</v>
      </c>
      <c r="DI97" s="5">
        <f t="shared" si="28"/>
        <v>1.4782117210552579</v>
      </c>
      <c r="DL97" s="2">
        <v>40991</v>
      </c>
      <c r="DM97">
        <v>79.344999999999999</v>
      </c>
      <c r="DN97" s="2">
        <v>40991</v>
      </c>
      <c r="DO97">
        <v>51.218800000000002</v>
      </c>
      <c r="DP97" s="2">
        <v>40991</v>
      </c>
      <c r="DQ97" s="5">
        <v>98.366</v>
      </c>
      <c r="DS97" s="2">
        <v>40991</v>
      </c>
      <c r="DT97">
        <v>98.366</v>
      </c>
      <c r="DV97" s="2">
        <v>40998</v>
      </c>
      <c r="DW97" s="23">
        <f t="shared" si="48"/>
        <v>-6.7123790483182288E-3</v>
      </c>
      <c r="DX97" s="23">
        <f t="shared" si="49"/>
        <v>-4.2976873148905526E-3</v>
      </c>
      <c r="DY97" s="23">
        <f t="shared" si="50"/>
        <v>-1.3215948600131533E-4</v>
      </c>
      <c r="DZ97" s="23"/>
      <c r="EA97" s="2">
        <v>41355</v>
      </c>
      <c r="EB97" s="23">
        <f t="shared" si="51"/>
        <v>0.32719687949613779</v>
      </c>
      <c r="EC97" s="23">
        <f t="shared" si="52"/>
        <v>-0.47065811104314514</v>
      </c>
    </row>
    <row r="98" spans="27:133">
      <c r="AA98" s="2">
        <v>41333</v>
      </c>
      <c r="AB98">
        <v>13.106199999999999</v>
      </c>
      <c r="AC98" s="1">
        <v>41333</v>
      </c>
      <c r="AD98">
        <v>13.369300000000001</v>
      </c>
      <c r="AE98" s="1">
        <v>41333</v>
      </c>
      <c r="AF98">
        <v>10.693199999999999</v>
      </c>
      <c r="AG98" s="1">
        <v>41333</v>
      </c>
      <c r="AH98">
        <v>9.6210000000000004</v>
      </c>
      <c r="AJ98" s="2">
        <v>41333</v>
      </c>
      <c r="AK98" s="4">
        <f t="shared" si="35"/>
        <v>13.106199999999999</v>
      </c>
      <c r="AL98" s="4">
        <f t="shared" si="36"/>
        <v>13.369300000000001</v>
      </c>
      <c r="AM98" s="4">
        <f t="shared" si="37"/>
        <v>10.693199999999999</v>
      </c>
      <c r="AN98" s="2">
        <v>41333</v>
      </c>
      <c r="AO98" s="23">
        <f t="shared" si="38"/>
        <v>-0.18411133661931001</v>
      </c>
      <c r="AP98" s="23">
        <f t="shared" si="39"/>
        <v>0.2502618486514796</v>
      </c>
      <c r="AS98" s="1">
        <v>41333</v>
      </c>
      <c r="AT98">
        <v>12.1157</v>
      </c>
      <c r="AU98" s="1">
        <v>41333</v>
      </c>
      <c r="AV98">
        <v>13.1464</v>
      </c>
      <c r="AW98" s="1">
        <v>41333</v>
      </c>
      <c r="AX98">
        <v>9.7965999999999998</v>
      </c>
      <c r="AY98" s="1">
        <v>41333</v>
      </c>
      <c r="AZ98">
        <v>8.8089999999999993</v>
      </c>
      <c r="BB98" s="2">
        <v>41333</v>
      </c>
      <c r="BC98" s="4">
        <f t="shared" si="40"/>
        <v>12.1157</v>
      </c>
      <c r="BD98" s="4">
        <f t="shared" si="41"/>
        <v>13.1464</v>
      </c>
      <c r="BE98" s="4">
        <f t="shared" si="42"/>
        <v>9.7965999999999998</v>
      </c>
      <c r="BF98" s="2">
        <v>41333</v>
      </c>
      <c r="BG98" s="23">
        <f t="shared" si="33"/>
        <v>-0.19141279496851193</v>
      </c>
      <c r="BH98" s="23">
        <f t="shared" si="34"/>
        <v>0.34193495702590693</v>
      </c>
      <c r="BJ98" s="2">
        <v>41880</v>
      </c>
      <c r="BK98" s="23">
        <v>0.38138307895232715</v>
      </c>
      <c r="BL98" s="23">
        <v>-0.24434470377019746</v>
      </c>
      <c r="BS98" s="2">
        <v>39199</v>
      </c>
      <c r="BT98">
        <v>1584.09</v>
      </c>
      <c r="BU98" s="2">
        <v>39199</v>
      </c>
      <c r="BV98">
        <v>562.33000000000004</v>
      </c>
      <c r="BW98" s="2">
        <v>39199</v>
      </c>
      <c r="BX98">
        <v>975.81</v>
      </c>
      <c r="BZ98" s="2">
        <v>39206</v>
      </c>
      <c r="CA98" s="23">
        <f t="shared" si="43"/>
        <v>9.7807337328614796E-3</v>
      </c>
      <c r="CB98" s="23">
        <f t="shared" si="44"/>
        <v>8.4338642375119122E-3</v>
      </c>
      <c r="CC98" s="23">
        <f t="shared" si="45"/>
        <v>1.9962902614238498E-2</v>
      </c>
      <c r="CD98" s="23"/>
      <c r="CE98" s="2">
        <v>39563</v>
      </c>
      <c r="CF98" s="23">
        <f t="shared" si="46"/>
        <v>0.47532158908195066</v>
      </c>
      <c r="CG98" s="23">
        <f t="shared" si="47"/>
        <v>0.65970098633066643</v>
      </c>
      <c r="CS98" s="1">
        <v>39325</v>
      </c>
      <c r="CT98">
        <v>404.89</v>
      </c>
      <c r="CU98" s="1">
        <v>39325</v>
      </c>
      <c r="CV98">
        <v>641.91</v>
      </c>
      <c r="CW98" s="1">
        <v>39325</v>
      </c>
      <c r="CX98">
        <v>2605.9</v>
      </c>
      <c r="CY98" s="1">
        <v>39325</v>
      </c>
      <c r="CZ98">
        <v>1520.27</v>
      </c>
      <c r="DB98" s="1">
        <v>39478</v>
      </c>
      <c r="DC98" s="3">
        <f t="shared" si="29"/>
        <v>431.51385927505299</v>
      </c>
      <c r="DD98" s="3">
        <f t="shared" si="30"/>
        <v>205.60969336724483</v>
      </c>
      <c r="DE98" s="3">
        <f t="shared" si="31"/>
        <v>132.61762094984465</v>
      </c>
      <c r="DF98" s="3">
        <f t="shared" si="32"/>
        <v>88.01066415745322</v>
      </c>
      <c r="DG98" s="1">
        <v>39478</v>
      </c>
      <c r="DH98" s="5">
        <f t="shared" si="27"/>
        <v>2.0987038704654593</v>
      </c>
      <c r="DI98" s="5">
        <f t="shared" si="28"/>
        <v>1.5068358160846111</v>
      </c>
      <c r="DL98" s="2">
        <v>40998</v>
      </c>
      <c r="DM98">
        <v>79.004000000000005</v>
      </c>
      <c r="DN98" s="2">
        <v>40998</v>
      </c>
      <c r="DO98">
        <v>50.875</v>
      </c>
      <c r="DP98" s="2">
        <v>40998</v>
      </c>
      <c r="DQ98" s="5">
        <v>98.352999999999994</v>
      </c>
      <c r="DS98" s="2">
        <v>40998</v>
      </c>
      <c r="DT98">
        <v>98.352999999999994</v>
      </c>
      <c r="DV98" s="2">
        <v>41005</v>
      </c>
      <c r="DW98" s="23">
        <f t="shared" si="48"/>
        <v>4.520884520884394E-3</v>
      </c>
      <c r="DX98" s="23">
        <f t="shared" si="49"/>
        <v>1.1163991696622855E-2</v>
      </c>
      <c r="DY98" s="23">
        <f t="shared" si="50"/>
        <v>-4.2499974581353683E-3</v>
      </c>
      <c r="DZ98" s="23"/>
      <c r="EA98" s="2">
        <v>41362</v>
      </c>
      <c r="EB98" s="23">
        <f t="shared" si="51"/>
        <v>0.31694316405067385</v>
      </c>
      <c r="EC98" s="23">
        <f t="shared" si="52"/>
        <v>-0.47225169613787049</v>
      </c>
    </row>
    <row r="99" spans="27:133">
      <c r="AA99" s="2">
        <v>41362</v>
      </c>
      <c r="AB99">
        <v>13.3392</v>
      </c>
      <c r="AC99" s="1">
        <v>41362</v>
      </c>
      <c r="AD99">
        <v>13.1363</v>
      </c>
      <c r="AE99" s="1">
        <v>41362</v>
      </c>
      <c r="AF99">
        <v>10.5105</v>
      </c>
      <c r="AG99" s="1">
        <v>41362</v>
      </c>
      <c r="AH99">
        <v>9.0783000000000005</v>
      </c>
      <c r="AJ99" s="2">
        <v>41362</v>
      </c>
      <c r="AK99" s="4">
        <f t="shared" si="35"/>
        <v>13.3392</v>
      </c>
      <c r="AL99" s="4">
        <f t="shared" si="36"/>
        <v>13.1363</v>
      </c>
      <c r="AM99" s="4">
        <f t="shared" si="37"/>
        <v>10.5105</v>
      </c>
      <c r="AN99" s="2">
        <v>41362</v>
      </c>
      <c r="AO99" s="23">
        <f t="shared" si="38"/>
        <v>-0.21205919395465989</v>
      </c>
      <c r="AP99" s="23">
        <f t="shared" si="39"/>
        <v>0.24982636411207837</v>
      </c>
      <c r="AS99" s="1">
        <v>41362</v>
      </c>
      <c r="AT99">
        <v>12.4495</v>
      </c>
      <c r="AU99" s="1">
        <v>41362</v>
      </c>
      <c r="AV99">
        <v>13.0443</v>
      </c>
      <c r="AW99" s="1">
        <v>41362</v>
      </c>
      <c r="AX99">
        <v>9.7561999999999998</v>
      </c>
      <c r="AY99" s="1">
        <v>41362</v>
      </c>
      <c r="AZ99">
        <v>8.4526000000000003</v>
      </c>
      <c r="BB99" s="2">
        <v>41362</v>
      </c>
      <c r="BC99" s="4">
        <f t="shared" si="40"/>
        <v>12.4495</v>
      </c>
      <c r="BD99" s="4">
        <f t="shared" si="41"/>
        <v>13.0443</v>
      </c>
      <c r="BE99" s="4">
        <f t="shared" si="42"/>
        <v>9.7561999999999998</v>
      </c>
      <c r="BF99" s="2">
        <v>41362</v>
      </c>
      <c r="BG99" s="23">
        <f t="shared" si="33"/>
        <v>-0.21633800554239135</v>
      </c>
      <c r="BH99" s="23">
        <f t="shared" si="34"/>
        <v>0.3370267112195322</v>
      </c>
      <c r="BJ99" s="2">
        <v>41912</v>
      </c>
      <c r="BK99" s="23">
        <v>0.47663615423477723</v>
      </c>
      <c r="BL99" s="23">
        <v>-0.26863437668307466</v>
      </c>
      <c r="BS99" s="2">
        <v>39206</v>
      </c>
      <c r="BT99">
        <v>1597.45</v>
      </c>
      <c r="BU99" s="2">
        <v>39206</v>
      </c>
      <c r="BV99">
        <v>567.83000000000004</v>
      </c>
      <c r="BW99" s="2">
        <v>39206</v>
      </c>
      <c r="BX99">
        <v>995.29</v>
      </c>
      <c r="BZ99" s="2">
        <v>39213</v>
      </c>
      <c r="CA99" s="23">
        <f t="shared" si="43"/>
        <v>-1.2081080605110706E-2</v>
      </c>
      <c r="CB99" s="23">
        <f t="shared" si="44"/>
        <v>-2.2598516385490264E-3</v>
      </c>
      <c r="CC99" s="23">
        <f t="shared" si="45"/>
        <v>-4.4710586864129542E-3</v>
      </c>
      <c r="CD99" s="23"/>
      <c r="CE99" s="2">
        <v>39570</v>
      </c>
      <c r="CF99" s="23">
        <f t="shared" si="46"/>
        <v>0.47834698528685554</v>
      </c>
      <c r="CG99" s="23">
        <f t="shared" si="47"/>
        <v>0.66103852328694546</v>
      </c>
      <c r="CS99" s="1">
        <v>39353</v>
      </c>
      <c r="CT99">
        <v>471.47</v>
      </c>
      <c r="CU99" s="1">
        <v>39353</v>
      </c>
      <c r="CV99">
        <v>712.95</v>
      </c>
      <c r="CW99" s="1">
        <v>39353</v>
      </c>
      <c r="CX99">
        <v>2706.1</v>
      </c>
      <c r="CY99" s="1">
        <v>39353</v>
      </c>
      <c r="CZ99">
        <v>1601.6</v>
      </c>
      <c r="DB99" s="1">
        <v>39507</v>
      </c>
      <c r="DC99" s="3">
        <f t="shared" si="29"/>
        <v>431.10447761194007</v>
      </c>
      <c r="DD99" s="3">
        <f t="shared" si="30"/>
        <v>202.07184294001652</v>
      </c>
      <c r="DE99" s="3">
        <f t="shared" si="31"/>
        <v>129.49955614735907</v>
      </c>
      <c r="DF99" s="3">
        <f t="shared" si="32"/>
        <v>88.762825036643036</v>
      </c>
      <c r="DG99" s="1">
        <v>39507</v>
      </c>
      <c r="DH99" s="5">
        <f t="shared" si="27"/>
        <v>2.1334218134483494</v>
      </c>
      <c r="DI99" s="5">
        <f t="shared" si="28"/>
        <v>1.4589391008442905</v>
      </c>
      <c r="DL99" s="2">
        <v>41005</v>
      </c>
      <c r="DM99">
        <v>79.885999999999996</v>
      </c>
      <c r="DN99" s="2">
        <v>41005</v>
      </c>
      <c r="DO99">
        <v>51.104999999999997</v>
      </c>
      <c r="DP99" s="2">
        <v>41005</v>
      </c>
      <c r="DQ99" s="5">
        <v>97.935000000000002</v>
      </c>
      <c r="DS99" s="2">
        <v>41005</v>
      </c>
      <c r="DT99">
        <v>97.935000000000002</v>
      </c>
      <c r="DV99" s="2">
        <v>41012</v>
      </c>
      <c r="DW99" s="23">
        <f t="shared" si="48"/>
        <v>3.8645925056257635E-3</v>
      </c>
      <c r="DX99" s="23">
        <f t="shared" si="49"/>
        <v>2.5035675838225302E-5</v>
      </c>
      <c r="DY99" s="23">
        <f t="shared" si="50"/>
        <v>-4.9114208403533421E-3</v>
      </c>
      <c r="DZ99" s="23"/>
      <c r="EA99" s="2">
        <v>41369</v>
      </c>
      <c r="EB99" s="23">
        <f t="shared" si="51"/>
        <v>0.30088135369335739</v>
      </c>
      <c r="EC99" s="23">
        <f t="shared" si="52"/>
        <v>-0.45295865331547963</v>
      </c>
    </row>
    <row r="100" spans="27:133">
      <c r="AA100" s="2">
        <v>41394</v>
      </c>
      <c r="AB100">
        <v>13.681699999999999</v>
      </c>
      <c r="AC100" s="1">
        <v>41394</v>
      </c>
      <c r="AD100">
        <v>13.172800000000001</v>
      </c>
      <c r="AE100" s="1">
        <v>41394</v>
      </c>
      <c r="AF100">
        <v>10.397500000000001</v>
      </c>
      <c r="AG100" s="1">
        <v>41394</v>
      </c>
      <c r="AH100">
        <v>9.0684000000000005</v>
      </c>
      <c r="AJ100" s="2">
        <v>41394</v>
      </c>
      <c r="AK100" s="4">
        <f t="shared" si="35"/>
        <v>13.681699999999999</v>
      </c>
      <c r="AL100" s="4">
        <f t="shared" si="36"/>
        <v>13.172800000000001</v>
      </c>
      <c r="AM100" s="4">
        <f t="shared" si="37"/>
        <v>10.397500000000001</v>
      </c>
      <c r="AN100" s="2">
        <v>41394</v>
      </c>
      <c r="AO100" s="23">
        <f t="shared" si="38"/>
        <v>-0.24004326947674626</v>
      </c>
      <c r="AP100" s="23">
        <f t="shared" si="39"/>
        <v>0.26691993267612402</v>
      </c>
      <c r="AS100" s="1">
        <v>41394</v>
      </c>
      <c r="AT100">
        <v>12.761100000000001</v>
      </c>
      <c r="AU100" s="1">
        <v>41394</v>
      </c>
      <c r="AV100">
        <v>11.5259</v>
      </c>
      <c r="AW100" s="1">
        <v>41394</v>
      </c>
      <c r="AX100">
        <v>9.6583000000000006</v>
      </c>
      <c r="AY100" s="1">
        <v>41394</v>
      </c>
      <c r="AZ100">
        <v>8.5076000000000001</v>
      </c>
      <c r="BB100" s="2">
        <v>41394</v>
      </c>
      <c r="BC100" s="4">
        <f t="shared" si="40"/>
        <v>12.761100000000001</v>
      </c>
      <c r="BD100" s="4">
        <f t="shared" si="41"/>
        <v>11.5259</v>
      </c>
      <c r="BE100" s="4">
        <f t="shared" si="42"/>
        <v>9.6583000000000006</v>
      </c>
      <c r="BF100" s="2">
        <v>41394</v>
      </c>
      <c r="BG100" s="23">
        <f t="shared" si="33"/>
        <v>-0.24314518340895375</v>
      </c>
      <c r="BH100" s="23">
        <f t="shared" si="34"/>
        <v>0.19336736278641165</v>
      </c>
      <c r="BJ100" s="2">
        <v>41943</v>
      </c>
      <c r="BK100" s="23">
        <v>0.48798562580730653</v>
      </c>
      <c r="BL100" s="23">
        <v>-0.24855649576903927</v>
      </c>
      <c r="BS100" s="2">
        <v>39213</v>
      </c>
      <c r="BT100">
        <v>1593.84</v>
      </c>
      <c r="BU100" s="2">
        <v>39213</v>
      </c>
      <c r="BV100">
        <v>560.97</v>
      </c>
      <c r="BW100" s="2">
        <v>39213</v>
      </c>
      <c r="BX100">
        <v>990.84</v>
      </c>
      <c r="BZ100" s="2">
        <v>39220</v>
      </c>
      <c r="CA100" s="23">
        <f t="shared" si="43"/>
        <v>3.8094728773374609E-2</v>
      </c>
      <c r="CB100" s="23">
        <f t="shared" si="44"/>
        <v>6.7635396275660398E-3</v>
      </c>
      <c r="CC100" s="23">
        <f t="shared" si="45"/>
        <v>1.5007468410641378E-2</v>
      </c>
      <c r="CD100" s="23"/>
      <c r="CE100" s="2">
        <v>39577</v>
      </c>
      <c r="CF100" s="23">
        <f t="shared" si="46"/>
        <v>0.48109001661503653</v>
      </c>
      <c r="CG100" s="23">
        <f t="shared" si="47"/>
        <v>0.66193430121842245</v>
      </c>
      <c r="CS100" s="1">
        <v>39386</v>
      </c>
      <c r="CT100">
        <v>545.44000000000005</v>
      </c>
      <c r="CU100" s="1">
        <v>39386</v>
      </c>
      <c r="CV100">
        <v>820.75</v>
      </c>
      <c r="CW100" s="1">
        <v>39386</v>
      </c>
      <c r="CX100">
        <v>2761.8</v>
      </c>
      <c r="CY100" s="1">
        <v>39386</v>
      </c>
      <c r="CZ100">
        <v>1663.52</v>
      </c>
      <c r="DB100" s="1">
        <v>39538</v>
      </c>
      <c r="DC100" s="3">
        <f t="shared" si="29"/>
        <v>377.77398720682277</v>
      </c>
      <c r="DD100" s="3">
        <f t="shared" si="30"/>
        <v>176.62389620781292</v>
      </c>
      <c r="DE100" s="3">
        <f t="shared" si="31"/>
        <v>128.12916111850868</v>
      </c>
      <c r="DF100" s="3">
        <f t="shared" si="32"/>
        <v>87.497361103571478</v>
      </c>
      <c r="DG100" s="1">
        <v>39538</v>
      </c>
      <c r="DH100" s="5">
        <f t="shared" si="27"/>
        <v>2.1388611355415907</v>
      </c>
      <c r="DI100" s="5">
        <f t="shared" si="28"/>
        <v>1.4643774338158717</v>
      </c>
      <c r="DL100" s="2">
        <v>41012</v>
      </c>
      <c r="DM100">
        <v>79.888000000000005</v>
      </c>
      <c r="DN100" s="2">
        <v>41012</v>
      </c>
      <c r="DO100">
        <v>51.302500000000002</v>
      </c>
      <c r="DP100" s="2">
        <v>41012</v>
      </c>
      <c r="DQ100" s="5">
        <v>97.453999999999994</v>
      </c>
      <c r="DS100" s="2">
        <v>41012</v>
      </c>
      <c r="DT100">
        <v>97.453999999999994</v>
      </c>
      <c r="DV100" s="2">
        <v>41019</v>
      </c>
      <c r="DW100" s="23">
        <f t="shared" si="48"/>
        <v>1.5252667998635561E-2</v>
      </c>
      <c r="DX100" s="23">
        <f t="shared" si="49"/>
        <v>-8.6871620268376137E-3</v>
      </c>
      <c r="DY100" s="23">
        <f t="shared" si="50"/>
        <v>-2.1548628070666709E-4</v>
      </c>
      <c r="DZ100" s="23"/>
      <c r="EA100" s="2">
        <v>41376</v>
      </c>
      <c r="EB100" s="23">
        <f t="shared" si="51"/>
        <v>0.30379666466813321</v>
      </c>
      <c r="EC100" s="23">
        <f t="shared" si="52"/>
        <v>-0.45741635375521617</v>
      </c>
    </row>
    <row r="101" spans="27:133">
      <c r="AA101" s="2">
        <v>41425</v>
      </c>
      <c r="AB101">
        <v>13.610799999999999</v>
      </c>
      <c r="AC101" s="1">
        <v>41425</v>
      </c>
      <c r="AD101">
        <v>13.3283</v>
      </c>
      <c r="AE101" s="1">
        <v>41425</v>
      </c>
      <c r="AF101">
        <v>10.2713</v>
      </c>
      <c r="AG101" s="1">
        <v>41425</v>
      </c>
      <c r="AH101">
        <v>8.8246000000000002</v>
      </c>
      <c r="AJ101" s="2">
        <v>41425</v>
      </c>
      <c r="AK101" s="4">
        <f t="shared" si="35"/>
        <v>13.610799999999999</v>
      </c>
      <c r="AL101" s="4">
        <f t="shared" si="36"/>
        <v>13.3283</v>
      </c>
      <c r="AM101" s="4">
        <f t="shared" si="37"/>
        <v>10.2713</v>
      </c>
      <c r="AN101" s="2">
        <v>41425</v>
      </c>
      <c r="AO101" s="23">
        <f t="shared" si="38"/>
        <v>-0.24535662855967311</v>
      </c>
      <c r="AP101" s="23">
        <f t="shared" si="39"/>
        <v>0.297625422293186</v>
      </c>
      <c r="AS101" s="1">
        <v>41425</v>
      </c>
      <c r="AT101">
        <v>12.8192</v>
      </c>
      <c r="AU101" s="1">
        <v>41425</v>
      </c>
      <c r="AV101">
        <v>11.7768</v>
      </c>
      <c r="AW101" s="1">
        <v>41425</v>
      </c>
      <c r="AX101">
        <v>9.6282999999999994</v>
      </c>
      <c r="AY101" s="1">
        <v>41425</v>
      </c>
      <c r="AZ101">
        <v>8.3506999999999998</v>
      </c>
      <c r="BB101" s="2">
        <v>41425</v>
      </c>
      <c r="BC101" s="4">
        <f t="shared" si="40"/>
        <v>12.8192</v>
      </c>
      <c r="BD101" s="4">
        <f t="shared" si="41"/>
        <v>11.7768</v>
      </c>
      <c r="BE101" s="4">
        <f t="shared" si="42"/>
        <v>9.6282999999999994</v>
      </c>
      <c r="BF101" s="2">
        <v>41425</v>
      </c>
      <c r="BG101" s="23">
        <f t="shared" si="33"/>
        <v>-0.24891568896655025</v>
      </c>
      <c r="BH101" s="23">
        <f t="shared" si="34"/>
        <v>0.22314427261302616</v>
      </c>
      <c r="BJ101" s="2">
        <v>41971</v>
      </c>
      <c r="BK101" s="23">
        <v>0.50529823071932589</v>
      </c>
      <c r="BL101" s="23">
        <v>-0.24608863151919902</v>
      </c>
      <c r="BS101" s="2">
        <v>39220</v>
      </c>
      <c r="BT101">
        <v>1604.62</v>
      </c>
      <c r="BU101" s="2">
        <v>39220</v>
      </c>
      <c r="BV101">
        <v>582.34</v>
      </c>
      <c r="BW101" s="2">
        <v>39220</v>
      </c>
      <c r="BX101">
        <v>1005.71</v>
      </c>
      <c r="BZ101" s="2">
        <v>39227</v>
      </c>
      <c r="CA101" s="23">
        <f t="shared" si="43"/>
        <v>6.8173232132429096E-3</v>
      </c>
      <c r="CB101" s="23">
        <f t="shared" si="44"/>
        <v>-3.2531066545349319E-3</v>
      </c>
      <c r="CC101" s="23">
        <f t="shared" si="45"/>
        <v>-8.3523083194958492E-4</v>
      </c>
      <c r="CD101" s="23"/>
      <c r="CE101" s="2">
        <v>39584</v>
      </c>
      <c r="CF101" s="23">
        <f t="shared" si="46"/>
        <v>0.48967536605121498</v>
      </c>
      <c r="CG101" s="23">
        <f t="shared" si="47"/>
        <v>0.66763194561534833</v>
      </c>
      <c r="CS101" s="1">
        <v>39416</v>
      </c>
      <c r="CT101">
        <v>543.32000000000005</v>
      </c>
      <c r="CU101" s="1">
        <v>39416</v>
      </c>
      <c r="CV101">
        <v>802.16</v>
      </c>
      <c r="CW101" s="1">
        <v>39416</v>
      </c>
      <c r="CX101">
        <v>2616.5</v>
      </c>
      <c r="CY101" s="1">
        <v>39416</v>
      </c>
      <c r="CZ101">
        <v>1608.69</v>
      </c>
      <c r="DB101" s="1">
        <v>39568</v>
      </c>
      <c r="DC101" s="3">
        <f t="shared" si="29"/>
        <v>421.00639658848587</v>
      </c>
      <c r="DD101" s="3">
        <f t="shared" si="30"/>
        <v>199.49132683679588</v>
      </c>
      <c r="DE101" s="3">
        <f t="shared" si="31"/>
        <v>134.06569019085666</v>
      </c>
      <c r="DF101" s="3">
        <f t="shared" si="32"/>
        <v>92.143628346874721</v>
      </c>
      <c r="DG101" s="1">
        <v>39568</v>
      </c>
      <c r="DH101" s="5">
        <f t="shared" si="27"/>
        <v>2.1103995008911429</v>
      </c>
      <c r="DI101" s="5">
        <f t="shared" si="28"/>
        <v>1.4549643051407344</v>
      </c>
      <c r="DL101" s="2">
        <v>41019</v>
      </c>
      <c r="DM101">
        <v>79.194000000000003</v>
      </c>
      <c r="DN101" s="2">
        <v>41019</v>
      </c>
      <c r="DO101">
        <v>52.085000000000001</v>
      </c>
      <c r="DP101" s="2">
        <v>41019</v>
      </c>
      <c r="DQ101" s="5">
        <v>97.433000000000007</v>
      </c>
      <c r="DS101" s="2">
        <v>41019</v>
      </c>
      <c r="DT101">
        <v>97.433000000000007</v>
      </c>
      <c r="DV101" s="2">
        <v>41026</v>
      </c>
      <c r="DW101" s="23">
        <f t="shared" si="48"/>
        <v>8.7837189209944988E-3</v>
      </c>
      <c r="DX101" s="23">
        <f t="shared" si="49"/>
        <v>-6.1242013283834273E-3</v>
      </c>
      <c r="DY101" s="23">
        <f t="shared" si="50"/>
        <v>5.3472642739111897E-3</v>
      </c>
      <c r="DZ101" s="23"/>
      <c r="EA101" s="2">
        <v>41383</v>
      </c>
      <c r="EB101" s="23">
        <f t="shared" si="51"/>
        <v>0.32614737860015985</v>
      </c>
      <c r="EC101" s="23">
        <f t="shared" si="52"/>
        <v>-0.43355100268836294</v>
      </c>
    </row>
    <row r="102" spans="27:133">
      <c r="AA102" s="2">
        <v>41453</v>
      </c>
      <c r="AB102">
        <v>13.1774</v>
      </c>
      <c r="AC102" s="1">
        <v>41453</v>
      </c>
      <c r="AD102">
        <v>12.994300000000001</v>
      </c>
      <c r="AE102" s="1">
        <v>41453</v>
      </c>
      <c r="AF102">
        <v>9.8137000000000008</v>
      </c>
      <c r="AG102" s="1">
        <v>41453</v>
      </c>
      <c r="AH102">
        <v>8.0106000000000002</v>
      </c>
      <c r="AJ102" s="2">
        <v>41453</v>
      </c>
      <c r="AK102" s="4">
        <f t="shared" si="35"/>
        <v>13.1774</v>
      </c>
      <c r="AL102" s="4">
        <f t="shared" si="36"/>
        <v>12.994300000000001</v>
      </c>
      <c r="AM102" s="4">
        <f t="shared" si="37"/>
        <v>9.8137000000000008</v>
      </c>
      <c r="AN102" s="2">
        <v>41453</v>
      </c>
      <c r="AO102" s="23">
        <f t="shared" si="38"/>
        <v>-0.2552627984276109</v>
      </c>
      <c r="AP102" s="23">
        <f t="shared" si="39"/>
        <v>0.32409794470994635</v>
      </c>
      <c r="AS102" s="1">
        <v>41453</v>
      </c>
      <c r="AT102">
        <v>12.511200000000001</v>
      </c>
      <c r="AU102" s="1">
        <v>41453</v>
      </c>
      <c r="AV102">
        <v>11.5944</v>
      </c>
      <c r="AW102" s="1">
        <v>41453</v>
      </c>
      <c r="AX102">
        <v>9.298</v>
      </c>
      <c r="AY102" s="1">
        <v>41453</v>
      </c>
      <c r="AZ102">
        <v>7.6448</v>
      </c>
      <c r="BB102" s="2">
        <v>41453</v>
      </c>
      <c r="BC102" s="4">
        <f t="shared" si="40"/>
        <v>12.511200000000001</v>
      </c>
      <c r="BD102" s="4">
        <f t="shared" si="41"/>
        <v>11.5944</v>
      </c>
      <c r="BE102" s="4">
        <f t="shared" si="42"/>
        <v>9.298</v>
      </c>
      <c r="BF102" s="2">
        <v>41453</v>
      </c>
      <c r="BG102" s="23">
        <f t="shared" si="33"/>
        <v>-0.25682588400792894</v>
      </c>
      <c r="BH102" s="23">
        <f t="shared" si="34"/>
        <v>0.24697784469778439</v>
      </c>
      <c r="BJ102" s="2">
        <v>42004</v>
      </c>
      <c r="BK102" s="23">
        <v>0.44473232503157689</v>
      </c>
      <c r="BL102" s="23">
        <v>-0.24937401239820112</v>
      </c>
      <c r="BS102" s="2">
        <v>39227</v>
      </c>
      <c r="BT102">
        <v>1599.4</v>
      </c>
      <c r="BU102" s="2">
        <v>39227</v>
      </c>
      <c r="BV102">
        <v>586.30999999999995</v>
      </c>
      <c r="BW102" s="2">
        <v>39227</v>
      </c>
      <c r="BX102">
        <v>1004.87</v>
      </c>
      <c r="BZ102" s="2">
        <v>39234</v>
      </c>
      <c r="CA102" s="23">
        <f t="shared" si="43"/>
        <v>1.6015418464634834E-2</v>
      </c>
      <c r="CB102" s="23">
        <f t="shared" si="44"/>
        <v>1.6143553832687285E-2</v>
      </c>
      <c r="CC102" s="23">
        <f t="shared" si="45"/>
        <v>2.652084349219308E-2</v>
      </c>
      <c r="CD102" s="23"/>
      <c r="CE102" s="2">
        <v>39591</v>
      </c>
      <c r="CF102" s="23">
        <f t="shared" si="46"/>
        <v>0.50130736230486117</v>
      </c>
      <c r="CG102" s="23">
        <f t="shared" si="47"/>
        <v>0.67385954871884679</v>
      </c>
      <c r="CS102" s="1">
        <v>39447</v>
      </c>
      <c r="CT102">
        <v>575.66999999999996</v>
      </c>
      <c r="CU102" s="1">
        <v>39447</v>
      </c>
      <c r="CV102">
        <v>866.3</v>
      </c>
      <c r="CW102" s="1">
        <v>39447</v>
      </c>
      <c r="CX102">
        <v>2564.9</v>
      </c>
      <c r="CY102" s="1">
        <v>39447</v>
      </c>
      <c r="CZ102">
        <v>1596.02</v>
      </c>
      <c r="DB102" s="1">
        <v>39598</v>
      </c>
      <c r="DC102" s="3">
        <f t="shared" si="29"/>
        <v>387.0618336886991</v>
      </c>
      <c r="DD102" s="3">
        <f t="shared" si="30"/>
        <v>192.03554996713623</v>
      </c>
      <c r="DE102" s="3">
        <f t="shared" si="31"/>
        <v>132.86728806036399</v>
      </c>
      <c r="DF102" s="3">
        <f t="shared" si="32"/>
        <v>94.919445801591252</v>
      </c>
      <c r="DG102" s="1">
        <v>39598</v>
      </c>
      <c r="DH102" s="5">
        <f t="shared" si="27"/>
        <v>2.0155738547104347</v>
      </c>
      <c r="DI102" s="5">
        <f t="shared" si="28"/>
        <v>1.3997899686234427</v>
      </c>
      <c r="DL102" s="2">
        <v>41026</v>
      </c>
      <c r="DM102">
        <v>78.709000000000003</v>
      </c>
      <c r="DN102" s="2">
        <v>41026</v>
      </c>
      <c r="DO102">
        <v>52.542499999999997</v>
      </c>
      <c r="DP102" s="2">
        <v>41026</v>
      </c>
      <c r="DQ102" s="5">
        <v>97.953999999999994</v>
      </c>
      <c r="DS102" s="2">
        <v>41026</v>
      </c>
      <c r="DT102">
        <v>97.953999999999994</v>
      </c>
      <c r="DV102" s="2">
        <v>41033</v>
      </c>
      <c r="DW102" s="23">
        <f t="shared" si="48"/>
        <v>1.7747537707570205E-2</v>
      </c>
      <c r="DX102" s="23">
        <f t="shared" si="49"/>
        <v>1.0024266602294496E-2</v>
      </c>
      <c r="DY102" s="23">
        <f t="shared" si="50"/>
        <v>-7.6668640382219211E-3</v>
      </c>
      <c r="DZ102" s="23"/>
      <c r="EA102" s="2">
        <v>41390</v>
      </c>
      <c r="EB102" s="23">
        <f t="shared" si="51"/>
        <v>0.33499843781918398</v>
      </c>
      <c r="EC102" s="23">
        <f t="shared" si="52"/>
        <v>-0.4423118716417756</v>
      </c>
    </row>
    <row r="103" spans="27:133">
      <c r="AA103" s="2">
        <v>41486</v>
      </c>
      <c r="AB103">
        <v>13.787599999999999</v>
      </c>
      <c r="AC103" s="1">
        <v>41486</v>
      </c>
      <c r="AD103">
        <v>13.164099999999999</v>
      </c>
      <c r="AE103" s="1">
        <v>41486</v>
      </c>
      <c r="AF103">
        <v>9.9970999999999997</v>
      </c>
      <c r="AG103" s="1">
        <v>41486</v>
      </c>
      <c r="AH103">
        <v>8.3270999999999997</v>
      </c>
      <c r="AJ103" s="2">
        <v>41486</v>
      </c>
      <c r="AK103" s="4">
        <f t="shared" si="35"/>
        <v>13.787599999999999</v>
      </c>
      <c r="AL103" s="4">
        <f t="shared" si="36"/>
        <v>13.164099999999999</v>
      </c>
      <c r="AM103" s="4">
        <f t="shared" si="37"/>
        <v>9.9970999999999997</v>
      </c>
      <c r="AN103" s="2">
        <v>41486</v>
      </c>
      <c r="AO103" s="23">
        <f t="shared" si="38"/>
        <v>-0.27492094345643914</v>
      </c>
      <c r="AP103" s="23">
        <f t="shared" si="39"/>
        <v>0.3167918696421963</v>
      </c>
      <c r="AS103" s="1">
        <v>41486</v>
      </c>
      <c r="AT103">
        <v>13.162100000000001</v>
      </c>
      <c r="AU103" s="1">
        <v>41486</v>
      </c>
      <c r="AV103">
        <v>11.873799999999999</v>
      </c>
      <c r="AW103" s="1">
        <v>41486</v>
      </c>
      <c r="AX103">
        <v>9.5388999999999999</v>
      </c>
      <c r="AY103" s="1">
        <v>41486</v>
      </c>
      <c r="AZ103">
        <v>8.0033999999999992</v>
      </c>
      <c r="BB103" s="2">
        <v>41486</v>
      </c>
      <c r="BC103" s="4">
        <f t="shared" si="40"/>
        <v>13.162100000000001</v>
      </c>
      <c r="BD103" s="4">
        <f t="shared" si="41"/>
        <v>11.873799999999999</v>
      </c>
      <c r="BE103" s="4">
        <f t="shared" si="42"/>
        <v>9.5388999999999999</v>
      </c>
      <c r="BF103" s="2">
        <v>41486</v>
      </c>
      <c r="BG103" s="23">
        <f t="shared" si="33"/>
        <v>-0.27527522203903632</v>
      </c>
      <c r="BH103" s="23">
        <f t="shared" si="34"/>
        <v>0.24477665139586313</v>
      </c>
      <c r="BJ103" s="2">
        <v>42034</v>
      </c>
      <c r="BK103" s="23">
        <v>0.60695889476377296</v>
      </c>
      <c r="BL103" s="23">
        <v>-0.27963238275442626</v>
      </c>
      <c r="BS103" s="2">
        <v>39234</v>
      </c>
      <c r="BT103">
        <v>1625.22</v>
      </c>
      <c r="BU103" s="2">
        <v>39234</v>
      </c>
      <c r="BV103">
        <v>595.70000000000005</v>
      </c>
      <c r="BW103" s="2">
        <v>39234</v>
      </c>
      <c r="BX103">
        <v>1031.52</v>
      </c>
      <c r="BZ103" s="2">
        <v>39241</v>
      </c>
      <c r="CA103" s="23">
        <f t="shared" si="43"/>
        <v>-3.730065469195909E-2</v>
      </c>
      <c r="CB103" s="23">
        <f t="shared" si="44"/>
        <v>-2.4175188589852459E-2</v>
      </c>
      <c r="CC103" s="23">
        <f t="shared" si="45"/>
        <v>-2.390646812470909E-2</v>
      </c>
      <c r="CD103" s="23"/>
      <c r="CE103" s="2">
        <v>39598</v>
      </c>
      <c r="CF103" s="23">
        <f t="shared" si="46"/>
        <v>0.49552457315371656</v>
      </c>
      <c r="CG103" s="23">
        <f t="shared" si="47"/>
        <v>0.6722959033092567</v>
      </c>
      <c r="CS103" s="1">
        <v>39478</v>
      </c>
      <c r="CT103">
        <v>505.95</v>
      </c>
      <c r="CU103" s="1">
        <v>39478</v>
      </c>
      <c r="CV103">
        <v>719.49</v>
      </c>
      <c r="CW103" s="1">
        <v>39478</v>
      </c>
      <c r="CX103">
        <v>2390.3000000000002</v>
      </c>
      <c r="CY103" s="1">
        <v>39478</v>
      </c>
      <c r="CZ103">
        <v>1459.12</v>
      </c>
      <c r="DB103" s="1">
        <v>39629</v>
      </c>
      <c r="DC103" s="3">
        <f t="shared" si="29"/>
        <v>321.39872068230255</v>
      </c>
      <c r="DD103" s="3">
        <f t="shared" si="30"/>
        <v>153.04489469322431</v>
      </c>
      <c r="DE103" s="3">
        <f t="shared" si="31"/>
        <v>119.97891699955616</v>
      </c>
      <c r="DF103" s="3">
        <f t="shared" si="32"/>
        <v>88.709745519907898</v>
      </c>
      <c r="DG103" s="1">
        <v>39629</v>
      </c>
      <c r="DH103" s="5">
        <f t="shared" si="27"/>
        <v>2.1000290230297485</v>
      </c>
      <c r="DI103" s="5">
        <f t="shared" si="28"/>
        <v>1.3524885715361561</v>
      </c>
      <c r="DL103" s="2">
        <v>41033</v>
      </c>
      <c r="DM103">
        <v>79.498000000000005</v>
      </c>
      <c r="DN103" s="2">
        <v>41033</v>
      </c>
      <c r="DO103">
        <v>53.475000000000001</v>
      </c>
      <c r="DP103" s="2">
        <v>41033</v>
      </c>
      <c r="DQ103" s="5">
        <v>97.203000000000003</v>
      </c>
      <c r="DS103" s="2">
        <v>41033</v>
      </c>
      <c r="DT103">
        <v>97.203000000000003</v>
      </c>
      <c r="DV103" s="2">
        <v>41040</v>
      </c>
      <c r="DW103" s="23">
        <f t="shared" si="48"/>
        <v>2.9920523609161531E-3</v>
      </c>
      <c r="DX103" s="23">
        <f t="shared" si="49"/>
        <v>9.6354625273591399E-3</v>
      </c>
      <c r="DY103" s="23">
        <f t="shared" si="50"/>
        <v>-1.3816445994465187E-2</v>
      </c>
      <c r="DZ103" s="23"/>
      <c r="EA103" s="2">
        <v>41397</v>
      </c>
      <c r="EB103" s="23">
        <f t="shared" si="51"/>
        <v>0.31989110158075246</v>
      </c>
      <c r="EC103" s="23">
        <f t="shared" si="52"/>
        <v>-0.43573264954076274</v>
      </c>
    </row>
    <row r="104" spans="27:133">
      <c r="AA104" s="2">
        <v>41516</v>
      </c>
      <c r="AB104">
        <v>13.397500000000001</v>
      </c>
      <c r="AC104" s="1">
        <v>41516</v>
      </c>
      <c r="AD104">
        <v>13.2271</v>
      </c>
      <c r="AE104" s="1">
        <v>41516</v>
      </c>
      <c r="AF104">
        <v>9.9465000000000003</v>
      </c>
      <c r="AG104" s="1">
        <v>41516</v>
      </c>
      <c r="AH104">
        <v>8.4938000000000002</v>
      </c>
      <c r="AJ104" s="2">
        <v>41516</v>
      </c>
      <c r="AK104" s="4">
        <f t="shared" si="35"/>
        <v>13.397500000000001</v>
      </c>
      <c r="AL104" s="4">
        <f t="shared" si="36"/>
        <v>13.2271</v>
      </c>
      <c r="AM104" s="4">
        <f t="shared" si="37"/>
        <v>9.9465000000000003</v>
      </c>
      <c r="AN104" s="2">
        <v>41516</v>
      </c>
      <c r="AO104" s="23">
        <f t="shared" si="38"/>
        <v>-0.25758537040492635</v>
      </c>
      <c r="AP104" s="23">
        <f t="shared" si="39"/>
        <v>0.32982456140350869</v>
      </c>
      <c r="AS104" s="1">
        <v>41516</v>
      </c>
      <c r="AT104">
        <v>12.8987</v>
      </c>
      <c r="AU104" s="1">
        <v>41516</v>
      </c>
      <c r="AV104">
        <v>11.985799999999999</v>
      </c>
      <c r="AW104" s="1">
        <v>41516</v>
      </c>
      <c r="AX104">
        <v>9.5643999999999991</v>
      </c>
      <c r="AY104" s="1">
        <v>41516</v>
      </c>
      <c r="AZ104">
        <v>8.2292000000000005</v>
      </c>
      <c r="BB104" s="2">
        <v>41516</v>
      </c>
      <c r="BC104" s="4">
        <f t="shared" si="40"/>
        <v>12.8987</v>
      </c>
      <c r="BD104" s="4">
        <f t="shared" si="41"/>
        <v>11.985799999999999</v>
      </c>
      <c r="BE104" s="4">
        <f t="shared" si="42"/>
        <v>9.5643999999999991</v>
      </c>
      <c r="BF104" s="2">
        <v>41516</v>
      </c>
      <c r="BG104" s="23">
        <f t="shared" si="33"/>
        <v>-0.25849891849566242</v>
      </c>
      <c r="BH104" s="23">
        <f t="shared" si="34"/>
        <v>0.25316799799255585</v>
      </c>
      <c r="BJ104" s="2">
        <v>42062</v>
      </c>
      <c r="BK104" s="23">
        <v>0.58262081709066438</v>
      </c>
      <c r="BL104" s="23">
        <v>-0.2931144122415541</v>
      </c>
      <c r="BS104" s="2">
        <v>39241</v>
      </c>
      <c r="BT104">
        <v>1585.93</v>
      </c>
      <c r="BU104" s="2">
        <v>39241</v>
      </c>
      <c r="BV104">
        <v>573.48</v>
      </c>
      <c r="BW104" s="2">
        <v>39241</v>
      </c>
      <c r="BX104">
        <v>1006.86</v>
      </c>
      <c r="BZ104" s="2">
        <v>39248</v>
      </c>
      <c r="CA104" s="23">
        <f t="shared" si="43"/>
        <v>1.1159935830368894E-2</v>
      </c>
      <c r="CB104" s="23">
        <f t="shared" si="44"/>
        <v>2.0990838183274185E-2</v>
      </c>
      <c r="CC104" s="23">
        <f t="shared" si="45"/>
        <v>4.2210436406252994E-2</v>
      </c>
      <c r="CD104" s="23"/>
      <c r="CE104" s="2">
        <v>39605</v>
      </c>
      <c r="CF104" s="23">
        <f t="shared" si="46"/>
        <v>0.49528360272011002</v>
      </c>
      <c r="CG104" s="23">
        <f t="shared" si="47"/>
        <v>0.67226869004203604</v>
      </c>
      <c r="CS104" s="1">
        <v>39507</v>
      </c>
      <c r="CT104">
        <v>505.47</v>
      </c>
      <c r="CU104" s="1">
        <v>39507</v>
      </c>
      <c r="CV104">
        <v>707.11</v>
      </c>
      <c r="CW104" s="1">
        <v>39507</v>
      </c>
      <c r="CX104">
        <v>2334.1</v>
      </c>
      <c r="CY104" s="1">
        <v>39507</v>
      </c>
      <c r="CZ104">
        <v>1471.59</v>
      </c>
      <c r="DB104" s="1">
        <v>39660</v>
      </c>
      <c r="DC104" s="3">
        <f t="shared" si="29"/>
        <v>326.08955223880577</v>
      </c>
      <c r="DD104" s="3">
        <f t="shared" si="30"/>
        <v>167.65067299174117</v>
      </c>
      <c r="DE104" s="3">
        <f t="shared" si="31"/>
        <v>117.74300932090546</v>
      </c>
      <c r="DF104" s="3">
        <f t="shared" si="32"/>
        <v>85.91281689376261</v>
      </c>
      <c r="DG104" s="1">
        <v>39660</v>
      </c>
      <c r="DH104" s="5">
        <f t="shared" si="27"/>
        <v>1.945053642909442</v>
      </c>
      <c r="DI104" s="5">
        <f t="shared" si="28"/>
        <v>1.3704941076079855</v>
      </c>
      <c r="DL104" s="2">
        <v>41040</v>
      </c>
      <c r="DM104">
        <v>80.263999999999996</v>
      </c>
      <c r="DN104" s="2">
        <v>41040</v>
      </c>
      <c r="DO104">
        <v>53.634999999999998</v>
      </c>
      <c r="DP104" s="2">
        <v>41040</v>
      </c>
      <c r="DQ104" s="5">
        <v>95.86</v>
      </c>
      <c r="DS104" s="2">
        <v>41040</v>
      </c>
      <c r="DT104">
        <v>95.86</v>
      </c>
      <c r="DV104" s="2">
        <v>41047</v>
      </c>
      <c r="DW104" s="23">
        <f t="shared" si="48"/>
        <v>1.4729188030204066E-2</v>
      </c>
      <c r="DX104" s="23">
        <f t="shared" si="49"/>
        <v>1.2807734476228516E-2</v>
      </c>
      <c r="DY104" s="23">
        <f t="shared" si="50"/>
        <v>-2.5756311287293943E-2</v>
      </c>
      <c r="DZ104" s="23"/>
      <c r="EA104" s="2">
        <v>41404</v>
      </c>
      <c r="EB104" s="23">
        <f t="shared" si="51"/>
        <v>0.34401757876794714</v>
      </c>
      <c r="EC104" s="23">
        <f t="shared" si="52"/>
        <v>-0.45493184718807322</v>
      </c>
    </row>
    <row r="105" spans="27:133">
      <c r="AA105" s="2">
        <v>41547</v>
      </c>
      <c r="AB105">
        <v>13.845000000000001</v>
      </c>
      <c r="AC105" s="1">
        <v>41547</v>
      </c>
      <c r="AD105">
        <v>13.5916</v>
      </c>
      <c r="AE105" s="1">
        <v>41547</v>
      </c>
      <c r="AF105">
        <v>10.307600000000001</v>
      </c>
      <c r="AG105" s="1">
        <v>41547</v>
      </c>
      <c r="AH105">
        <v>8.7882999999999996</v>
      </c>
      <c r="AJ105" s="2">
        <v>41547</v>
      </c>
      <c r="AK105" s="4">
        <f t="shared" si="35"/>
        <v>13.845000000000001</v>
      </c>
      <c r="AL105" s="4">
        <f t="shared" si="36"/>
        <v>13.5916</v>
      </c>
      <c r="AM105" s="4">
        <f t="shared" si="37"/>
        <v>10.307600000000001</v>
      </c>
      <c r="AN105" s="2">
        <v>41547</v>
      </c>
      <c r="AO105" s="23">
        <f t="shared" si="38"/>
        <v>-0.25550018057060309</v>
      </c>
      <c r="AP105" s="23">
        <f t="shared" si="39"/>
        <v>0.31859986805851981</v>
      </c>
      <c r="AS105" s="1">
        <v>41547</v>
      </c>
      <c r="AT105">
        <v>13.4381</v>
      </c>
      <c r="AU105" s="1">
        <v>41547</v>
      </c>
      <c r="AV105">
        <v>12.462400000000001</v>
      </c>
      <c r="AW105" s="1">
        <v>41547</v>
      </c>
      <c r="AX105">
        <v>10.0002</v>
      </c>
      <c r="AY105" s="1">
        <v>41547</v>
      </c>
      <c r="AZ105">
        <v>8.5838999999999999</v>
      </c>
      <c r="BB105" s="2">
        <v>41547</v>
      </c>
      <c r="BC105" s="4">
        <f t="shared" si="40"/>
        <v>13.4381</v>
      </c>
      <c r="BD105" s="4">
        <f t="shared" si="41"/>
        <v>12.462400000000001</v>
      </c>
      <c r="BE105" s="4">
        <f t="shared" si="42"/>
        <v>10.0002</v>
      </c>
      <c r="BF105" s="2">
        <v>41547</v>
      </c>
      <c r="BG105" s="23">
        <f t="shared" si="33"/>
        <v>-0.25583229772065996</v>
      </c>
      <c r="BH105" s="23">
        <f t="shared" si="34"/>
        <v>0.24621507569848622</v>
      </c>
      <c r="BJ105" s="2">
        <v>42094</v>
      </c>
      <c r="BK105" s="23">
        <v>0.55096065139785799</v>
      </c>
      <c r="BL105" s="23">
        <v>-0.28341074754535633</v>
      </c>
      <c r="BS105" s="2">
        <v>39248</v>
      </c>
      <c r="BT105">
        <v>1619.22</v>
      </c>
      <c r="BU105" s="2">
        <v>39248</v>
      </c>
      <c r="BV105">
        <v>579.88</v>
      </c>
      <c r="BW105" s="2">
        <v>39248</v>
      </c>
      <c r="BX105">
        <v>1049.3599999999999</v>
      </c>
      <c r="BZ105" s="2">
        <v>39255</v>
      </c>
      <c r="CA105" s="23">
        <f t="shared" si="43"/>
        <v>2.1176795199006726E-2</v>
      </c>
      <c r="CB105" s="23">
        <f t="shared" si="44"/>
        <v>-1.3043317152703238E-2</v>
      </c>
      <c r="CC105" s="23">
        <f t="shared" si="45"/>
        <v>1.4161012426622044E-2</v>
      </c>
      <c r="CD105" s="23"/>
      <c r="CE105" s="2">
        <v>39612</v>
      </c>
      <c r="CF105" s="23">
        <f t="shared" si="46"/>
        <v>0.50355843504434572</v>
      </c>
      <c r="CG105" s="23">
        <f t="shared" si="47"/>
        <v>0.67938195664887269</v>
      </c>
      <c r="CS105" s="1">
        <v>39538</v>
      </c>
      <c r="CT105">
        <v>442.94</v>
      </c>
      <c r="CU105" s="1">
        <v>39538</v>
      </c>
      <c r="CV105">
        <v>618.05999999999995</v>
      </c>
      <c r="CW105" s="1">
        <v>39538</v>
      </c>
      <c r="CX105">
        <v>2309.4</v>
      </c>
      <c r="CY105" s="1">
        <v>39538</v>
      </c>
      <c r="CZ105">
        <v>1450.61</v>
      </c>
      <c r="DB105" s="1">
        <v>39689</v>
      </c>
      <c r="DC105" s="3">
        <f t="shared" si="29"/>
        <v>340.68230277185484</v>
      </c>
      <c r="DD105" s="3">
        <f t="shared" si="30"/>
        <v>166.0674992141285</v>
      </c>
      <c r="DE105" s="3">
        <f t="shared" si="31"/>
        <v>116.21171770972038</v>
      </c>
      <c r="DF105" s="3">
        <f t="shared" si="32"/>
        <v>84.297510691300445</v>
      </c>
      <c r="DG105" s="1">
        <v>39689</v>
      </c>
      <c r="DH105" s="5">
        <f t="shared" si="27"/>
        <v>2.0514688568446307</v>
      </c>
      <c r="DI105" s="5">
        <f t="shared" si="28"/>
        <v>1.3785901476413762</v>
      </c>
      <c r="DL105" s="2">
        <v>41047</v>
      </c>
      <c r="DM105">
        <v>81.292000000000002</v>
      </c>
      <c r="DN105" s="2">
        <v>41047</v>
      </c>
      <c r="DO105">
        <v>54.424999999999997</v>
      </c>
      <c r="DP105" s="2">
        <v>41047</v>
      </c>
      <c r="DQ105" s="5">
        <v>93.391000000000005</v>
      </c>
      <c r="DS105" s="2">
        <v>41047</v>
      </c>
      <c r="DT105">
        <v>93.391000000000005</v>
      </c>
      <c r="DV105" s="2">
        <v>41054</v>
      </c>
      <c r="DW105" s="23">
        <f t="shared" si="48"/>
        <v>1.7455213596692776E-2</v>
      </c>
      <c r="DX105" s="23">
        <f t="shared" si="49"/>
        <v>1.365448014564774E-2</v>
      </c>
      <c r="DY105" s="23">
        <f t="shared" si="50"/>
        <v>-7.7523530104613991E-3</v>
      </c>
      <c r="DZ105" s="23"/>
      <c r="EA105" s="2">
        <v>41411</v>
      </c>
      <c r="EB105" s="23">
        <f t="shared" si="51"/>
        <v>0.31618479832910951</v>
      </c>
      <c r="EC105" s="23">
        <f t="shared" si="52"/>
        <v>-0.42273279926475987</v>
      </c>
    </row>
    <row r="106" spans="27:133">
      <c r="AA106" s="2">
        <v>41578</v>
      </c>
      <c r="AB106">
        <v>14.349</v>
      </c>
      <c r="AC106" s="1">
        <v>41578</v>
      </c>
      <c r="AD106">
        <v>14.425800000000001</v>
      </c>
      <c r="AE106" s="1">
        <v>41578</v>
      </c>
      <c r="AF106">
        <v>10.7134</v>
      </c>
      <c r="AG106" s="1">
        <v>41578</v>
      </c>
      <c r="AH106">
        <v>8.9030000000000005</v>
      </c>
      <c r="AJ106" s="2">
        <v>41578</v>
      </c>
      <c r="AK106" s="4">
        <f t="shared" si="35"/>
        <v>14.349</v>
      </c>
      <c r="AL106" s="4">
        <f t="shared" si="36"/>
        <v>14.425800000000001</v>
      </c>
      <c r="AM106" s="4">
        <f t="shared" si="37"/>
        <v>10.7134</v>
      </c>
      <c r="AN106" s="2">
        <v>41578</v>
      </c>
      <c r="AO106" s="23">
        <f t="shared" si="38"/>
        <v>-0.25336957279252914</v>
      </c>
      <c r="AP106" s="23">
        <f t="shared" si="39"/>
        <v>0.34651931226314714</v>
      </c>
      <c r="AS106" s="1">
        <v>41578</v>
      </c>
      <c r="AT106">
        <v>13.958</v>
      </c>
      <c r="AU106" s="1">
        <v>41578</v>
      </c>
      <c r="AV106">
        <v>13.360099999999999</v>
      </c>
      <c r="AW106" s="1">
        <v>41578</v>
      </c>
      <c r="AX106">
        <v>10.474600000000001</v>
      </c>
      <c r="AY106" s="1">
        <v>41578</v>
      </c>
      <c r="AZ106">
        <v>8.7651000000000003</v>
      </c>
      <c r="BB106" s="2">
        <v>41578</v>
      </c>
      <c r="BC106" s="4">
        <f t="shared" si="40"/>
        <v>13.958</v>
      </c>
      <c r="BD106" s="4">
        <f t="shared" si="41"/>
        <v>13.360099999999999</v>
      </c>
      <c r="BE106" s="4">
        <f t="shared" si="42"/>
        <v>10.474600000000001</v>
      </c>
      <c r="BF106" s="2">
        <v>41578</v>
      </c>
      <c r="BG106" s="23">
        <f t="shared" si="33"/>
        <v>-0.24956297463820032</v>
      </c>
      <c r="BH106" s="23">
        <f t="shared" si="34"/>
        <v>0.27547591316136155</v>
      </c>
      <c r="BJ106" s="2">
        <v>42124</v>
      </c>
      <c r="BK106" s="23">
        <v>0.20663084486109518</v>
      </c>
      <c r="BL106" s="23">
        <v>-0.24874174763952428</v>
      </c>
      <c r="BS106" s="2">
        <v>39255</v>
      </c>
      <c r="BT106">
        <v>1598.1</v>
      </c>
      <c r="BU106" s="2">
        <v>39255</v>
      </c>
      <c r="BV106">
        <v>592.16</v>
      </c>
      <c r="BW106" s="2">
        <v>39255</v>
      </c>
      <c r="BX106">
        <v>1064.22</v>
      </c>
      <c r="BZ106" s="2">
        <v>39262</v>
      </c>
      <c r="CA106" s="23">
        <f t="shared" si="43"/>
        <v>1.0824777087273807E-2</v>
      </c>
      <c r="CB106" s="23">
        <f t="shared" si="44"/>
        <v>2.6656654777548194E-3</v>
      </c>
      <c r="CC106" s="23">
        <f t="shared" si="45"/>
        <v>-4.2566386649376398E-3</v>
      </c>
      <c r="CD106" s="23"/>
      <c r="CE106" s="2">
        <v>39619</v>
      </c>
      <c r="CF106" s="23">
        <f t="shared" si="46"/>
        <v>0.51688615111977887</v>
      </c>
      <c r="CG106" s="23">
        <f t="shared" si="47"/>
        <v>0.67762196121136442</v>
      </c>
      <c r="CS106" s="1">
        <v>39568</v>
      </c>
      <c r="CT106">
        <v>493.63</v>
      </c>
      <c r="CU106" s="1">
        <v>39568</v>
      </c>
      <c r="CV106">
        <v>698.08</v>
      </c>
      <c r="CW106" s="1">
        <v>39568</v>
      </c>
      <c r="CX106">
        <v>2416.4</v>
      </c>
      <c r="CY106" s="1">
        <v>39568</v>
      </c>
      <c r="CZ106">
        <v>1527.64</v>
      </c>
      <c r="DB106" s="1">
        <v>39721</v>
      </c>
      <c r="DC106" s="3">
        <f t="shared" si="29"/>
        <v>296.54584221748382</v>
      </c>
      <c r="DD106" s="3">
        <f t="shared" si="30"/>
        <v>144.9432743691595</v>
      </c>
      <c r="DE106" s="3">
        <f t="shared" si="31"/>
        <v>104.31091877496672</v>
      </c>
      <c r="DF106" s="3">
        <f t="shared" si="32"/>
        <v>72.626048772837819</v>
      </c>
      <c r="DG106" s="1">
        <v>39721</v>
      </c>
      <c r="DH106" s="5">
        <f t="shared" si="27"/>
        <v>2.0459441357879369</v>
      </c>
      <c r="DI106" s="5">
        <f t="shared" si="28"/>
        <v>1.4362741817503235</v>
      </c>
      <c r="DL106" s="2">
        <v>41054</v>
      </c>
      <c r="DM106">
        <v>82.402000000000001</v>
      </c>
      <c r="DN106" s="2">
        <v>41054</v>
      </c>
      <c r="DO106">
        <v>55.375</v>
      </c>
      <c r="DP106" s="2">
        <v>41054</v>
      </c>
      <c r="DQ106" s="5">
        <v>92.667000000000002</v>
      </c>
      <c r="DS106" s="2">
        <v>41054</v>
      </c>
      <c r="DT106">
        <v>92.667000000000002</v>
      </c>
      <c r="DV106" s="2">
        <v>41061</v>
      </c>
      <c r="DW106" s="23">
        <f t="shared" si="48"/>
        <v>3.7923250564333433E-3</v>
      </c>
      <c r="DX106" s="23">
        <f t="shared" si="49"/>
        <v>5.9221863547000986E-3</v>
      </c>
      <c r="DY106" s="23">
        <f t="shared" si="50"/>
        <v>-1.769777806554651E-2</v>
      </c>
      <c r="DZ106" s="23"/>
      <c r="EA106" s="2">
        <v>41418</v>
      </c>
      <c r="EB106" s="23">
        <f t="shared" si="51"/>
        <v>0.25704702736914559</v>
      </c>
      <c r="EC106" s="23">
        <f t="shared" si="52"/>
        <v>-0.42169047926241882</v>
      </c>
    </row>
    <row r="107" spans="27:133">
      <c r="AA107" s="2">
        <v>41607</v>
      </c>
      <c r="AB107">
        <v>14.6381</v>
      </c>
      <c r="AC107" s="1">
        <v>41607</v>
      </c>
      <c r="AD107">
        <v>13.9781</v>
      </c>
      <c r="AE107" s="1">
        <v>41607</v>
      </c>
      <c r="AF107">
        <v>10.660500000000001</v>
      </c>
      <c r="AG107" s="1">
        <v>41607</v>
      </c>
      <c r="AH107">
        <v>9.3264999999999993</v>
      </c>
      <c r="AJ107" s="2">
        <v>41607</v>
      </c>
      <c r="AK107" s="4">
        <f t="shared" si="35"/>
        <v>14.6381</v>
      </c>
      <c r="AL107" s="4">
        <f t="shared" si="36"/>
        <v>13.9781</v>
      </c>
      <c r="AM107" s="4">
        <f t="shared" si="37"/>
        <v>10.660500000000001</v>
      </c>
      <c r="AN107" s="2">
        <v>41607</v>
      </c>
      <c r="AO107" s="23">
        <f t="shared" si="38"/>
        <v>-0.27172925447974794</v>
      </c>
      <c r="AP107" s="23">
        <f t="shared" si="39"/>
        <v>0.31120491534168182</v>
      </c>
      <c r="AS107" s="1">
        <v>41607</v>
      </c>
      <c r="AT107">
        <v>14.337999999999999</v>
      </c>
      <c r="AU107" s="1">
        <v>41607</v>
      </c>
      <c r="AV107">
        <v>13.1386</v>
      </c>
      <c r="AW107" s="1">
        <v>41607</v>
      </c>
      <c r="AX107">
        <v>10.507300000000001</v>
      </c>
      <c r="AY107" s="1">
        <v>41607</v>
      </c>
      <c r="AZ107">
        <v>9.2481000000000009</v>
      </c>
      <c r="BB107" s="2">
        <v>41607</v>
      </c>
      <c r="BC107" s="4">
        <f t="shared" si="40"/>
        <v>14.337999999999999</v>
      </c>
      <c r="BD107" s="4">
        <f t="shared" si="41"/>
        <v>13.1386</v>
      </c>
      <c r="BE107" s="4">
        <f t="shared" si="42"/>
        <v>10.507300000000001</v>
      </c>
      <c r="BF107" s="2">
        <v>41607</v>
      </c>
      <c r="BG107" s="23">
        <f t="shared" si="33"/>
        <v>-0.26717115357790477</v>
      </c>
      <c r="BH107" s="23">
        <f t="shared" si="34"/>
        <v>0.25042589437819407</v>
      </c>
      <c r="BJ107" s="2">
        <v>42153</v>
      </c>
      <c r="BK107" s="23">
        <v>0.31674151501400472</v>
      </c>
      <c r="BL107" s="23">
        <v>-0.27037641713000493</v>
      </c>
      <c r="BS107" s="2">
        <v>39262</v>
      </c>
      <c r="BT107">
        <v>1602.36</v>
      </c>
      <c r="BU107" s="2">
        <v>39262</v>
      </c>
      <c r="BV107">
        <v>598.57000000000005</v>
      </c>
      <c r="BW107" s="2">
        <v>39262</v>
      </c>
      <c r="BX107">
        <v>1059.69</v>
      </c>
      <c r="BZ107" s="2">
        <v>39269</v>
      </c>
      <c r="CA107" s="23">
        <f t="shared" si="43"/>
        <v>1.8393838648779637E-2</v>
      </c>
      <c r="CB107" s="23">
        <f t="shared" si="44"/>
        <v>1.8104545794952465E-2</v>
      </c>
      <c r="CC107" s="23">
        <f t="shared" si="45"/>
        <v>4.3692023138842462E-2</v>
      </c>
      <c r="CD107" s="23"/>
      <c r="CE107" s="2">
        <v>39626</v>
      </c>
      <c r="CF107" s="23">
        <f t="shared" si="46"/>
        <v>0.52632327327669159</v>
      </c>
      <c r="CG107" s="23">
        <f t="shared" si="47"/>
        <v>0.68233715776985626</v>
      </c>
      <c r="CS107" s="1">
        <v>39598</v>
      </c>
      <c r="CT107">
        <v>453.83</v>
      </c>
      <c r="CU107" s="1">
        <v>39598</v>
      </c>
      <c r="CV107">
        <v>671.99</v>
      </c>
      <c r="CW107" s="1">
        <v>39598</v>
      </c>
      <c r="CX107">
        <v>2394.8000000000002</v>
      </c>
      <c r="CY107" s="1">
        <v>39598</v>
      </c>
      <c r="CZ107">
        <v>1573.66</v>
      </c>
      <c r="DB107" s="1">
        <v>39752</v>
      </c>
      <c r="DC107" s="3">
        <f t="shared" si="29"/>
        <v>236.72494669509581</v>
      </c>
      <c r="DD107" s="3">
        <f t="shared" si="30"/>
        <v>101.89180693281511</v>
      </c>
      <c r="DE107" s="3">
        <f t="shared" si="31"/>
        <v>84.864624944518425</v>
      </c>
      <c r="DF107" s="3">
        <f t="shared" si="32"/>
        <v>58.505087792314384</v>
      </c>
      <c r="DG107" s="1">
        <v>39752</v>
      </c>
      <c r="DH107" s="5">
        <f t="shared" si="27"/>
        <v>2.3232971700186478</v>
      </c>
      <c r="DI107" s="5">
        <f t="shared" si="28"/>
        <v>1.4505511938684212</v>
      </c>
      <c r="DL107" s="2">
        <v>41061</v>
      </c>
      <c r="DM107">
        <v>82.89</v>
      </c>
      <c r="DN107" s="2">
        <v>41061</v>
      </c>
      <c r="DO107">
        <v>55.585000000000001</v>
      </c>
      <c r="DP107" s="2">
        <v>41061</v>
      </c>
      <c r="DQ107" s="5">
        <v>91.027000000000001</v>
      </c>
      <c r="DS107" s="2">
        <v>41061</v>
      </c>
      <c r="DT107">
        <v>91.027000000000001</v>
      </c>
      <c r="DV107" s="2">
        <v>41068</v>
      </c>
      <c r="DW107" s="23">
        <f t="shared" si="48"/>
        <v>-2.3387604569579112E-3</v>
      </c>
      <c r="DX107" s="23">
        <f t="shared" si="49"/>
        <v>-4.5723247677645906E-3</v>
      </c>
      <c r="DY107" s="23">
        <f t="shared" si="50"/>
        <v>1.7005943291550807E-2</v>
      </c>
      <c r="DZ107" s="23"/>
      <c r="EA107" s="2">
        <v>41425</v>
      </c>
      <c r="EB107" s="23">
        <f t="shared" si="51"/>
        <v>0.23647419106287387</v>
      </c>
      <c r="EC107" s="23">
        <f t="shared" si="52"/>
        <v>-0.4657066934025299</v>
      </c>
    </row>
    <row r="108" spans="27:133">
      <c r="AA108" s="2">
        <v>41639</v>
      </c>
      <c r="AB108">
        <v>14.8569</v>
      </c>
      <c r="AC108" s="1">
        <v>41639</v>
      </c>
      <c r="AD108">
        <v>14.1501</v>
      </c>
      <c r="AE108" s="1">
        <v>41639</v>
      </c>
      <c r="AF108">
        <v>10.3841</v>
      </c>
      <c r="AG108" s="1">
        <v>41639</v>
      </c>
      <c r="AH108">
        <v>8.89</v>
      </c>
      <c r="AJ108" s="2">
        <v>41639</v>
      </c>
      <c r="AK108" s="4">
        <f t="shared" si="35"/>
        <v>14.8569</v>
      </c>
      <c r="AL108" s="4">
        <f t="shared" si="36"/>
        <v>14.1501</v>
      </c>
      <c r="AM108" s="4">
        <f t="shared" si="37"/>
        <v>10.3841</v>
      </c>
      <c r="AN108" s="2">
        <v>41639</v>
      </c>
      <c r="AO108" s="23">
        <f t="shared" si="38"/>
        <v>-0.30105876730677328</v>
      </c>
      <c r="AP108" s="23">
        <f t="shared" si="39"/>
        <v>0.36266985102223592</v>
      </c>
      <c r="AS108" s="1">
        <v>41639</v>
      </c>
      <c r="AT108">
        <v>14.6656</v>
      </c>
      <c r="AU108" s="1">
        <v>41639</v>
      </c>
      <c r="AV108">
        <v>13.477600000000001</v>
      </c>
      <c r="AW108" s="1">
        <v>41639</v>
      </c>
      <c r="AX108">
        <v>10.3614</v>
      </c>
      <c r="AY108" s="1">
        <v>41639</v>
      </c>
      <c r="AZ108">
        <v>8.8851999999999993</v>
      </c>
      <c r="BB108" s="2">
        <v>41639</v>
      </c>
      <c r="BC108" s="4">
        <f t="shared" si="40"/>
        <v>14.6656</v>
      </c>
      <c r="BD108" s="4">
        <f t="shared" si="41"/>
        <v>13.477600000000001</v>
      </c>
      <c r="BE108" s="4">
        <f t="shared" si="42"/>
        <v>10.3614</v>
      </c>
      <c r="BF108" s="2">
        <v>41639</v>
      </c>
      <c r="BG108" s="23">
        <f t="shared" si="33"/>
        <v>-0.29348952651101901</v>
      </c>
      <c r="BH108" s="23">
        <f t="shared" si="34"/>
        <v>0.30075086378288662</v>
      </c>
      <c r="BJ108" s="2">
        <v>42185</v>
      </c>
      <c r="BK108" s="23">
        <v>0.40098085745926304</v>
      </c>
      <c r="BL108" s="23">
        <v>-0.25996171610206698</v>
      </c>
      <c r="BS108" s="2">
        <v>39269</v>
      </c>
      <c r="BT108">
        <v>1631.37</v>
      </c>
      <c r="BU108" s="2">
        <v>39269</v>
      </c>
      <c r="BV108">
        <v>609.58000000000004</v>
      </c>
      <c r="BW108" s="2">
        <v>39269</v>
      </c>
      <c r="BX108">
        <v>1105.99</v>
      </c>
      <c r="BZ108" s="2">
        <v>39276</v>
      </c>
      <c r="CA108" s="23">
        <f t="shared" si="43"/>
        <v>2.3229108566553913E-2</v>
      </c>
      <c r="CB108" s="23">
        <f t="shared" si="44"/>
        <v>1.4362161863954892E-2</v>
      </c>
      <c r="CC108" s="23">
        <f t="shared" si="45"/>
        <v>3.628423403466563E-2</v>
      </c>
      <c r="CD108" s="23"/>
      <c r="CE108" s="2">
        <v>39633</v>
      </c>
      <c r="CF108" s="23">
        <f t="shared" si="46"/>
        <v>0.52873137025972794</v>
      </c>
      <c r="CG108" s="23">
        <f t="shared" si="47"/>
        <v>0.68493994149018855</v>
      </c>
      <c r="CS108" s="1">
        <v>39629</v>
      </c>
      <c r="CT108">
        <v>376.84</v>
      </c>
      <c r="CU108" s="1">
        <v>39629</v>
      </c>
      <c r="CV108">
        <v>535.54999999999995</v>
      </c>
      <c r="CW108" s="1">
        <v>39629</v>
      </c>
      <c r="CX108">
        <v>2162.5</v>
      </c>
      <c r="CY108" s="1">
        <v>39629</v>
      </c>
      <c r="CZ108">
        <v>1470.71</v>
      </c>
      <c r="DB108" s="1">
        <v>39780</v>
      </c>
      <c r="DC108" s="3">
        <f t="shared" si="29"/>
        <v>220.53731343283567</v>
      </c>
      <c r="DD108" s="3">
        <f t="shared" si="30"/>
        <v>88.763466979110092</v>
      </c>
      <c r="DE108" s="3">
        <f t="shared" si="31"/>
        <v>80.043275632490023</v>
      </c>
      <c r="DF108" s="3">
        <f t="shared" si="32"/>
        <v>53.961360524522185</v>
      </c>
      <c r="DG108" s="1">
        <v>39780</v>
      </c>
      <c r="DH108" s="5">
        <f t="shared" si="27"/>
        <v>2.4845504680967192</v>
      </c>
      <c r="DI108" s="5">
        <f t="shared" si="28"/>
        <v>1.4833442829173142</v>
      </c>
      <c r="DL108" s="2">
        <v>41068</v>
      </c>
      <c r="DM108">
        <v>82.510999999999996</v>
      </c>
      <c r="DN108" s="2">
        <v>41068</v>
      </c>
      <c r="DO108">
        <v>55.454999999999998</v>
      </c>
      <c r="DP108" s="2">
        <v>41068</v>
      </c>
      <c r="DQ108" s="5">
        <v>92.575000000000003</v>
      </c>
      <c r="DS108" s="2">
        <v>41068</v>
      </c>
      <c r="DT108">
        <v>92.575000000000003</v>
      </c>
      <c r="DV108" s="2">
        <v>41075</v>
      </c>
      <c r="DW108" s="23">
        <f t="shared" si="48"/>
        <v>6.3114236768546661E-4</v>
      </c>
      <c r="DX108" s="23">
        <f t="shared" si="49"/>
        <v>-1.0701603422573869E-2</v>
      </c>
      <c r="DY108" s="23">
        <f t="shared" si="50"/>
        <v>3.5538752362949122E-3</v>
      </c>
      <c r="DZ108" s="23"/>
      <c r="EA108" s="2">
        <v>41432</v>
      </c>
      <c r="EB108" s="23">
        <f t="shared" si="51"/>
        <v>0.18262255697514451</v>
      </c>
      <c r="EC108" s="23">
        <f t="shared" si="52"/>
        <v>-0.46709990691501052</v>
      </c>
    </row>
    <row r="109" spans="27:133">
      <c r="AA109" s="2">
        <v>41670</v>
      </c>
      <c r="AB109">
        <v>14.312799999999999</v>
      </c>
      <c r="AC109" s="1">
        <v>41670</v>
      </c>
      <c r="AD109">
        <v>13.4832</v>
      </c>
      <c r="AE109" s="1">
        <v>41670</v>
      </c>
      <c r="AF109">
        <v>9.9527999999999999</v>
      </c>
      <c r="AG109" s="1">
        <v>41670</v>
      </c>
      <c r="AH109">
        <v>8.2196999999999996</v>
      </c>
      <c r="AJ109" s="2">
        <v>41670</v>
      </c>
      <c r="AK109" s="4">
        <f t="shared" si="35"/>
        <v>14.312799999999999</v>
      </c>
      <c r="AL109" s="4">
        <f t="shared" si="36"/>
        <v>13.4832</v>
      </c>
      <c r="AM109" s="4">
        <f t="shared" si="37"/>
        <v>9.9527999999999999</v>
      </c>
      <c r="AN109" s="2">
        <v>41670</v>
      </c>
      <c r="AO109" s="23">
        <f t="shared" si="38"/>
        <v>-0.30462243586160642</v>
      </c>
      <c r="AP109" s="23">
        <f t="shared" si="39"/>
        <v>0.35471425126597533</v>
      </c>
      <c r="AS109" s="1">
        <v>41670</v>
      </c>
      <c r="AT109">
        <v>13.1907</v>
      </c>
      <c r="AU109" s="1">
        <v>41670</v>
      </c>
      <c r="AV109">
        <v>12.9511</v>
      </c>
      <c r="AW109" s="1">
        <v>41670</v>
      </c>
      <c r="AX109">
        <v>9.1526999999999994</v>
      </c>
      <c r="AY109" s="1">
        <v>41670</v>
      </c>
      <c r="AZ109">
        <v>7.4747000000000003</v>
      </c>
      <c r="BB109" s="2">
        <v>41670</v>
      </c>
      <c r="BC109" s="4">
        <f t="shared" si="40"/>
        <v>13.1907</v>
      </c>
      <c r="BD109" s="4">
        <f t="shared" si="41"/>
        <v>12.9511</v>
      </c>
      <c r="BE109" s="4">
        <f t="shared" si="42"/>
        <v>9.1526999999999994</v>
      </c>
      <c r="BF109" s="2">
        <v>41670</v>
      </c>
      <c r="BG109" s="23">
        <f t="shared" si="33"/>
        <v>-0.30612476972412384</v>
      </c>
      <c r="BH109" s="23">
        <f t="shared" si="34"/>
        <v>0.41500322309263948</v>
      </c>
      <c r="BJ109" s="2">
        <v>42216</v>
      </c>
      <c r="BK109" s="23">
        <v>0.51535673876326182</v>
      </c>
      <c r="BL109" s="23">
        <v>-0.30168672491383164</v>
      </c>
      <c r="BS109" s="2">
        <v>39276</v>
      </c>
      <c r="BT109">
        <v>1654.8</v>
      </c>
      <c r="BU109" s="2">
        <v>39276</v>
      </c>
      <c r="BV109">
        <v>623.74</v>
      </c>
      <c r="BW109" s="2">
        <v>39276</v>
      </c>
      <c r="BX109">
        <v>1146.1199999999999</v>
      </c>
      <c r="BZ109" s="2">
        <v>39283</v>
      </c>
      <c r="CA109" s="23">
        <f t="shared" si="43"/>
        <v>1.6705678648154532E-2</v>
      </c>
      <c r="CB109" s="23">
        <f t="shared" si="44"/>
        <v>-7.6142131979695105E-3</v>
      </c>
      <c r="CC109" s="23">
        <f t="shared" si="45"/>
        <v>4.2927442152653761E-3</v>
      </c>
      <c r="CD109" s="23"/>
      <c r="CE109" s="2">
        <v>39640</v>
      </c>
      <c r="CF109" s="23">
        <f t="shared" si="46"/>
        <v>0.52321212038738774</v>
      </c>
      <c r="CG109" s="23">
        <f t="shared" si="47"/>
        <v>0.68261750555447376</v>
      </c>
      <c r="CS109" s="1">
        <v>39660</v>
      </c>
      <c r="CT109">
        <v>382.34</v>
      </c>
      <c r="CU109" s="1">
        <v>39660</v>
      </c>
      <c r="CV109">
        <v>586.66</v>
      </c>
      <c r="CW109" s="1">
        <v>39660</v>
      </c>
      <c r="CX109">
        <v>2122.1999999999998</v>
      </c>
      <c r="CY109" s="1">
        <v>39660</v>
      </c>
      <c r="CZ109">
        <v>1424.34</v>
      </c>
      <c r="DB109" s="1">
        <v>39813</v>
      </c>
      <c r="DC109" s="3">
        <f t="shared" si="29"/>
        <v>239.28358208955208</v>
      </c>
      <c r="DD109" s="3">
        <f t="shared" si="30"/>
        <v>92.881433429543023</v>
      </c>
      <c r="DE109" s="3">
        <f t="shared" si="31"/>
        <v>82.162671992898368</v>
      </c>
      <c r="DF109" s="3">
        <f t="shared" si="32"/>
        <v>55.830603960455811</v>
      </c>
      <c r="DG109" s="1">
        <v>39813</v>
      </c>
      <c r="DH109" s="5">
        <f t="shared" si="27"/>
        <v>2.5762261977908123</v>
      </c>
      <c r="DI109" s="5">
        <f t="shared" si="28"/>
        <v>1.4716421848327714</v>
      </c>
      <c r="DL109" s="2">
        <v>41075</v>
      </c>
      <c r="DM109">
        <v>81.628</v>
      </c>
      <c r="DN109" s="2">
        <v>41075</v>
      </c>
      <c r="DO109">
        <v>55.49</v>
      </c>
      <c r="DP109" s="2">
        <v>41075</v>
      </c>
      <c r="DQ109" s="5">
        <v>92.903999999999996</v>
      </c>
      <c r="DS109" s="2">
        <v>41075</v>
      </c>
      <c r="DT109">
        <v>92.903999999999996</v>
      </c>
      <c r="DV109" s="2">
        <v>41082</v>
      </c>
      <c r="DW109" s="23">
        <f t="shared" si="48"/>
        <v>3.0005406379527866E-2</v>
      </c>
      <c r="DX109" s="23">
        <f t="shared" si="49"/>
        <v>7.6934385259959104E-3</v>
      </c>
      <c r="DY109" s="23">
        <f t="shared" si="50"/>
        <v>-5.5003013863772487E-3</v>
      </c>
      <c r="DZ109" s="23"/>
      <c r="EA109" s="2">
        <v>41439</v>
      </c>
      <c r="EB109" s="23">
        <f t="shared" si="51"/>
        <v>0.1638454435345689</v>
      </c>
      <c r="EC109" s="23">
        <f t="shared" si="52"/>
        <v>-0.45523942271769241</v>
      </c>
    </row>
    <row r="110" spans="27:133">
      <c r="AA110" s="2">
        <v>41698</v>
      </c>
      <c r="AB110">
        <v>14.9268</v>
      </c>
      <c r="AC110" s="1">
        <v>41698</v>
      </c>
      <c r="AD110">
        <v>13.6699</v>
      </c>
      <c r="AE110" s="1">
        <v>41698</v>
      </c>
      <c r="AF110">
        <v>10.2347</v>
      </c>
      <c r="AG110" s="1">
        <v>41698</v>
      </c>
      <c r="AH110">
        <v>8.5234000000000005</v>
      </c>
      <c r="AJ110" s="2">
        <v>41698</v>
      </c>
      <c r="AK110" s="4">
        <f t="shared" si="35"/>
        <v>14.9268</v>
      </c>
      <c r="AL110" s="4">
        <f t="shared" si="36"/>
        <v>13.6699</v>
      </c>
      <c r="AM110" s="4">
        <f t="shared" si="37"/>
        <v>10.2347</v>
      </c>
      <c r="AN110" s="2">
        <v>41698</v>
      </c>
      <c r="AO110" s="23">
        <f t="shared" si="38"/>
        <v>-0.31434064903395231</v>
      </c>
      <c r="AP110" s="23">
        <f t="shared" si="39"/>
        <v>0.33564247120091451</v>
      </c>
      <c r="AS110" s="1">
        <v>41698</v>
      </c>
      <c r="AT110">
        <v>13.828099999999999</v>
      </c>
      <c r="AU110" s="1">
        <v>41698</v>
      </c>
      <c r="AV110">
        <v>13.430400000000001</v>
      </c>
      <c r="AW110" s="1">
        <v>41698</v>
      </c>
      <c r="AX110">
        <v>9.4739000000000004</v>
      </c>
      <c r="AY110" s="1">
        <v>41698</v>
      </c>
      <c r="AZ110">
        <v>7.7869000000000002</v>
      </c>
      <c r="BB110" s="2">
        <v>41698</v>
      </c>
      <c r="BC110" s="4">
        <f t="shared" si="40"/>
        <v>13.828099999999999</v>
      </c>
      <c r="BD110" s="4">
        <f t="shared" si="41"/>
        <v>13.430400000000001</v>
      </c>
      <c r="BE110" s="4">
        <f t="shared" si="42"/>
        <v>9.4739000000000004</v>
      </c>
      <c r="BF110" s="2">
        <v>41698</v>
      </c>
      <c r="BG110" s="23">
        <f t="shared" si="33"/>
        <v>-0.31488056927560537</v>
      </c>
      <c r="BH110" s="23">
        <f t="shared" si="34"/>
        <v>0.41762104307624104</v>
      </c>
      <c r="BJ110" s="2">
        <v>42247</v>
      </c>
      <c r="BK110" s="23">
        <v>0.56850478303063912</v>
      </c>
      <c r="BL110" s="23">
        <v>-0.28913636671614851</v>
      </c>
      <c r="BS110" s="2">
        <v>39283</v>
      </c>
      <c r="BT110">
        <v>1642.2</v>
      </c>
      <c r="BU110" s="2">
        <v>39283</v>
      </c>
      <c r="BV110">
        <v>634.16</v>
      </c>
      <c r="BW110" s="2">
        <v>39283</v>
      </c>
      <c r="BX110">
        <v>1151.04</v>
      </c>
      <c r="BZ110" s="2">
        <v>39290</v>
      </c>
      <c r="CA110" s="23">
        <f t="shared" si="43"/>
        <v>-2.5119843572599887E-2</v>
      </c>
      <c r="CB110" s="23">
        <f t="shared" si="44"/>
        <v>-5.2752405309950179E-2</v>
      </c>
      <c r="CC110" s="23">
        <f t="shared" si="45"/>
        <v>-5.7087503475118151E-2</v>
      </c>
      <c r="CD110" s="23"/>
      <c r="CE110" s="2">
        <v>39647</v>
      </c>
      <c r="CF110" s="23">
        <f t="shared" si="46"/>
        <v>0.52354443226886294</v>
      </c>
      <c r="CG110" s="23">
        <f t="shared" si="47"/>
        <v>0.68033845190258369</v>
      </c>
      <c r="CS110" s="1">
        <v>39689</v>
      </c>
      <c r="CT110">
        <v>399.45</v>
      </c>
      <c r="CU110" s="1">
        <v>39689</v>
      </c>
      <c r="CV110">
        <v>581.12</v>
      </c>
      <c r="CW110" s="1">
        <v>39689</v>
      </c>
      <c r="CX110">
        <v>2094.6</v>
      </c>
      <c r="CY110" s="1">
        <v>39689</v>
      </c>
      <c r="CZ110">
        <v>1397.56</v>
      </c>
      <c r="DB110" s="1">
        <v>39843</v>
      </c>
      <c r="DC110" s="3">
        <f t="shared" si="29"/>
        <v>232.0341151385926</v>
      </c>
      <c r="DD110" s="3">
        <f t="shared" si="30"/>
        <v>92.461349412739679</v>
      </c>
      <c r="DE110" s="3">
        <f t="shared" si="31"/>
        <v>72.814025743453172</v>
      </c>
      <c r="DF110" s="3">
        <f t="shared" si="32"/>
        <v>52.283927160426849</v>
      </c>
      <c r="DG110" s="1">
        <v>39843</v>
      </c>
      <c r="DH110" s="5">
        <f t="shared" si="27"/>
        <v>2.5095255110631345</v>
      </c>
      <c r="DI110" s="5">
        <f t="shared" si="28"/>
        <v>1.3926655799980789</v>
      </c>
      <c r="DL110" s="2">
        <v>41082</v>
      </c>
      <c r="DM110">
        <v>82.256</v>
      </c>
      <c r="DN110" s="2">
        <v>41082</v>
      </c>
      <c r="DO110">
        <v>57.155000000000001</v>
      </c>
      <c r="DP110" s="2">
        <v>41082</v>
      </c>
      <c r="DQ110" s="5">
        <v>92.393000000000001</v>
      </c>
      <c r="DS110" s="2">
        <v>41082</v>
      </c>
      <c r="DT110">
        <v>92.393000000000001</v>
      </c>
      <c r="DV110" s="2">
        <v>41089</v>
      </c>
      <c r="DW110" s="23">
        <f t="shared" si="48"/>
        <v>-2.655060799580089E-2</v>
      </c>
      <c r="DX110" s="23">
        <f t="shared" si="49"/>
        <v>-7.6468585878234352E-3</v>
      </c>
      <c r="DY110" s="23">
        <f t="shared" si="50"/>
        <v>1.6851926011710816E-2</v>
      </c>
      <c r="DZ110" s="23"/>
      <c r="EA110" s="2">
        <v>41446</v>
      </c>
      <c r="EB110" s="23">
        <f t="shared" si="51"/>
        <v>0.22577511849804741</v>
      </c>
      <c r="EC110" s="23">
        <f t="shared" si="52"/>
        <v>-0.54391638769705142</v>
      </c>
    </row>
    <row r="111" spans="27:133">
      <c r="AA111" s="2">
        <v>41729</v>
      </c>
      <c r="AB111">
        <v>14.843299999999999</v>
      </c>
      <c r="AC111" s="1">
        <v>41729</v>
      </c>
      <c r="AD111">
        <v>14.136799999999999</v>
      </c>
      <c r="AE111" s="1">
        <v>41729</v>
      </c>
      <c r="AF111">
        <v>10.366</v>
      </c>
      <c r="AG111" s="1">
        <v>41729</v>
      </c>
      <c r="AH111">
        <v>8.5198</v>
      </c>
      <c r="AJ111" s="2">
        <v>41729</v>
      </c>
      <c r="AK111" s="4">
        <f t="shared" si="35"/>
        <v>14.843299999999999</v>
      </c>
      <c r="AL111" s="4">
        <f t="shared" si="36"/>
        <v>14.136799999999999</v>
      </c>
      <c r="AM111" s="4">
        <f t="shared" si="37"/>
        <v>10.366</v>
      </c>
      <c r="AN111" s="2">
        <v>41729</v>
      </c>
      <c r="AO111" s="23">
        <f t="shared" si="38"/>
        <v>-0.30163777596626085</v>
      </c>
      <c r="AP111" s="23">
        <f t="shared" si="39"/>
        <v>0.36376615859540795</v>
      </c>
      <c r="AS111" s="1">
        <v>41729</v>
      </c>
      <c r="AT111">
        <v>13.861700000000001</v>
      </c>
      <c r="AU111" s="1">
        <v>41729</v>
      </c>
      <c r="AV111">
        <v>14.085900000000001</v>
      </c>
      <c r="AW111" s="1">
        <v>41729</v>
      </c>
      <c r="AX111">
        <v>9.7119999999999997</v>
      </c>
      <c r="AY111" s="1">
        <v>41729</v>
      </c>
      <c r="AZ111">
        <v>7.9103000000000003</v>
      </c>
      <c r="BB111" s="2">
        <v>41729</v>
      </c>
      <c r="BC111" s="4">
        <f t="shared" si="40"/>
        <v>13.861700000000001</v>
      </c>
      <c r="BD111" s="4">
        <f t="shared" si="41"/>
        <v>14.085900000000001</v>
      </c>
      <c r="BE111" s="4">
        <f t="shared" si="42"/>
        <v>9.7119999999999997</v>
      </c>
      <c r="BF111" s="2">
        <v>41729</v>
      </c>
      <c r="BG111" s="23">
        <f t="shared" si="33"/>
        <v>-0.2993644358195604</v>
      </c>
      <c r="BH111" s="23">
        <f t="shared" si="34"/>
        <v>0.45036037891268532</v>
      </c>
      <c r="BJ111" s="2">
        <v>42277</v>
      </c>
      <c r="BK111" s="23">
        <v>0.56856571279464196</v>
      </c>
      <c r="BL111" s="23">
        <v>-0.27061062648691514</v>
      </c>
      <c r="BS111" s="2">
        <v>39290</v>
      </c>
      <c r="BT111">
        <v>1555.57</v>
      </c>
      <c r="BU111" s="2">
        <v>39290</v>
      </c>
      <c r="BV111">
        <v>618.23</v>
      </c>
      <c r="BW111" s="2">
        <v>39290</v>
      </c>
      <c r="BX111">
        <v>1085.33</v>
      </c>
      <c r="BZ111" s="2">
        <v>39297</v>
      </c>
      <c r="CA111" s="23">
        <f t="shared" si="43"/>
        <v>-9.8183523931223426E-3</v>
      </c>
      <c r="CB111" s="23">
        <f t="shared" si="44"/>
        <v>-8.6077772134972586E-3</v>
      </c>
      <c r="CC111" s="23">
        <f t="shared" si="45"/>
        <v>-4.6068937558162437E-3</v>
      </c>
      <c r="CD111" s="23"/>
      <c r="CE111" s="2">
        <v>39654</v>
      </c>
      <c r="CF111" s="23">
        <f t="shared" si="46"/>
        <v>0.52260781646906007</v>
      </c>
      <c r="CG111" s="23">
        <f t="shared" si="47"/>
        <v>0.67655000391346753</v>
      </c>
      <c r="CS111" s="1">
        <v>39721</v>
      </c>
      <c r="CT111">
        <v>347.7</v>
      </c>
      <c r="CU111" s="1">
        <v>39721</v>
      </c>
      <c r="CV111">
        <v>507.2</v>
      </c>
      <c r="CW111" s="1">
        <v>39721</v>
      </c>
      <c r="CX111">
        <v>1880.1</v>
      </c>
      <c r="CY111" s="1">
        <v>39721</v>
      </c>
      <c r="CZ111">
        <v>1204.06</v>
      </c>
      <c r="DB111" s="1">
        <v>39871</v>
      </c>
      <c r="DC111" s="3">
        <f t="shared" si="29"/>
        <v>217.62899786780366</v>
      </c>
      <c r="DD111" s="3">
        <f t="shared" si="30"/>
        <v>86.637327465493087</v>
      </c>
      <c r="DE111" s="3">
        <f t="shared" si="31"/>
        <v>63.620727918331106</v>
      </c>
      <c r="DF111" s="3">
        <f t="shared" si="32"/>
        <v>47.844549397125306</v>
      </c>
      <c r="DG111" s="1">
        <v>39871</v>
      </c>
      <c r="DH111" s="5">
        <f t="shared" si="27"/>
        <v>2.5119541915057737</v>
      </c>
      <c r="DI111" s="5">
        <f t="shared" si="28"/>
        <v>1.329738261097589</v>
      </c>
      <c r="DL111" s="2">
        <v>41089</v>
      </c>
      <c r="DM111">
        <v>81.626999999999995</v>
      </c>
      <c r="DN111" s="2">
        <v>41089</v>
      </c>
      <c r="DO111">
        <v>55.637500000000003</v>
      </c>
      <c r="DP111" s="2">
        <v>41089</v>
      </c>
      <c r="DQ111" s="5">
        <v>93.95</v>
      </c>
      <c r="DS111" s="2">
        <v>41089</v>
      </c>
      <c r="DT111">
        <v>93.95</v>
      </c>
      <c r="DV111" s="2">
        <v>41096</v>
      </c>
      <c r="DW111" s="23">
        <f t="shared" si="48"/>
        <v>-3.2801617614020007E-3</v>
      </c>
      <c r="DX111" s="23">
        <f t="shared" si="49"/>
        <v>2.1438984649686965E-2</v>
      </c>
      <c r="DY111" s="23">
        <f t="shared" si="50"/>
        <v>-7.3656200106440028E-3</v>
      </c>
      <c r="DZ111" s="23"/>
      <c r="EA111" s="2">
        <v>41453</v>
      </c>
      <c r="EB111" s="23">
        <f t="shared" si="51"/>
        <v>0.19791610667716406</v>
      </c>
      <c r="EC111" s="23">
        <f t="shared" si="52"/>
        <v>-0.48419216134073012</v>
      </c>
    </row>
    <row r="112" spans="27:133">
      <c r="AA112" s="2">
        <v>41759</v>
      </c>
      <c r="AB112">
        <v>14.8338</v>
      </c>
      <c r="AC112" s="1">
        <v>41759</v>
      </c>
      <c r="AD112">
        <v>13.922800000000001</v>
      </c>
      <c r="AE112" s="1">
        <v>41759</v>
      </c>
      <c r="AF112">
        <v>10.342599999999999</v>
      </c>
      <c r="AG112" s="1">
        <v>41759</v>
      </c>
      <c r="AH112">
        <v>8.3316999999999997</v>
      </c>
      <c r="AJ112" s="2">
        <v>41759</v>
      </c>
      <c r="AK112" s="4">
        <f t="shared" si="35"/>
        <v>14.8338</v>
      </c>
      <c r="AL112" s="4">
        <f t="shared" si="36"/>
        <v>13.922800000000001</v>
      </c>
      <c r="AM112" s="4">
        <f t="shared" si="37"/>
        <v>10.342599999999999</v>
      </c>
      <c r="AN112" s="2">
        <v>41759</v>
      </c>
      <c r="AO112" s="23">
        <f t="shared" si="38"/>
        <v>-0.30276800280440619</v>
      </c>
      <c r="AP112" s="23">
        <f t="shared" si="39"/>
        <v>0.34616053990292595</v>
      </c>
      <c r="AS112" s="1">
        <v>41759</v>
      </c>
      <c r="AT112">
        <v>13.829599999999999</v>
      </c>
      <c r="AU112" s="1">
        <v>41759</v>
      </c>
      <c r="AV112">
        <v>12.6248</v>
      </c>
      <c r="AW112" s="1">
        <v>41759</v>
      </c>
      <c r="AX112">
        <v>9.6870999999999992</v>
      </c>
      <c r="AY112" s="1">
        <v>41759</v>
      </c>
      <c r="AZ112">
        <v>7.7881</v>
      </c>
      <c r="BB112" s="2">
        <v>41759</v>
      </c>
      <c r="BC112" s="4">
        <f t="shared" si="40"/>
        <v>13.829599999999999</v>
      </c>
      <c r="BD112" s="4">
        <f t="shared" si="41"/>
        <v>12.6248</v>
      </c>
      <c r="BE112" s="4">
        <f t="shared" si="42"/>
        <v>9.6870999999999992</v>
      </c>
      <c r="BF112" s="2">
        <v>41759</v>
      </c>
      <c r="BG112" s="23">
        <f t="shared" si="33"/>
        <v>-0.29953867067738771</v>
      </c>
      <c r="BH112" s="23">
        <f t="shared" si="34"/>
        <v>0.30325897327373541</v>
      </c>
      <c r="BJ112" s="2">
        <v>42307</v>
      </c>
      <c r="BK112" s="23">
        <v>0.5169982433922955</v>
      </c>
      <c r="BL112" s="23">
        <v>-0.27961413049875816</v>
      </c>
      <c r="BS112" s="2">
        <v>39297</v>
      </c>
      <c r="BT112">
        <v>1542.18</v>
      </c>
      <c r="BU112" s="2">
        <v>39297</v>
      </c>
      <c r="BV112">
        <v>612.16</v>
      </c>
      <c r="BW112" s="2">
        <v>39297</v>
      </c>
      <c r="BX112">
        <v>1080.33</v>
      </c>
      <c r="BZ112" s="2">
        <v>39304</v>
      </c>
      <c r="CA112" s="23">
        <f t="shared" si="43"/>
        <v>-1.803450078410862E-2</v>
      </c>
      <c r="CB112" s="23">
        <f t="shared" si="44"/>
        <v>-6.9771362616555255E-3</v>
      </c>
      <c r="CC112" s="23">
        <f t="shared" si="45"/>
        <v>-3.4026640008145703E-2</v>
      </c>
      <c r="CD112" s="23"/>
      <c r="CE112" s="2">
        <v>39661</v>
      </c>
      <c r="CF112" s="23">
        <f t="shared" si="46"/>
        <v>0.5180946266932005</v>
      </c>
      <c r="CG112" s="23">
        <f t="shared" si="47"/>
        <v>0.67592378145394083</v>
      </c>
      <c r="CS112" s="1">
        <v>39752</v>
      </c>
      <c r="CT112">
        <v>277.56</v>
      </c>
      <c r="CU112" s="1">
        <v>39752</v>
      </c>
      <c r="CV112">
        <v>356.55</v>
      </c>
      <c r="CW112" s="1">
        <v>39752</v>
      </c>
      <c r="CX112">
        <v>1529.6</v>
      </c>
      <c r="CY112" s="1">
        <v>39752</v>
      </c>
      <c r="CZ112">
        <v>969.95</v>
      </c>
      <c r="DB112" s="1">
        <v>39903</v>
      </c>
      <c r="DC112" s="3">
        <f t="shared" si="29"/>
        <v>241.36460554370981</v>
      </c>
      <c r="DD112" s="3">
        <f t="shared" si="30"/>
        <v>96.702197582373586</v>
      </c>
      <c r="DE112" s="3">
        <f t="shared" si="31"/>
        <v>68.564136706613397</v>
      </c>
      <c r="DF112" s="3">
        <f t="shared" si="32"/>
        <v>51.084209446947668</v>
      </c>
      <c r="DG112" s="1">
        <v>39903</v>
      </c>
      <c r="DH112" s="5">
        <f t="shared" si="27"/>
        <v>2.4959578125213628</v>
      </c>
      <c r="DI112" s="5">
        <f t="shared" si="28"/>
        <v>1.342178678086799</v>
      </c>
      <c r="DL112" s="2">
        <v>41096</v>
      </c>
      <c r="DM112">
        <v>83.376999999999995</v>
      </c>
      <c r="DN112" s="2">
        <v>41096</v>
      </c>
      <c r="DO112">
        <v>55.454999999999998</v>
      </c>
      <c r="DP112" s="2">
        <v>41096</v>
      </c>
      <c r="DQ112" s="5">
        <v>93.257999999999996</v>
      </c>
      <c r="DS112" s="2">
        <v>41096</v>
      </c>
      <c r="DT112">
        <v>93.257999999999996</v>
      </c>
      <c r="DV112" s="2">
        <v>41103</v>
      </c>
      <c r="DW112" s="23">
        <f t="shared" si="48"/>
        <v>-5.5901181137858469E-3</v>
      </c>
      <c r="DX112" s="23">
        <f t="shared" si="49"/>
        <v>-3.358240282090863E-4</v>
      </c>
      <c r="DY112" s="23">
        <f t="shared" si="50"/>
        <v>5.4150850329195421E-3</v>
      </c>
      <c r="DZ112" s="23"/>
      <c r="EA112" s="2">
        <v>41460</v>
      </c>
      <c r="EB112" s="23">
        <f t="shared" si="51"/>
        <v>0.25938097648340352</v>
      </c>
      <c r="EC112" s="23">
        <f t="shared" si="52"/>
        <v>-0.51189953439330338</v>
      </c>
    </row>
    <row r="113" spans="27:133">
      <c r="AA113" s="2">
        <v>41789</v>
      </c>
      <c r="AB113">
        <v>15.026300000000001</v>
      </c>
      <c r="AC113" s="1">
        <v>41789</v>
      </c>
      <c r="AD113">
        <v>15.056800000000001</v>
      </c>
      <c r="AE113" s="1">
        <v>41789</v>
      </c>
      <c r="AF113">
        <v>10.5793</v>
      </c>
      <c r="AG113" s="1">
        <v>41789</v>
      </c>
      <c r="AH113">
        <v>8.6437000000000008</v>
      </c>
      <c r="AJ113" s="2">
        <v>41789</v>
      </c>
      <c r="AK113" s="4">
        <f t="shared" si="35"/>
        <v>15.026300000000001</v>
      </c>
      <c r="AL113" s="4">
        <f t="shared" si="36"/>
        <v>15.056800000000001</v>
      </c>
      <c r="AM113" s="4">
        <f t="shared" si="37"/>
        <v>10.5793</v>
      </c>
      <c r="AN113" s="2">
        <v>41789</v>
      </c>
      <c r="AO113" s="23">
        <f t="shared" si="38"/>
        <v>-0.29594777157384056</v>
      </c>
      <c r="AP113" s="23">
        <f t="shared" si="39"/>
        <v>0.42323216091801918</v>
      </c>
      <c r="AS113" s="1">
        <v>41789</v>
      </c>
      <c r="AT113">
        <v>14.1389</v>
      </c>
      <c r="AU113" s="1">
        <v>41789</v>
      </c>
      <c r="AV113">
        <v>13.5625</v>
      </c>
      <c r="AW113" s="1">
        <v>41789</v>
      </c>
      <c r="AX113">
        <v>9.9725000000000001</v>
      </c>
      <c r="AY113" s="1">
        <v>41789</v>
      </c>
      <c r="AZ113">
        <v>8.1582000000000008</v>
      </c>
      <c r="BB113" s="2">
        <v>41789</v>
      </c>
      <c r="BC113" s="4">
        <f t="shared" si="40"/>
        <v>14.1389</v>
      </c>
      <c r="BD113" s="4">
        <f t="shared" si="41"/>
        <v>13.5625</v>
      </c>
      <c r="BE113" s="4">
        <f t="shared" si="42"/>
        <v>9.9725000000000001</v>
      </c>
      <c r="BF113" s="2">
        <v>41789</v>
      </c>
      <c r="BG113" s="23">
        <f t="shared" si="33"/>
        <v>-0.29467638925234629</v>
      </c>
      <c r="BH113" s="23">
        <f t="shared" si="34"/>
        <v>0.35998997242416642</v>
      </c>
      <c r="BJ113" s="2">
        <v>42338</v>
      </c>
      <c r="BK113" s="23">
        <v>0.54574082294118131</v>
      </c>
      <c r="BL113" s="23">
        <v>-0.3023645786469259</v>
      </c>
      <c r="BS113" s="2">
        <v>39304</v>
      </c>
      <c r="BT113">
        <v>1531.42</v>
      </c>
      <c r="BU113" s="2">
        <v>39304</v>
      </c>
      <c r="BV113">
        <v>601.12</v>
      </c>
      <c r="BW113" s="2">
        <v>39304</v>
      </c>
      <c r="BX113">
        <v>1043.57</v>
      </c>
      <c r="BZ113" s="2">
        <v>39311</v>
      </c>
      <c r="CA113" s="23">
        <f t="shared" si="43"/>
        <v>-4.8110194303965903E-2</v>
      </c>
      <c r="CB113" s="23">
        <f t="shared" si="44"/>
        <v>-2.1666166041974133E-2</v>
      </c>
      <c r="CC113" s="23">
        <f t="shared" si="45"/>
        <v>-8.2035704360991502E-2</v>
      </c>
      <c r="CD113" s="23"/>
      <c r="CE113" s="2">
        <v>39668</v>
      </c>
      <c r="CF113" s="23">
        <f t="shared" si="46"/>
        <v>0.51855501474377208</v>
      </c>
      <c r="CG113" s="23">
        <f t="shared" si="47"/>
        <v>0.64776625811091659</v>
      </c>
      <c r="CS113" s="1">
        <v>39780</v>
      </c>
      <c r="CT113">
        <v>258.58</v>
      </c>
      <c r="CU113" s="1">
        <v>39780</v>
      </c>
      <c r="CV113">
        <v>310.61</v>
      </c>
      <c r="CW113" s="1">
        <v>39780</v>
      </c>
      <c r="CX113">
        <v>1442.7</v>
      </c>
      <c r="CY113" s="1">
        <v>39780</v>
      </c>
      <c r="CZ113">
        <v>894.62</v>
      </c>
      <c r="DB113" s="1">
        <v>39933</v>
      </c>
      <c r="DC113" s="3">
        <f t="shared" si="29"/>
        <v>283.09594882729186</v>
      </c>
      <c r="DD113" s="3">
        <f t="shared" si="30"/>
        <v>114.61720915611691</v>
      </c>
      <c r="DE113" s="3">
        <f t="shared" si="31"/>
        <v>77.718597425654679</v>
      </c>
      <c r="DF113" s="3">
        <f t="shared" si="32"/>
        <v>55.522380857596147</v>
      </c>
      <c r="DG113" s="1">
        <v>39933</v>
      </c>
      <c r="DH113" s="5">
        <f t="shared" si="27"/>
        <v>2.4699253359213689</v>
      </c>
      <c r="DI113" s="5">
        <f t="shared" si="28"/>
        <v>1.39977061907679</v>
      </c>
      <c r="DL113" s="2">
        <v>41103</v>
      </c>
      <c r="DM113">
        <v>83.349000000000004</v>
      </c>
      <c r="DN113" s="2">
        <v>41103</v>
      </c>
      <c r="DO113">
        <v>55.145000000000003</v>
      </c>
      <c r="DP113" s="2">
        <v>41103</v>
      </c>
      <c r="DQ113" s="5">
        <v>93.763000000000005</v>
      </c>
      <c r="DS113" s="2">
        <v>41103</v>
      </c>
      <c r="DT113">
        <v>93.763000000000005</v>
      </c>
      <c r="DV113" s="2">
        <v>41110</v>
      </c>
      <c r="DW113" s="23">
        <f t="shared" si="48"/>
        <v>3.2858826729531554E-3</v>
      </c>
      <c r="DX113" s="23">
        <f t="shared" si="49"/>
        <v>1.5477090307021157E-3</v>
      </c>
      <c r="DY113" s="23">
        <f t="shared" si="50"/>
        <v>3.4875163977261536E-3</v>
      </c>
      <c r="DZ113" s="23"/>
      <c r="EA113" s="2">
        <v>41467</v>
      </c>
      <c r="EB113" s="23">
        <f t="shared" si="51"/>
        <v>0.28629890390298329</v>
      </c>
      <c r="EC113" s="23">
        <f t="shared" si="52"/>
        <v>-0.52183104176710926</v>
      </c>
    </row>
    <row r="114" spans="27:133">
      <c r="AA114" s="2">
        <v>41820</v>
      </c>
      <c r="AB114">
        <v>15.138400000000001</v>
      </c>
      <c r="AC114" s="1">
        <v>41820</v>
      </c>
      <c r="AD114">
        <v>15.632099999999999</v>
      </c>
      <c r="AE114" s="1">
        <v>41820</v>
      </c>
      <c r="AF114">
        <v>10.8927</v>
      </c>
      <c r="AG114" s="1">
        <v>41820</v>
      </c>
      <c r="AH114">
        <v>8.7615999999999996</v>
      </c>
      <c r="AJ114" s="2">
        <v>41820</v>
      </c>
      <c r="AK114" s="4">
        <f t="shared" si="35"/>
        <v>15.138400000000001</v>
      </c>
      <c r="AL114" s="4">
        <f t="shared" si="36"/>
        <v>15.632099999999999</v>
      </c>
      <c r="AM114" s="4">
        <f t="shared" si="37"/>
        <v>10.8927</v>
      </c>
      <c r="AN114" s="2">
        <v>41820</v>
      </c>
      <c r="AO114" s="23">
        <f t="shared" si="38"/>
        <v>-0.28045896528034675</v>
      </c>
      <c r="AP114" s="23">
        <f t="shared" si="39"/>
        <v>0.43509873585061554</v>
      </c>
      <c r="AS114" s="1">
        <v>41820</v>
      </c>
      <c r="AT114">
        <v>14.354699999999999</v>
      </c>
      <c r="AU114" s="1">
        <v>41820</v>
      </c>
      <c r="AV114">
        <v>14.4077</v>
      </c>
      <c r="AW114" s="1">
        <v>41820</v>
      </c>
      <c r="AX114">
        <v>10.3573</v>
      </c>
      <c r="AY114" s="1">
        <v>41820</v>
      </c>
      <c r="AZ114">
        <v>8.3469999999999995</v>
      </c>
      <c r="BB114" s="2">
        <v>41820</v>
      </c>
      <c r="BC114" s="4">
        <f t="shared" si="40"/>
        <v>14.354699999999999</v>
      </c>
      <c r="BD114" s="4">
        <f t="shared" si="41"/>
        <v>14.4077</v>
      </c>
      <c r="BE114" s="4">
        <f t="shared" si="42"/>
        <v>10.3573</v>
      </c>
      <c r="BF114" s="2">
        <v>41820</v>
      </c>
      <c r="BG114" s="23">
        <f t="shared" si="33"/>
        <v>-0.2784732526628908</v>
      </c>
      <c r="BH114" s="23">
        <f t="shared" si="34"/>
        <v>0.39106717001535141</v>
      </c>
      <c r="BJ114" s="2">
        <v>42369</v>
      </c>
      <c r="BK114" s="23">
        <v>0.54716795190815248</v>
      </c>
      <c r="BL114" s="23">
        <v>-0.27521368538844315</v>
      </c>
      <c r="BS114" s="2">
        <v>39311</v>
      </c>
      <c r="BT114">
        <v>1498.24</v>
      </c>
      <c r="BU114" s="2">
        <v>39311</v>
      </c>
      <c r="BV114">
        <v>572.20000000000005</v>
      </c>
      <c r="BW114" s="2">
        <v>39311</v>
      </c>
      <c r="BX114">
        <v>957.96</v>
      </c>
      <c r="BZ114" s="2">
        <v>39318</v>
      </c>
      <c r="CA114" s="23">
        <f t="shared" si="43"/>
        <v>1.1516952114644985E-2</v>
      </c>
      <c r="CB114" s="23">
        <f t="shared" si="44"/>
        <v>3.6302595044852781E-2</v>
      </c>
      <c r="CC114" s="23">
        <f t="shared" si="45"/>
        <v>8.5421103177585556E-2</v>
      </c>
      <c r="CD114" s="23"/>
      <c r="CE114" s="2">
        <v>39675</v>
      </c>
      <c r="CF114" s="23">
        <f t="shared" si="46"/>
        <v>0.51166447209079835</v>
      </c>
      <c r="CG114" s="23">
        <f t="shared" si="47"/>
        <v>0.64417685089453447</v>
      </c>
      <c r="CS114" s="1">
        <v>39813</v>
      </c>
      <c r="CT114">
        <v>280.56</v>
      </c>
      <c r="CU114" s="1">
        <v>39813</v>
      </c>
      <c r="CV114">
        <v>325.02</v>
      </c>
      <c r="CW114" s="1">
        <v>39813</v>
      </c>
      <c r="CX114">
        <v>1480.9</v>
      </c>
      <c r="CY114" s="1">
        <v>39813</v>
      </c>
      <c r="CZ114">
        <v>925.61</v>
      </c>
      <c r="DB114" s="1">
        <v>39962</v>
      </c>
      <c r="DC114" s="3">
        <f t="shared" si="29"/>
        <v>371.22388059701456</v>
      </c>
      <c r="DD114" s="3">
        <f t="shared" si="30"/>
        <v>144.56034063955647</v>
      </c>
      <c r="DE114" s="3">
        <f t="shared" si="31"/>
        <v>84.675987572126047</v>
      </c>
      <c r="DF114" s="3">
        <f t="shared" si="32"/>
        <v>60.136076579266472</v>
      </c>
      <c r="DG114" s="1">
        <v>39962</v>
      </c>
      <c r="DH114" s="5">
        <f t="shared" si="27"/>
        <v>2.5679510642729868</v>
      </c>
      <c r="DI114" s="5">
        <f t="shared" si="28"/>
        <v>1.4080730301803621</v>
      </c>
      <c r="DL114" s="2">
        <v>41110</v>
      </c>
      <c r="DM114">
        <v>83.477999999999994</v>
      </c>
      <c r="DN114" s="2">
        <v>41110</v>
      </c>
      <c r="DO114">
        <v>55.3262</v>
      </c>
      <c r="DP114" s="2">
        <v>41110</v>
      </c>
      <c r="DQ114" s="5">
        <v>94.09</v>
      </c>
      <c r="DS114" s="2">
        <v>41110</v>
      </c>
      <c r="DT114">
        <v>94.09</v>
      </c>
      <c r="DV114" s="2">
        <v>41117</v>
      </c>
      <c r="DW114" s="23">
        <f t="shared" si="48"/>
        <v>2.4942974576247501E-4</v>
      </c>
      <c r="DX114" s="23">
        <f t="shared" si="49"/>
        <v>-9.2120079541914146E-3</v>
      </c>
      <c r="DY114" s="23">
        <f t="shared" si="50"/>
        <v>5.6435327877564223E-3</v>
      </c>
      <c r="DZ114" s="23"/>
      <c r="EA114" s="2">
        <v>41474</v>
      </c>
      <c r="EB114" s="23">
        <f t="shared" si="51"/>
        <v>0.28961589174102526</v>
      </c>
      <c r="EC114" s="23">
        <f t="shared" si="52"/>
        <v>-0.52885807813873353</v>
      </c>
    </row>
    <row r="115" spans="27:133">
      <c r="AA115" s="2">
        <v>41851</v>
      </c>
      <c r="AB115">
        <v>14.8026</v>
      </c>
      <c r="AC115" s="1">
        <v>41851</v>
      </c>
      <c r="AD115">
        <v>15.5169</v>
      </c>
      <c r="AE115" s="1">
        <v>41851</v>
      </c>
      <c r="AF115">
        <v>11.1092</v>
      </c>
      <c r="AG115" s="1">
        <v>41851</v>
      </c>
      <c r="AH115">
        <v>9.2986000000000004</v>
      </c>
      <c r="AJ115" s="2">
        <v>41851</v>
      </c>
      <c r="AK115" s="4">
        <f t="shared" si="35"/>
        <v>14.8026</v>
      </c>
      <c r="AL115" s="4">
        <f t="shared" si="36"/>
        <v>15.5169</v>
      </c>
      <c r="AM115" s="4">
        <f t="shared" si="37"/>
        <v>11.1092</v>
      </c>
      <c r="AN115" s="2">
        <v>41851</v>
      </c>
      <c r="AO115" s="23">
        <f t="shared" si="38"/>
        <v>-0.24951022117736077</v>
      </c>
      <c r="AP115" s="23">
        <f t="shared" si="39"/>
        <v>0.39676124293378456</v>
      </c>
      <c r="AS115" s="1">
        <v>41851</v>
      </c>
      <c r="AT115">
        <v>14.093400000000001</v>
      </c>
      <c r="AU115" s="1">
        <v>41851</v>
      </c>
      <c r="AV115">
        <v>13.924300000000001</v>
      </c>
      <c r="AW115" s="1">
        <v>41851</v>
      </c>
      <c r="AX115">
        <v>10.590199999999999</v>
      </c>
      <c r="AY115" s="1">
        <v>41851</v>
      </c>
      <c r="AZ115">
        <v>8.9288000000000007</v>
      </c>
      <c r="BB115" s="2">
        <v>41851</v>
      </c>
      <c r="BC115" s="4">
        <f t="shared" si="40"/>
        <v>14.093400000000001</v>
      </c>
      <c r="BD115" s="4">
        <f t="shared" si="41"/>
        <v>13.924300000000001</v>
      </c>
      <c r="BE115" s="4">
        <f t="shared" si="42"/>
        <v>10.590199999999999</v>
      </c>
      <c r="BF115" s="2">
        <v>41851</v>
      </c>
      <c r="BG115" s="23">
        <f t="shared" si="33"/>
        <v>-0.24857025274241851</v>
      </c>
      <c r="BH115" s="23">
        <f t="shared" si="34"/>
        <v>0.31482880398859336</v>
      </c>
      <c r="BJ115" s="2">
        <v>42398</v>
      </c>
      <c r="BK115" s="23">
        <v>0.66147026950203425</v>
      </c>
      <c r="BL115" s="23">
        <v>-0.27497665432297536</v>
      </c>
      <c r="BS115" s="2">
        <v>39318</v>
      </c>
      <c r="BT115">
        <v>1552.63</v>
      </c>
      <c r="BU115" s="2">
        <v>39318</v>
      </c>
      <c r="BV115">
        <v>578.79</v>
      </c>
      <c r="BW115" s="2">
        <v>39318</v>
      </c>
      <c r="BX115">
        <v>1039.79</v>
      </c>
      <c r="BZ115" s="2">
        <v>39325</v>
      </c>
      <c r="CA115" s="23">
        <f t="shared" si="43"/>
        <v>6.5515990255533119E-2</v>
      </c>
      <c r="CB115" s="23">
        <f t="shared" si="44"/>
        <v>5.7708533262914585E-3</v>
      </c>
      <c r="CC115" s="23">
        <f t="shared" si="45"/>
        <v>4.5384164110060743E-2</v>
      </c>
      <c r="CD115" s="23"/>
      <c r="CE115" s="2">
        <v>39682</v>
      </c>
      <c r="CF115" s="23">
        <f t="shared" si="46"/>
        <v>0.52027560131869477</v>
      </c>
      <c r="CG115" s="23">
        <f t="shared" si="47"/>
        <v>0.68278066270013282</v>
      </c>
      <c r="CS115" s="1">
        <v>39843</v>
      </c>
      <c r="CT115">
        <v>272.06</v>
      </c>
      <c r="CU115" s="1">
        <v>39843</v>
      </c>
      <c r="CV115">
        <v>323.55</v>
      </c>
      <c r="CW115" s="1">
        <v>39843</v>
      </c>
      <c r="CX115">
        <v>1312.4</v>
      </c>
      <c r="CY115" s="1">
        <v>39843</v>
      </c>
      <c r="CZ115">
        <v>866.81</v>
      </c>
      <c r="DB115" s="1">
        <v>39994</v>
      </c>
      <c r="DC115" s="3">
        <f t="shared" si="29"/>
        <v>357.5351812366734</v>
      </c>
      <c r="DD115" s="3">
        <f t="shared" si="30"/>
        <v>147.88672020118307</v>
      </c>
      <c r="DE115" s="3">
        <f t="shared" si="31"/>
        <v>83.544163337771849</v>
      </c>
      <c r="DF115" s="3">
        <f t="shared" si="32"/>
        <v>60.207251385797662</v>
      </c>
      <c r="DG115" s="1">
        <v>39994</v>
      </c>
      <c r="DH115" s="5">
        <f t="shared" si="27"/>
        <v>2.4176287143990174</v>
      </c>
      <c r="DI115" s="5">
        <f t="shared" si="28"/>
        <v>1.3876096552296548</v>
      </c>
      <c r="DL115" s="2">
        <v>41117</v>
      </c>
      <c r="DM115">
        <v>82.709000000000003</v>
      </c>
      <c r="DN115" s="2">
        <v>41117</v>
      </c>
      <c r="DO115">
        <v>55.34</v>
      </c>
      <c r="DP115" s="2">
        <v>41117</v>
      </c>
      <c r="DQ115" s="5">
        <v>94.620999999999995</v>
      </c>
      <c r="DS115" s="2">
        <v>41117</v>
      </c>
      <c r="DT115">
        <v>94.620999999999995</v>
      </c>
      <c r="DV115" s="2">
        <v>41124</v>
      </c>
      <c r="DW115" s="23">
        <f t="shared" si="48"/>
        <v>7.4990964943981719E-3</v>
      </c>
      <c r="DX115" s="23">
        <f t="shared" si="49"/>
        <v>-4.0382546034893885E-3</v>
      </c>
      <c r="DY115" s="23">
        <f t="shared" si="50"/>
        <v>3.5510087612686814E-3</v>
      </c>
      <c r="DZ115" s="23"/>
      <c r="EA115" s="2">
        <v>41481</v>
      </c>
      <c r="EB115" s="23">
        <f t="shared" si="51"/>
        <v>0.29892038544622385</v>
      </c>
      <c r="EC115" s="23">
        <f t="shared" si="52"/>
        <v>-0.52671109109792313</v>
      </c>
    </row>
    <row r="116" spans="27:133">
      <c r="AA116" s="2">
        <v>41880</v>
      </c>
      <c r="AB116">
        <v>15.071</v>
      </c>
      <c r="AC116" s="1">
        <v>41880</v>
      </c>
      <c r="AD116">
        <v>15.6883</v>
      </c>
      <c r="AE116" s="1">
        <v>41880</v>
      </c>
      <c r="AF116">
        <v>11.3484</v>
      </c>
      <c r="AG116" s="1">
        <v>41880</v>
      </c>
      <c r="AH116">
        <v>9.1721000000000004</v>
      </c>
      <c r="AJ116" s="2">
        <v>41880</v>
      </c>
      <c r="AK116" s="4">
        <f t="shared" si="35"/>
        <v>15.071</v>
      </c>
      <c r="AL116" s="4">
        <f t="shared" si="36"/>
        <v>15.6883</v>
      </c>
      <c r="AM116" s="4">
        <f t="shared" si="37"/>
        <v>11.3484</v>
      </c>
      <c r="AN116" s="2">
        <v>41880</v>
      </c>
      <c r="AO116" s="23">
        <f t="shared" si="38"/>
        <v>-0.24700418021365533</v>
      </c>
      <c r="AP116" s="23">
        <f t="shared" si="39"/>
        <v>0.38242395403757357</v>
      </c>
      <c r="AS116" s="1">
        <v>41880</v>
      </c>
      <c r="AT116">
        <v>14.484</v>
      </c>
      <c r="AU116" s="1">
        <v>41880</v>
      </c>
      <c r="AV116">
        <v>14.2334</v>
      </c>
      <c r="AW116" s="1">
        <v>41880</v>
      </c>
      <c r="AX116">
        <v>10.9064</v>
      </c>
      <c r="AY116" s="1">
        <v>41880</v>
      </c>
      <c r="AZ116">
        <v>8.8741000000000003</v>
      </c>
      <c r="BB116" s="2">
        <v>41880</v>
      </c>
      <c r="BC116" s="4">
        <f t="shared" si="40"/>
        <v>14.484</v>
      </c>
      <c r="BD116" s="4">
        <f t="shared" si="41"/>
        <v>14.2334</v>
      </c>
      <c r="BE116" s="4">
        <f t="shared" si="42"/>
        <v>10.9064</v>
      </c>
      <c r="BF116" s="2">
        <v>41880</v>
      </c>
      <c r="BG116" s="23">
        <f t="shared" si="33"/>
        <v>-0.24700359016846174</v>
      </c>
      <c r="BH116" s="23">
        <f t="shared" si="34"/>
        <v>0.30505024572727946</v>
      </c>
      <c r="BJ116" s="2">
        <v>42429</v>
      </c>
      <c r="BK116" s="23">
        <v>0.57628788012030197</v>
      </c>
      <c r="BL116" s="23">
        <v>-0.27231888602345955</v>
      </c>
      <c r="BS116" s="2">
        <v>39325</v>
      </c>
      <c r="BT116">
        <v>1561.59</v>
      </c>
      <c r="BU116" s="2">
        <v>39325</v>
      </c>
      <c r="BV116">
        <v>616.71</v>
      </c>
      <c r="BW116" s="2">
        <v>39325</v>
      </c>
      <c r="BX116">
        <v>1086.98</v>
      </c>
      <c r="BZ116" s="2">
        <v>39332</v>
      </c>
      <c r="CA116" s="23">
        <f t="shared" si="43"/>
        <v>1.9717533362520356E-2</v>
      </c>
      <c r="CB116" s="23">
        <f t="shared" si="44"/>
        <v>-1.2135067463290516E-2</v>
      </c>
      <c r="CC116" s="23">
        <f t="shared" si="45"/>
        <v>1.3891699939281299E-3</v>
      </c>
      <c r="CD116" s="23"/>
      <c r="CE116" s="2">
        <v>39689</v>
      </c>
      <c r="CF116" s="23">
        <f t="shared" si="46"/>
        <v>0.52068009179284003</v>
      </c>
      <c r="CG116" s="23">
        <f t="shared" si="47"/>
        <v>0.66879118716828212</v>
      </c>
      <c r="CS116" s="1">
        <v>39871</v>
      </c>
      <c r="CT116">
        <v>255.17</v>
      </c>
      <c r="CU116" s="1">
        <v>39871</v>
      </c>
      <c r="CV116">
        <v>303.17</v>
      </c>
      <c r="CW116" s="1">
        <v>39871</v>
      </c>
      <c r="CX116">
        <v>1146.7</v>
      </c>
      <c r="CY116" s="1">
        <v>39871</v>
      </c>
      <c r="CZ116">
        <v>793.21</v>
      </c>
      <c r="DB116" s="1">
        <v>40025</v>
      </c>
      <c r="DC116" s="3">
        <f t="shared" si="29"/>
        <v>394.88272921108705</v>
      </c>
      <c r="DD116" s="3">
        <f t="shared" si="30"/>
        <v>158.20878461406565</v>
      </c>
      <c r="DE116" s="3">
        <f t="shared" si="31"/>
        <v>91.050821127385689</v>
      </c>
      <c r="DF116" s="3">
        <f t="shared" si="32"/>
        <v>64.876439329509253</v>
      </c>
      <c r="DG116" s="1">
        <v>40025</v>
      </c>
      <c r="DH116" s="5">
        <f t="shared" si="27"/>
        <v>2.4959595649152075</v>
      </c>
      <c r="DI116" s="5">
        <f t="shared" si="28"/>
        <v>1.4034497279503275</v>
      </c>
      <c r="DL116" s="2">
        <v>41124</v>
      </c>
      <c r="DM116">
        <v>82.375</v>
      </c>
      <c r="DN116" s="2">
        <v>41124</v>
      </c>
      <c r="DO116">
        <v>55.755000000000003</v>
      </c>
      <c r="DP116" s="2">
        <v>41124</v>
      </c>
      <c r="DQ116" s="5">
        <v>94.956999999999994</v>
      </c>
      <c r="DS116" s="2">
        <v>41124</v>
      </c>
      <c r="DT116">
        <v>94.956999999999994</v>
      </c>
      <c r="DV116" s="2">
        <v>41131</v>
      </c>
      <c r="DW116" s="23">
        <f t="shared" si="48"/>
        <v>-8.4297372432966533E-3</v>
      </c>
      <c r="DX116" s="23">
        <f t="shared" si="49"/>
        <v>2.1608497723824005E-3</v>
      </c>
      <c r="DY116" s="23">
        <f t="shared" si="50"/>
        <v>2.8328611898018607E-3</v>
      </c>
      <c r="DZ116" s="23"/>
      <c r="EA116" s="2">
        <v>41488</v>
      </c>
      <c r="EB116" s="23">
        <f t="shared" si="51"/>
        <v>0.30002399714903821</v>
      </c>
      <c r="EC116" s="23">
        <f t="shared" si="52"/>
        <v>-0.54019726096122367</v>
      </c>
    </row>
    <row r="117" spans="27:133">
      <c r="AA117" s="2">
        <v>41912</v>
      </c>
      <c r="AB117">
        <v>14.770899999999999</v>
      </c>
      <c r="AC117" s="1">
        <v>41912</v>
      </c>
      <c r="AD117">
        <v>15.7921</v>
      </c>
      <c r="AE117" s="1">
        <v>41912</v>
      </c>
      <c r="AF117">
        <v>10.748900000000001</v>
      </c>
      <c r="AG117" s="1">
        <v>41912</v>
      </c>
      <c r="AH117">
        <v>8.4826999999999995</v>
      </c>
      <c r="AJ117" s="2">
        <v>41912</v>
      </c>
      <c r="AK117" s="4">
        <f t="shared" si="35"/>
        <v>14.770899999999999</v>
      </c>
      <c r="AL117" s="4">
        <f t="shared" si="36"/>
        <v>15.7921</v>
      </c>
      <c r="AM117" s="4">
        <f t="shared" si="37"/>
        <v>10.748900000000001</v>
      </c>
      <c r="AN117" s="2">
        <v>41912</v>
      </c>
      <c r="AO117" s="23">
        <f t="shared" si="38"/>
        <v>-0.27229214198186968</v>
      </c>
      <c r="AP117" s="23">
        <f t="shared" si="39"/>
        <v>0.46918289313325068</v>
      </c>
      <c r="AS117" s="1">
        <v>41912</v>
      </c>
      <c r="AT117">
        <v>14.304600000000001</v>
      </c>
      <c r="AU117" s="1">
        <v>41912</v>
      </c>
      <c r="AV117">
        <v>14.360799999999999</v>
      </c>
      <c r="AW117" s="1">
        <v>41912</v>
      </c>
      <c r="AX117">
        <v>10.420400000000001</v>
      </c>
      <c r="AY117" s="1">
        <v>41912</v>
      </c>
      <c r="AZ117">
        <v>8.2813999999999997</v>
      </c>
      <c r="BB117" s="2">
        <v>41912</v>
      </c>
      <c r="BC117" s="4">
        <f t="shared" si="40"/>
        <v>14.304600000000001</v>
      </c>
      <c r="BD117" s="4">
        <f t="shared" si="41"/>
        <v>14.360799999999999</v>
      </c>
      <c r="BE117" s="4">
        <f t="shared" si="42"/>
        <v>10.420400000000001</v>
      </c>
      <c r="BF117" s="2">
        <v>41912</v>
      </c>
      <c r="BG117" s="23">
        <f t="shared" si="33"/>
        <v>-0.27153503068942852</v>
      </c>
      <c r="BH117" s="23">
        <f t="shared" si="34"/>
        <v>0.3781428735941037</v>
      </c>
      <c r="BJ117" s="2">
        <v>42460</v>
      </c>
      <c r="BK117" s="23">
        <v>0.55200980431166902</v>
      </c>
      <c r="BL117" s="23">
        <v>-0.24768604442315756</v>
      </c>
      <c r="BS117" s="2">
        <v>39332</v>
      </c>
      <c r="BT117">
        <v>1542.64</v>
      </c>
      <c r="BU117" s="2">
        <v>39332</v>
      </c>
      <c r="BV117">
        <v>628.87</v>
      </c>
      <c r="BW117" s="2">
        <v>39332</v>
      </c>
      <c r="BX117">
        <v>1088.49</v>
      </c>
      <c r="BZ117" s="2">
        <v>39339</v>
      </c>
      <c r="CA117" s="23">
        <f t="shared" si="43"/>
        <v>7.4578211713072218E-3</v>
      </c>
      <c r="CB117" s="23">
        <f t="shared" si="44"/>
        <v>1.5479956438313458E-2</v>
      </c>
      <c r="CC117" s="23">
        <f t="shared" si="45"/>
        <v>1.7685049931556618E-2</v>
      </c>
      <c r="CD117" s="23"/>
      <c r="CE117" s="2">
        <v>39696</v>
      </c>
      <c r="CF117" s="23">
        <f t="shared" si="46"/>
        <v>0.50311747172315369</v>
      </c>
      <c r="CG117" s="23">
        <f t="shared" si="47"/>
        <v>0.62987721469411206</v>
      </c>
      <c r="CS117" s="1">
        <v>39903</v>
      </c>
      <c r="CT117">
        <v>283</v>
      </c>
      <c r="CU117" s="1">
        <v>39903</v>
      </c>
      <c r="CV117">
        <v>338.39</v>
      </c>
      <c r="CW117" s="1">
        <v>39903</v>
      </c>
      <c r="CX117">
        <v>1235.8</v>
      </c>
      <c r="CY117" s="1">
        <v>39903</v>
      </c>
      <c r="CZ117">
        <v>846.92</v>
      </c>
      <c r="DB117" s="1">
        <v>40056</v>
      </c>
      <c r="DC117" s="3">
        <f t="shared" si="29"/>
        <v>398.7547974413643</v>
      </c>
      <c r="DD117" s="3">
        <f t="shared" si="30"/>
        <v>158.53742177006828</v>
      </c>
      <c r="DE117" s="3">
        <f t="shared" si="31"/>
        <v>96.221704394141128</v>
      </c>
      <c r="DF117" s="3">
        <f t="shared" si="32"/>
        <v>66.246855943397989</v>
      </c>
      <c r="DG117" s="1">
        <v>40056</v>
      </c>
      <c r="DH117" s="5">
        <f t="shared" si="27"/>
        <v>2.5152092987843004</v>
      </c>
      <c r="DI117" s="5">
        <f t="shared" si="28"/>
        <v>1.4524720158244788</v>
      </c>
      <c r="DL117" s="2">
        <v>41131</v>
      </c>
      <c r="DM117">
        <v>82.552999999999997</v>
      </c>
      <c r="DN117" s="2">
        <v>41131</v>
      </c>
      <c r="DO117">
        <v>55.284999999999997</v>
      </c>
      <c r="DP117" s="2">
        <v>41131</v>
      </c>
      <c r="DQ117" s="5">
        <v>95.225999999999999</v>
      </c>
      <c r="DS117" s="2">
        <v>41131</v>
      </c>
      <c r="DT117">
        <v>95.225999999999999</v>
      </c>
      <c r="DV117" s="2">
        <v>41138</v>
      </c>
      <c r="DW117" s="23">
        <f t="shared" si="48"/>
        <v>8.3205209369630051E-3</v>
      </c>
      <c r="DX117" s="23">
        <f t="shared" si="49"/>
        <v>5.2087749688078944E-4</v>
      </c>
      <c r="DY117" s="23">
        <f t="shared" si="50"/>
        <v>-6.2902988679562899E-3</v>
      </c>
      <c r="DZ117" s="23"/>
      <c r="EA117" s="2">
        <v>41495</v>
      </c>
      <c r="EB117" s="23">
        <f t="shared" si="51"/>
        <v>0.31199612449084302</v>
      </c>
      <c r="EC117" s="23">
        <f t="shared" si="52"/>
        <v>-0.54018978523591021</v>
      </c>
    </row>
    <row r="118" spans="27:133">
      <c r="AA118" s="2">
        <v>41943</v>
      </c>
      <c r="AB118">
        <v>15.0161</v>
      </c>
      <c r="AC118" s="1">
        <v>41943</v>
      </c>
      <c r="AD118">
        <v>16.228899999999999</v>
      </c>
      <c r="AE118" s="1">
        <v>41943</v>
      </c>
      <c r="AF118">
        <v>11.0129</v>
      </c>
      <c r="AG118" s="1">
        <v>41943</v>
      </c>
      <c r="AH118">
        <v>8.8417999999999992</v>
      </c>
      <c r="AJ118" s="2">
        <v>41943</v>
      </c>
      <c r="AK118" s="4">
        <f t="shared" si="35"/>
        <v>15.0161</v>
      </c>
      <c r="AL118" s="4">
        <f t="shared" si="36"/>
        <v>16.228899999999999</v>
      </c>
      <c r="AM118" s="4">
        <f t="shared" si="37"/>
        <v>11.0129</v>
      </c>
      <c r="AN118" s="2">
        <v>41943</v>
      </c>
      <c r="AO118" s="23">
        <f t="shared" si="38"/>
        <v>-0.26659385592797058</v>
      </c>
      <c r="AP118" s="23">
        <f t="shared" si="39"/>
        <v>0.47362638360468168</v>
      </c>
      <c r="AS118" s="1">
        <v>41943</v>
      </c>
      <c r="AT118">
        <v>14.612399999999999</v>
      </c>
      <c r="AU118" s="1">
        <v>41943</v>
      </c>
      <c r="AV118">
        <v>14.982799999999999</v>
      </c>
      <c r="AW118" s="1">
        <v>41943</v>
      </c>
      <c r="AX118">
        <v>10.7699</v>
      </c>
      <c r="AY118" s="1">
        <v>41943</v>
      </c>
      <c r="AZ118">
        <v>8.7058</v>
      </c>
      <c r="BB118" s="2">
        <v>41943</v>
      </c>
      <c r="BC118" s="4">
        <f t="shared" si="40"/>
        <v>14.612399999999999</v>
      </c>
      <c r="BD118" s="4">
        <f t="shared" si="41"/>
        <v>14.982799999999999</v>
      </c>
      <c r="BE118" s="4">
        <f t="shared" si="42"/>
        <v>10.7699</v>
      </c>
      <c r="BF118" s="2">
        <v>41943</v>
      </c>
      <c r="BG118" s="23">
        <f t="shared" si="33"/>
        <v>-0.26296159426240728</v>
      </c>
      <c r="BH118" s="23">
        <f t="shared" si="34"/>
        <v>0.39117354850091446</v>
      </c>
      <c r="BJ118" s="2">
        <v>42489</v>
      </c>
      <c r="BK118" s="23">
        <v>0.38888122611581233</v>
      </c>
      <c r="BL118" s="23">
        <v>-0.26476571121782444</v>
      </c>
      <c r="BS118" s="2">
        <v>39339</v>
      </c>
      <c r="BT118">
        <v>1566.52</v>
      </c>
      <c r="BU118" s="2">
        <v>39339</v>
      </c>
      <c r="BV118">
        <v>633.55999999999995</v>
      </c>
      <c r="BW118" s="2">
        <v>39339</v>
      </c>
      <c r="BX118">
        <v>1107.74</v>
      </c>
      <c r="BZ118" s="2">
        <v>39346</v>
      </c>
      <c r="CA118" s="23">
        <f t="shared" si="43"/>
        <v>6.4082328429825086E-2</v>
      </c>
      <c r="CB118" s="23">
        <f t="shared" si="44"/>
        <v>3.03794397773407E-2</v>
      </c>
      <c r="CC118" s="23">
        <f t="shared" si="45"/>
        <v>4.8206257786123086E-2</v>
      </c>
      <c r="CD118" s="23"/>
      <c r="CE118" s="2">
        <v>39703</v>
      </c>
      <c r="CF118" s="23">
        <f t="shared" si="46"/>
        <v>0.48800848562282312</v>
      </c>
      <c r="CG118" s="23">
        <f t="shared" si="47"/>
        <v>0.63311242133939494</v>
      </c>
      <c r="CS118" s="1">
        <v>39933</v>
      </c>
      <c r="CT118">
        <v>331.93</v>
      </c>
      <c r="CU118" s="1">
        <v>39933</v>
      </c>
      <c r="CV118">
        <v>401.08</v>
      </c>
      <c r="CW118" s="1">
        <v>39933</v>
      </c>
      <c r="CX118">
        <v>1400.8</v>
      </c>
      <c r="CY118" s="1">
        <v>39933</v>
      </c>
      <c r="CZ118">
        <v>920.5</v>
      </c>
      <c r="DB118" s="1">
        <v>40086</v>
      </c>
      <c r="DC118" s="3">
        <f t="shared" si="29"/>
        <v>442.91684434967988</v>
      </c>
      <c r="DD118" s="3">
        <f t="shared" si="30"/>
        <v>170.16831937816136</v>
      </c>
      <c r="DE118" s="3">
        <f t="shared" si="31"/>
        <v>99.361961828672861</v>
      </c>
      <c r="DF118" s="3">
        <f t="shared" si="32"/>
        <v>69.155975366278881</v>
      </c>
      <c r="DG118" s="1">
        <v>40086</v>
      </c>
      <c r="DH118" s="5">
        <f t="shared" si="27"/>
        <v>2.6028161174078202</v>
      </c>
      <c r="DI118" s="5">
        <f t="shared" si="28"/>
        <v>1.4367805717786566</v>
      </c>
      <c r="DL118" s="2">
        <v>41138</v>
      </c>
      <c r="DM118">
        <v>82.596000000000004</v>
      </c>
      <c r="DN118" s="2">
        <v>41138</v>
      </c>
      <c r="DO118">
        <v>55.744999999999997</v>
      </c>
      <c r="DP118" s="2">
        <v>41138</v>
      </c>
      <c r="DQ118" s="5">
        <v>94.626999999999995</v>
      </c>
      <c r="DS118" s="2">
        <v>41138</v>
      </c>
      <c r="DT118">
        <v>94.626999999999995</v>
      </c>
      <c r="DV118" s="2">
        <v>41145</v>
      </c>
      <c r="DW118" s="23">
        <f t="shared" si="48"/>
        <v>-4.484707148623146E-3</v>
      </c>
      <c r="DX118" s="23">
        <f t="shared" si="49"/>
        <v>-1.2143445203157577E-2</v>
      </c>
      <c r="DY118" s="23">
        <f t="shared" si="50"/>
        <v>1.4689253595698837E-3</v>
      </c>
      <c r="DZ118" s="23"/>
      <c r="EA118" s="2">
        <v>41502</v>
      </c>
      <c r="EB118" s="23">
        <f t="shared" si="51"/>
        <v>0.31293649737231571</v>
      </c>
      <c r="EC118" s="23">
        <f t="shared" si="52"/>
        <v>-0.54715420623807542</v>
      </c>
    </row>
    <row r="119" spans="27:133">
      <c r="AA119" s="2">
        <v>41971</v>
      </c>
      <c r="AB119">
        <v>15.4626</v>
      </c>
      <c r="AC119" s="1">
        <v>41971</v>
      </c>
      <c r="AD119">
        <v>16.738099999999999</v>
      </c>
      <c r="AE119" s="1">
        <v>41971</v>
      </c>
      <c r="AF119">
        <v>11.274100000000001</v>
      </c>
      <c r="AG119" s="1">
        <v>41971</v>
      </c>
      <c r="AH119">
        <v>9.1350999999999996</v>
      </c>
      <c r="AJ119" s="2">
        <v>41971</v>
      </c>
      <c r="AK119" s="4">
        <f t="shared" si="35"/>
        <v>15.4626</v>
      </c>
      <c r="AL119" s="4">
        <f t="shared" si="36"/>
        <v>16.738099999999999</v>
      </c>
      <c r="AM119" s="4">
        <f t="shared" si="37"/>
        <v>11.274100000000001</v>
      </c>
      <c r="AN119" s="2">
        <v>41971</v>
      </c>
      <c r="AO119" s="23">
        <f t="shared" si="38"/>
        <v>-0.27087941225925782</v>
      </c>
      <c r="AP119" s="23">
        <f t="shared" si="39"/>
        <v>0.48465065947614439</v>
      </c>
      <c r="AS119" s="1">
        <v>41971</v>
      </c>
      <c r="AT119">
        <v>15.138999999999999</v>
      </c>
      <c r="AU119" s="1">
        <v>41971</v>
      </c>
      <c r="AV119">
        <v>15.6113</v>
      </c>
      <c r="AW119" s="1">
        <v>41971</v>
      </c>
      <c r="AX119">
        <v>11.109500000000001</v>
      </c>
      <c r="AY119" s="1">
        <v>41971</v>
      </c>
      <c r="AZ119">
        <v>9.0606000000000009</v>
      </c>
      <c r="BB119" s="2">
        <v>41971</v>
      </c>
      <c r="BC119" s="4">
        <f t="shared" si="40"/>
        <v>15.138999999999999</v>
      </c>
      <c r="BD119" s="4">
        <f t="shared" si="41"/>
        <v>15.6113</v>
      </c>
      <c r="BE119" s="4">
        <f t="shared" si="42"/>
        <v>11.109500000000001</v>
      </c>
      <c r="BF119" s="2">
        <v>41971</v>
      </c>
      <c r="BG119" s="23">
        <f t="shared" si="33"/>
        <v>-0.26616685382125627</v>
      </c>
      <c r="BH119" s="23">
        <f t="shared" si="34"/>
        <v>0.40522075700976634</v>
      </c>
      <c r="BJ119" s="2">
        <v>42521</v>
      </c>
      <c r="BK119" s="23">
        <v>0.46611223187451101</v>
      </c>
      <c r="BL119" s="23">
        <v>-0.28704355993894559</v>
      </c>
      <c r="BS119" s="2">
        <v>39346</v>
      </c>
      <c r="BT119">
        <v>1614.11</v>
      </c>
      <c r="BU119" s="2">
        <v>39346</v>
      </c>
      <c r="BV119">
        <v>674.16</v>
      </c>
      <c r="BW119" s="2">
        <v>39346</v>
      </c>
      <c r="BX119">
        <v>1161.1400000000001</v>
      </c>
      <c r="BZ119" s="2">
        <v>39353</v>
      </c>
      <c r="CA119" s="23">
        <f t="shared" si="43"/>
        <v>4.1162335350658497E-2</v>
      </c>
      <c r="CB119" s="23">
        <f t="shared" si="44"/>
        <v>1.2062374931076647E-2</v>
      </c>
      <c r="CC119" s="23">
        <f t="shared" si="45"/>
        <v>3.768710060802305E-2</v>
      </c>
      <c r="CD119" s="23"/>
      <c r="CE119" s="2">
        <v>39710</v>
      </c>
      <c r="CF119" s="23">
        <f t="shared" si="46"/>
        <v>0.4643039465274304</v>
      </c>
      <c r="CG119" s="23">
        <f t="shared" si="47"/>
        <v>0.61487646726743606</v>
      </c>
      <c r="CS119" s="1">
        <v>39962</v>
      </c>
      <c r="CT119">
        <v>435.26</v>
      </c>
      <c r="CU119" s="1">
        <v>39962</v>
      </c>
      <c r="CV119">
        <v>505.86</v>
      </c>
      <c r="CW119" s="1">
        <v>39962</v>
      </c>
      <c r="CX119">
        <v>1526.2</v>
      </c>
      <c r="CY119" s="1">
        <v>39962</v>
      </c>
      <c r="CZ119">
        <v>996.99</v>
      </c>
      <c r="DB119" s="1">
        <v>40116</v>
      </c>
      <c r="DC119" s="3">
        <f t="shared" si="29"/>
        <v>408.58848614072463</v>
      </c>
      <c r="DD119" s="3">
        <f t="shared" si="30"/>
        <v>161.77806989969423</v>
      </c>
      <c r="DE119" s="3">
        <f t="shared" si="31"/>
        <v>96.654460719041253</v>
      </c>
      <c r="DF119" s="3">
        <f t="shared" si="32"/>
        <v>68.50695763892665</v>
      </c>
      <c r="DG119" s="1">
        <v>40116</v>
      </c>
      <c r="DH119" s="5">
        <f t="shared" si="27"/>
        <v>2.5256110818608355</v>
      </c>
      <c r="DI119" s="5">
        <f t="shared" si="28"/>
        <v>1.4108707210217839</v>
      </c>
      <c r="DL119" s="2">
        <v>41145</v>
      </c>
      <c r="DM119">
        <v>81.593000000000004</v>
      </c>
      <c r="DN119" s="2">
        <v>41145</v>
      </c>
      <c r="DO119">
        <v>55.494999999999997</v>
      </c>
      <c r="DP119" s="2">
        <v>41145</v>
      </c>
      <c r="DQ119" s="5">
        <v>94.766000000000005</v>
      </c>
      <c r="DS119" s="2">
        <v>41145</v>
      </c>
      <c r="DT119">
        <v>94.766000000000005</v>
      </c>
      <c r="DV119" s="2">
        <v>41152</v>
      </c>
      <c r="DW119" s="23">
        <f t="shared" si="48"/>
        <v>5.6401477610590334E-4</v>
      </c>
      <c r="DX119" s="23">
        <f t="shared" si="49"/>
        <v>-4.7185420317920057E-3</v>
      </c>
      <c r="DY119" s="23">
        <f t="shared" si="50"/>
        <v>-4.2631323470444515E-3</v>
      </c>
      <c r="DZ119" s="23"/>
      <c r="EA119" s="2">
        <v>41509</v>
      </c>
      <c r="EB119" s="23">
        <f t="shared" si="51"/>
        <v>0.29916482364183311</v>
      </c>
      <c r="EC119" s="23">
        <f t="shared" si="52"/>
        <v>-0.54321594159405562</v>
      </c>
    </row>
    <row r="120" spans="27:133">
      <c r="AA120" s="2">
        <v>42004</v>
      </c>
      <c r="AB120">
        <v>15.527799999999999</v>
      </c>
      <c r="AC120" s="1">
        <v>42004</v>
      </c>
      <c r="AD120">
        <v>15.673999999999999</v>
      </c>
      <c r="AE120" s="1">
        <v>42004</v>
      </c>
      <c r="AF120">
        <v>11.111499999999999</v>
      </c>
      <c r="AG120" s="1">
        <v>42004</v>
      </c>
      <c r="AH120">
        <v>9.3483999999999998</v>
      </c>
      <c r="AJ120" s="2">
        <v>42004</v>
      </c>
      <c r="AK120" s="4">
        <f t="shared" si="35"/>
        <v>15.527799999999999</v>
      </c>
      <c r="AL120" s="4">
        <f t="shared" si="36"/>
        <v>15.673999999999999</v>
      </c>
      <c r="AM120" s="4">
        <f t="shared" si="37"/>
        <v>11.111499999999999</v>
      </c>
      <c r="AN120" s="2">
        <v>42004</v>
      </c>
      <c r="AO120" s="23">
        <f t="shared" si="38"/>
        <v>-0.28441247311273976</v>
      </c>
      <c r="AP120" s="23">
        <f t="shared" si="39"/>
        <v>0.41061062862799802</v>
      </c>
      <c r="AS120" s="1">
        <v>42004</v>
      </c>
      <c r="AT120">
        <v>15.3177</v>
      </c>
      <c r="AU120" s="1">
        <v>42004</v>
      </c>
      <c r="AV120">
        <v>14.837400000000001</v>
      </c>
      <c r="AW120" s="1">
        <v>42004</v>
      </c>
      <c r="AX120">
        <v>11.0626</v>
      </c>
      <c r="AY120" s="1">
        <v>42004</v>
      </c>
      <c r="AZ120">
        <v>9.3926999999999996</v>
      </c>
      <c r="BB120" s="2">
        <v>42004</v>
      </c>
      <c r="BC120" s="4">
        <f t="shared" si="40"/>
        <v>15.3177</v>
      </c>
      <c r="BD120" s="4">
        <f t="shared" si="41"/>
        <v>14.837400000000001</v>
      </c>
      <c r="BE120" s="4">
        <f t="shared" si="42"/>
        <v>11.0626</v>
      </c>
      <c r="BF120" s="2">
        <v>42004</v>
      </c>
      <c r="BG120" s="23">
        <f t="shared" si="33"/>
        <v>-0.27778974650241228</v>
      </c>
      <c r="BH120" s="23">
        <f t="shared" si="34"/>
        <v>0.3412217742664474</v>
      </c>
      <c r="BJ120" s="2">
        <v>42551</v>
      </c>
      <c r="BK120" s="23">
        <v>0.40518254005544319</v>
      </c>
      <c r="BL120" s="23">
        <v>-0.24098619845222957</v>
      </c>
      <c r="BS120" s="2">
        <v>39353</v>
      </c>
      <c r="BT120">
        <v>1633.58</v>
      </c>
      <c r="BU120" s="2">
        <v>39353</v>
      </c>
      <c r="BV120">
        <v>701.91</v>
      </c>
      <c r="BW120" s="2">
        <v>39353</v>
      </c>
      <c r="BX120">
        <v>1204.9000000000001</v>
      </c>
      <c r="BZ120" s="2">
        <v>39360</v>
      </c>
      <c r="CA120" s="23">
        <f t="shared" si="43"/>
        <v>2.8992320952828665E-2</v>
      </c>
      <c r="CB120" s="23">
        <f t="shared" si="44"/>
        <v>1.8462517905459164E-2</v>
      </c>
      <c r="CC120" s="23">
        <f t="shared" si="45"/>
        <v>3.4143912357871953E-2</v>
      </c>
      <c r="CD120" s="23"/>
      <c r="CE120" s="2">
        <v>39717</v>
      </c>
      <c r="CF120" s="23">
        <f t="shared" si="46"/>
        <v>0.47181648750273519</v>
      </c>
      <c r="CG120" s="23">
        <f t="shared" si="47"/>
        <v>0.60862635071117954</v>
      </c>
      <c r="CS120" s="1">
        <v>39994</v>
      </c>
      <c r="CT120">
        <v>419.21</v>
      </c>
      <c r="CU120" s="1">
        <v>39994</v>
      </c>
      <c r="CV120">
        <v>517.5</v>
      </c>
      <c r="CW120" s="1">
        <v>39994</v>
      </c>
      <c r="CX120">
        <v>1505.8</v>
      </c>
      <c r="CY120" s="1">
        <v>39994</v>
      </c>
      <c r="CZ120">
        <v>998.17</v>
      </c>
      <c r="DB120" s="1">
        <v>40147</v>
      </c>
      <c r="DC120" s="3">
        <f t="shared" si="29"/>
        <v>443.3262260127928</v>
      </c>
      <c r="DD120" s="3">
        <f t="shared" si="30"/>
        <v>171.66290400937331</v>
      </c>
      <c r="DE120" s="3">
        <f t="shared" si="31"/>
        <v>100.22747447847313</v>
      </c>
      <c r="DF120" s="3">
        <f t="shared" si="32"/>
        <v>71.285187798949323</v>
      </c>
      <c r="DG120" s="1">
        <v>40147</v>
      </c>
      <c r="DH120" s="5">
        <f t="shared" si="27"/>
        <v>2.5825394750900048</v>
      </c>
      <c r="DI120" s="5">
        <f t="shared" si="28"/>
        <v>1.4060070201561619</v>
      </c>
      <c r="DL120" s="2">
        <v>41152</v>
      </c>
      <c r="DM120">
        <v>81.207999999999998</v>
      </c>
      <c r="DN120" s="2">
        <v>41152</v>
      </c>
      <c r="DO120">
        <v>55.526299999999999</v>
      </c>
      <c r="DP120" s="2">
        <v>41152</v>
      </c>
      <c r="DQ120" s="5">
        <v>94.361999999999995</v>
      </c>
      <c r="DS120" s="2">
        <v>41152</v>
      </c>
      <c r="DT120">
        <v>94.361999999999995</v>
      </c>
      <c r="DV120" s="2">
        <v>41159</v>
      </c>
      <c r="DW120" s="23">
        <f t="shared" si="48"/>
        <v>-2.3646452221739445E-3</v>
      </c>
      <c r="DX120" s="23">
        <f t="shared" si="49"/>
        <v>-1.1772239188257316E-2</v>
      </c>
      <c r="DY120" s="23">
        <f t="shared" si="50"/>
        <v>6.6128314363833596E-3</v>
      </c>
      <c r="DZ120" s="23"/>
      <c r="EA120" s="2">
        <v>41516</v>
      </c>
      <c r="EB120" s="23">
        <f t="shared" si="51"/>
        <v>0.32352805529894091</v>
      </c>
      <c r="EC120" s="23">
        <f t="shared" si="52"/>
        <v>-0.56843279592820506</v>
      </c>
    </row>
    <row r="121" spans="27:133">
      <c r="AA121" s="2">
        <v>42034</v>
      </c>
      <c r="AB121">
        <v>15.8096</v>
      </c>
      <c r="AC121" s="1">
        <v>42034</v>
      </c>
      <c r="AD121">
        <v>16.599299999999999</v>
      </c>
      <c r="AE121" s="1">
        <v>42034</v>
      </c>
      <c r="AF121">
        <v>11.455</v>
      </c>
      <c r="AG121" s="1">
        <v>42034</v>
      </c>
      <c r="AH121">
        <v>9.7887000000000004</v>
      </c>
      <c r="AJ121" s="2">
        <v>42034</v>
      </c>
      <c r="AK121" s="4">
        <f t="shared" si="35"/>
        <v>15.8096</v>
      </c>
      <c r="AL121" s="4">
        <f t="shared" si="36"/>
        <v>16.599299999999999</v>
      </c>
      <c r="AM121" s="4">
        <f t="shared" si="37"/>
        <v>11.455</v>
      </c>
      <c r="AN121" s="2">
        <v>42034</v>
      </c>
      <c r="AO121" s="23">
        <f t="shared" si="38"/>
        <v>-0.27544023884222246</v>
      </c>
      <c r="AP121" s="23">
        <f t="shared" si="39"/>
        <v>0.44908773461370566</v>
      </c>
      <c r="AS121" s="1">
        <v>42034</v>
      </c>
      <c r="AT121">
        <v>14.423400000000001</v>
      </c>
      <c r="AU121" s="1">
        <v>42034</v>
      </c>
      <c r="AV121">
        <v>15.9983</v>
      </c>
      <c r="AW121" s="1">
        <v>42034</v>
      </c>
      <c r="AX121">
        <v>10.301399999999999</v>
      </c>
      <c r="AY121" s="1">
        <v>42034</v>
      </c>
      <c r="AZ121">
        <v>8.7070000000000007</v>
      </c>
      <c r="BB121" s="2">
        <v>42034</v>
      </c>
      <c r="BC121" s="4">
        <f t="shared" si="40"/>
        <v>14.423400000000001</v>
      </c>
      <c r="BD121" s="4">
        <f t="shared" si="41"/>
        <v>15.9983</v>
      </c>
      <c r="BE121" s="4">
        <f t="shared" si="42"/>
        <v>10.301399999999999</v>
      </c>
      <c r="BF121" s="2">
        <v>42034</v>
      </c>
      <c r="BG121" s="23">
        <f t="shared" si="33"/>
        <v>-0.28578559840259588</v>
      </c>
      <c r="BH121" s="23">
        <f t="shared" si="34"/>
        <v>0.55302191935076794</v>
      </c>
      <c r="BJ121" s="2">
        <v>42580</v>
      </c>
      <c r="BK121" s="23">
        <v>0.4269044524010428</v>
      </c>
      <c r="BL121" s="23">
        <v>-0.24914810185105907</v>
      </c>
      <c r="BS121" s="2">
        <v>39360</v>
      </c>
      <c r="BT121">
        <v>1663.74</v>
      </c>
      <c r="BU121" s="2">
        <v>39360</v>
      </c>
      <c r="BV121">
        <v>722.26</v>
      </c>
      <c r="BW121" s="2">
        <v>39360</v>
      </c>
      <c r="BX121">
        <v>1246.04</v>
      </c>
      <c r="BZ121" s="2">
        <v>39367</v>
      </c>
      <c r="CA121" s="23">
        <f t="shared" si="43"/>
        <v>3.4918173510924078E-2</v>
      </c>
      <c r="CB121" s="23">
        <f t="shared" si="44"/>
        <v>6.9421904864943595E-3</v>
      </c>
      <c r="CC121" s="23">
        <f t="shared" si="45"/>
        <v>2.444544316394337E-2</v>
      </c>
      <c r="CD121" s="23"/>
      <c r="CE121" s="2">
        <v>39724</v>
      </c>
      <c r="CF121" s="23">
        <f t="shared" si="46"/>
        <v>0.46938806880667977</v>
      </c>
      <c r="CG121" s="23">
        <f t="shared" si="47"/>
        <v>0.60301394133669561</v>
      </c>
      <c r="CS121" s="1">
        <v>40025</v>
      </c>
      <c r="CT121">
        <v>463</v>
      </c>
      <c r="CU121" s="1">
        <v>40025</v>
      </c>
      <c r="CV121">
        <v>553.62</v>
      </c>
      <c r="CW121" s="1">
        <v>40025</v>
      </c>
      <c r="CX121">
        <v>1641.1</v>
      </c>
      <c r="CY121" s="1">
        <v>40025</v>
      </c>
      <c r="CZ121">
        <v>1075.58</v>
      </c>
      <c r="DB121" s="1">
        <v>40178</v>
      </c>
      <c r="DC121" s="3">
        <f t="shared" si="29"/>
        <v>462.52452025586319</v>
      </c>
      <c r="DD121" s="3">
        <f t="shared" si="30"/>
        <v>176.21810076300972</v>
      </c>
      <c r="DE121" s="3">
        <f t="shared" si="31"/>
        <v>101.09298712827338</v>
      </c>
      <c r="DF121" s="3">
        <f t="shared" si="32"/>
        <v>73.089891367943665</v>
      </c>
      <c r="DG121" s="1">
        <v>40178</v>
      </c>
      <c r="DH121" s="5">
        <f t="shared" si="27"/>
        <v>2.6247276429218709</v>
      </c>
      <c r="DI121" s="5">
        <f t="shared" si="28"/>
        <v>1.3831322668049761</v>
      </c>
      <c r="DL121" s="2">
        <v>41159</v>
      </c>
      <c r="DM121">
        <v>80.251999999999995</v>
      </c>
      <c r="DN121" s="2">
        <v>41159</v>
      </c>
      <c r="DO121">
        <v>55.395000000000003</v>
      </c>
      <c r="DP121" s="2">
        <v>41159</v>
      </c>
      <c r="DQ121" s="5">
        <v>94.986000000000004</v>
      </c>
      <c r="DS121" s="2">
        <v>41159</v>
      </c>
      <c r="DT121">
        <v>94.986000000000004</v>
      </c>
      <c r="DV121" s="2">
        <v>41166</v>
      </c>
      <c r="DW121" s="23">
        <f t="shared" si="48"/>
        <v>-1.9653398321148208E-2</v>
      </c>
      <c r="DX121" s="23">
        <f t="shared" si="49"/>
        <v>-1.7507351841698715E-2</v>
      </c>
      <c r="DY121" s="23">
        <f t="shared" si="50"/>
        <v>1.8592213589371021E-2</v>
      </c>
      <c r="DZ121" s="23"/>
      <c r="EA121" s="2">
        <v>41523</v>
      </c>
      <c r="EB121" s="23">
        <f t="shared" si="51"/>
        <v>0.31650552587816416</v>
      </c>
      <c r="EC121" s="23">
        <f t="shared" si="52"/>
        <v>-0.57312597570437718</v>
      </c>
    </row>
    <row r="122" spans="27:133">
      <c r="AA122" s="2">
        <v>42062</v>
      </c>
      <c r="AB122">
        <v>16.816199999999998</v>
      </c>
      <c r="AC122" s="1">
        <v>42062</v>
      </c>
      <c r="AD122">
        <v>16.970400000000001</v>
      </c>
      <c r="AE122" s="1">
        <v>42062</v>
      </c>
      <c r="AF122">
        <v>11.9262</v>
      </c>
      <c r="AG122" s="1">
        <v>42062</v>
      </c>
      <c r="AH122">
        <v>10.152699999999999</v>
      </c>
      <c r="AJ122" s="2">
        <v>42062</v>
      </c>
      <c r="AK122" s="4">
        <f t="shared" si="35"/>
        <v>16.816199999999998</v>
      </c>
      <c r="AL122" s="4">
        <f t="shared" si="36"/>
        <v>16.970400000000001</v>
      </c>
      <c r="AM122" s="4">
        <f t="shared" si="37"/>
        <v>11.9262</v>
      </c>
      <c r="AN122" s="2">
        <v>42062</v>
      </c>
      <c r="AO122" s="23">
        <f t="shared" si="38"/>
        <v>-0.29079102294216286</v>
      </c>
      <c r="AP122" s="23">
        <f t="shared" si="39"/>
        <v>0.4229511495698548</v>
      </c>
      <c r="AS122" s="1">
        <v>42062</v>
      </c>
      <c r="AT122">
        <v>15.414400000000001</v>
      </c>
      <c r="AU122" s="1">
        <v>42062</v>
      </c>
      <c r="AV122">
        <v>16.5166</v>
      </c>
      <c r="AW122" s="1">
        <v>42062</v>
      </c>
      <c r="AX122">
        <v>10.7971</v>
      </c>
      <c r="AY122" s="1">
        <v>42062</v>
      </c>
      <c r="AZ122">
        <v>9.0893999999999995</v>
      </c>
      <c r="BB122" s="2">
        <v>42062</v>
      </c>
      <c r="BC122" s="4">
        <f t="shared" si="40"/>
        <v>15.414400000000001</v>
      </c>
      <c r="BD122" s="4">
        <f t="shared" si="41"/>
        <v>16.5166</v>
      </c>
      <c r="BE122" s="4">
        <f t="shared" si="42"/>
        <v>10.7971</v>
      </c>
      <c r="BF122" s="2">
        <v>42062</v>
      </c>
      <c r="BG122" s="23">
        <f t="shared" si="33"/>
        <v>-0.29954458168984843</v>
      </c>
      <c r="BH122" s="23">
        <f t="shared" si="34"/>
        <v>0.52972557445980861</v>
      </c>
      <c r="BJ122" s="2">
        <v>42613</v>
      </c>
      <c r="BK122" s="23">
        <v>0.40244165223917183</v>
      </c>
      <c r="BL122" s="23">
        <v>-0.2302751611445697</v>
      </c>
      <c r="BS122" s="2">
        <v>39367</v>
      </c>
      <c r="BT122">
        <v>1675.29</v>
      </c>
      <c r="BU122" s="2">
        <v>39367</v>
      </c>
      <c r="BV122">
        <v>747.48</v>
      </c>
      <c r="BW122" s="2">
        <v>39367</v>
      </c>
      <c r="BX122">
        <v>1276.5</v>
      </c>
      <c r="BZ122" s="2">
        <v>39374</v>
      </c>
      <c r="CA122" s="23">
        <f t="shared" si="43"/>
        <v>-4.3278749933108651E-2</v>
      </c>
      <c r="CB122" s="23">
        <f t="shared" si="44"/>
        <v>-2.8574157310077619E-2</v>
      </c>
      <c r="CC122" s="23">
        <f t="shared" si="45"/>
        <v>-1.0372111241676474E-2</v>
      </c>
      <c r="CD122" s="23"/>
      <c r="CE122" s="2">
        <v>39731</v>
      </c>
      <c r="CF122" s="23">
        <f t="shared" si="46"/>
        <v>0.61473280678018272</v>
      </c>
      <c r="CG122" s="23">
        <f t="shared" si="47"/>
        <v>0.69853319223863697</v>
      </c>
      <c r="CS122" s="1">
        <v>40056</v>
      </c>
      <c r="CT122">
        <v>467.54</v>
      </c>
      <c r="CU122" s="1">
        <v>40056</v>
      </c>
      <c r="CV122">
        <v>554.77</v>
      </c>
      <c r="CW122" s="1">
        <v>40056</v>
      </c>
      <c r="CX122">
        <v>1734.3</v>
      </c>
      <c r="CY122" s="1">
        <v>40056</v>
      </c>
      <c r="CZ122">
        <v>1098.3</v>
      </c>
      <c r="DB122" s="1">
        <v>40207</v>
      </c>
      <c r="DC122" s="3">
        <f t="shared" si="29"/>
        <v>436.35820895522363</v>
      </c>
      <c r="DD122" s="3">
        <f t="shared" si="30"/>
        <v>164.85011287971878</v>
      </c>
      <c r="DE122" s="3">
        <f t="shared" si="31"/>
        <v>97.475588104749207</v>
      </c>
      <c r="DF122" s="3">
        <f t="shared" si="32"/>
        <v>69.587246439751809</v>
      </c>
      <c r="DG122" s="1">
        <v>40207</v>
      </c>
      <c r="DH122" s="5">
        <f t="shared" si="27"/>
        <v>2.6469997583417366</v>
      </c>
      <c r="DI122" s="5">
        <f t="shared" si="28"/>
        <v>1.4007680012046884</v>
      </c>
      <c r="DL122" s="2">
        <v>41166</v>
      </c>
      <c r="DM122">
        <v>78.846999999999994</v>
      </c>
      <c r="DN122" s="2">
        <v>41166</v>
      </c>
      <c r="DO122">
        <v>54.3063</v>
      </c>
      <c r="DP122" s="2">
        <v>41166</v>
      </c>
      <c r="DQ122" s="5">
        <v>96.751999999999995</v>
      </c>
      <c r="DS122" s="2">
        <v>41166</v>
      </c>
      <c r="DT122">
        <v>96.751999999999995</v>
      </c>
      <c r="DV122" s="2">
        <v>41173</v>
      </c>
      <c r="DW122" s="23">
        <f t="shared" si="48"/>
        <v>-1.5491756941643953E-2</v>
      </c>
      <c r="DX122" s="23">
        <f t="shared" si="49"/>
        <v>6.1004223369311994E-3</v>
      </c>
      <c r="DY122" s="23">
        <f t="shared" si="50"/>
        <v>-4.0412601289895322E-3</v>
      </c>
      <c r="DZ122" s="23"/>
      <c r="EA122" s="2">
        <v>41530</v>
      </c>
      <c r="EB122" s="23">
        <f t="shared" si="51"/>
        <v>0.29728354532846069</v>
      </c>
      <c r="EC122" s="23">
        <f t="shared" si="52"/>
        <v>-0.56484354831901118</v>
      </c>
    </row>
    <row r="123" spans="27:133">
      <c r="AA123" s="2">
        <v>42094</v>
      </c>
      <c r="AB123">
        <v>16.591699999999999</v>
      </c>
      <c r="AC123" s="1">
        <v>42094</v>
      </c>
      <c r="AD123">
        <v>16.297899999999998</v>
      </c>
      <c r="AE123" s="1">
        <v>42094</v>
      </c>
      <c r="AF123">
        <v>11.875500000000001</v>
      </c>
      <c r="AG123" s="1">
        <v>42094</v>
      </c>
      <c r="AH123">
        <v>10.4152</v>
      </c>
      <c r="AJ123" s="2">
        <v>42094</v>
      </c>
      <c r="AK123" s="4">
        <f t="shared" si="35"/>
        <v>16.591699999999999</v>
      </c>
      <c r="AL123" s="4">
        <f t="shared" si="36"/>
        <v>16.297899999999998</v>
      </c>
      <c r="AM123" s="4">
        <f t="shared" si="37"/>
        <v>11.875500000000001</v>
      </c>
      <c r="AN123" s="2">
        <v>42094</v>
      </c>
      <c r="AO123" s="23">
        <f t="shared" si="38"/>
        <v>-0.28425055901444696</v>
      </c>
      <c r="AP123" s="23">
        <f t="shared" si="39"/>
        <v>0.37239695170729625</v>
      </c>
      <c r="AS123" s="1">
        <v>42094</v>
      </c>
      <c r="AT123">
        <v>15.3711</v>
      </c>
      <c r="AU123" s="1">
        <v>42094</v>
      </c>
      <c r="AV123">
        <v>16.246400000000001</v>
      </c>
      <c r="AW123" s="1">
        <v>42094</v>
      </c>
      <c r="AX123">
        <v>10.9186</v>
      </c>
      <c r="AY123" s="1">
        <v>42094</v>
      </c>
      <c r="AZ123">
        <v>9.4939999999999998</v>
      </c>
      <c r="BB123" s="2">
        <v>42094</v>
      </c>
      <c r="BC123" s="4">
        <f t="shared" si="40"/>
        <v>15.3711</v>
      </c>
      <c r="BD123" s="4">
        <f t="shared" si="41"/>
        <v>16.246400000000001</v>
      </c>
      <c r="BE123" s="4">
        <f t="shared" si="42"/>
        <v>10.9186</v>
      </c>
      <c r="BF123" s="2">
        <v>42094</v>
      </c>
      <c r="BG123" s="23">
        <f t="shared" si="33"/>
        <v>-0.28966697243528439</v>
      </c>
      <c r="BH123" s="23">
        <f t="shared" si="34"/>
        <v>0.48795633139779837</v>
      </c>
      <c r="BJ123" s="2">
        <v>42643</v>
      </c>
      <c r="BK123" s="23">
        <v>0.36048759610985681</v>
      </c>
      <c r="BL123" s="23">
        <v>-0.22596011057549537</v>
      </c>
      <c r="BS123" s="2">
        <v>39374</v>
      </c>
      <c r="BT123">
        <v>1627.42</v>
      </c>
      <c r="BU123" s="2">
        <v>39374</v>
      </c>
      <c r="BV123">
        <v>715.13</v>
      </c>
      <c r="BW123" s="2">
        <v>39374</v>
      </c>
      <c r="BX123">
        <v>1263.26</v>
      </c>
      <c r="BZ123" s="2">
        <v>39381</v>
      </c>
      <c r="CA123" s="23">
        <f t="shared" si="43"/>
        <v>9.2752366702557598E-2</v>
      </c>
      <c r="CB123" s="23">
        <f t="shared" si="44"/>
        <v>1.937422423222035E-2</v>
      </c>
      <c r="CC123" s="23">
        <f t="shared" si="45"/>
        <v>3.8202745278089978E-2</v>
      </c>
      <c r="CD123" s="23"/>
      <c r="CE123" s="2">
        <v>39738</v>
      </c>
      <c r="CF123" s="23">
        <f t="shared" si="46"/>
        <v>0.57298536927803911</v>
      </c>
      <c r="CG123" s="23">
        <f t="shared" si="47"/>
        <v>0.70536134286074126</v>
      </c>
      <c r="CS123" s="1">
        <v>40086</v>
      </c>
      <c r="CT123">
        <v>519.32000000000005</v>
      </c>
      <c r="CU123" s="1">
        <v>40086</v>
      </c>
      <c r="CV123">
        <v>595.47</v>
      </c>
      <c r="CW123" s="1">
        <v>40086</v>
      </c>
      <c r="CX123">
        <v>1790.9</v>
      </c>
      <c r="CY123" s="1">
        <v>40086</v>
      </c>
      <c r="CZ123">
        <v>1146.53</v>
      </c>
      <c r="DB123" s="1">
        <v>40235</v>
      </c>
      <c r="DC123" s="3">
        <f t="shared" si="29"/>
        <v>440.88699360341133</v>
      </c>
      <c r="DD123" s="3">
        <f t="shared" si="30"/>
        <v>167.01911810933615</v>
      </c>
      <c r="DE123" s="3">
        <f t="shared" si="31"/>
        <v>97.991566799822451</v>
      </c>
      <c r="DF123" s="3">
        <f t="shared" si="32"/>
        <v>70.93896458751793</v>
      </c>
      <c r="DG123" s="1">
        <v>40235</v>
      </c>
      <c r="DH123" s="5">
        <f t="shared" si="27"/>
        <v>2.6397396812668616</v>
      </c>
      <c r="DI123" s="5">
        <f t="shared" si="28"/>
        <v>1.3813503956479309</v>
      </c>
      <c r="DL123" s="2">
        <v>41173</v>
      </c>
      <c r="DM123">
        <v>79.328000000000003</v>
      </c>
      <c r="DN123" s="2">
        <v>41173</v>
      </c>
      <c r="DO123">
        <v>53.465000000000003</v>
      </c>
      <c r="DP123" s="2">
        <v>41173</v>
      </c>
      <c r="DQ123" s="5">
        <v>96.361000000000004</v>
      </c>
      <c r="DS123" s="2">
        <v>41173</v>
      </c>
      <c r="DT123">
        <v>96.361000000000004</v>
      </c>
      <c r="DV123" s="2">
        <v>41180</v>
      </c>
      <c r="DW123" s="23">
        <f t="shared" si="48"/>
        <v>-1.1315814083980302E-2</v>
      </c>
      <c r="DX123" s="23">
        <f t="shared" si="49"/>
        <v>7.6517749092375187E-3</v>
      </c>
      <c r="DY123" s="23">
        <f t="shared" si="50"/>
        <v>-2.2623260447691695E-3</v>
      </c>
      <c r="DZ123" s="23"/>
      <c r="EA123" s="2">
        <v>41537</v>
      </c>
      <c r="EB123" s="23">
        <f t="shared" si="51"/>
        <v>0.35123269832568105</v>
      </c>
      <c r="EC123" s="23">
        <f t="shared" si="52"/>
        <v>-0.60832014650706612</v>
      </c>
    </row>
    <row r="124" spans="27:133">
      <c r="AA124" s="2">
        <v>42124</v>
      </c>
      <c r="AB124">
        <v>16.744399999999999</v>
      </c>
      <c r="AC124" s="1">
        <v>42124</v>
      </c>
      <c r="AD124">
        <v>15.8591</v>
      </c>
      <c r="AE124" s="1">
        <v>42124</v>
      </c>
      <c r="AF124">
        <v>12.5549</v>
      </c>
      <c r="AG124" s="1">
        <v>42124</v>
      </c>
      <c r="AH124">
        <v>12.046799999999999</v>
      </c>
      <c r="AJ124" s="2">
        <v>42124</v>
      </c>
      <c r="AK124" s="4">
        <f t="shared" si="35"/>
        <v>16.744399999999999</v>
      </c>
      <c r="AL124" s="4">
        <f t="shared" si="36"/>
        <v>15.8591</v>
      </c>
      <c r="AM124" s="4">
        <f t="shared" si="37"/>
        <v>12.5549</v>
      </c>
      <c r="AN124" s="2">
        <v>42124</v>
      </c>
      <c r="AO124" s="23">
        <f t="shared" si="38"/>
        <v>-0.25020305296098988</v>
      </c>
      <c r="AP124" s="23">
        <f t="shared" si="39"/>
        <v>0.26318011294395016</v>
      </c>
      <c r="AS124" s="1">
        <v>42124</v>
      </c>
      <c r="AT124">
        <v>15.549200000000001</v>
      </c>
      <c r="AU124" s="1">
        <v>42124</v>
      </c>
      <c r="AV124">
        <v>13.5222</v>
      </c>
      <c r="AW124" s="1">
        <v>42124</v>
      </c>
      <c r="AX124">
        <v>11.5093</v>
      </c>
      <c r="AY124" s="1">
        <v>42124</v>
      </c>
      <c r="AZ124">
        <v>11.0771</v>
      </c>
      <c r="BB124" s="2">
        <v>42124</v>
      </c>
      <c r="BC124" s="4">
        <f t="shared" si="40"/>
        <v>15.549200000000001</v>
      </c>
      <c r="BD124" s="4">
        <f t="shared" si="41"/>
        <v>13.5222</v>
      </c>
      <c r="BE124" s="4">
        <f t="shared" si="42"/>
        <v>11.5093</v>
      </c>
      <c r="BF124" s="2">
        <v>42124</v>
      </c>
      <c r="BG124" s="23">
        <f t="shared" si="33"/>
        <v>-0.25981400972397295</v>
      </c>
      <c r="BH124" s="23">
        <f t="shared" si="34"/>
        <v>0.17489334711928617</v>
      </c>
      <c r="BJ124" s="2">
        <v>42674</v>
      </c>
      <c r="BK124" s="23">
        <v>0.33492301996907736</v>
      </c>
      <c r="BL124" s="23">
        <v>-0.19682959819034074</v>
      </c>
      <c r="BS124" s="2">
        <v>39381</v>
      </c>
      <c r="BT124">
        <v>1658.95</v>
      </c>
      <c r="BU124" s="2">
        <v>39381</v>
      </c>
      <c r="BV124">
        <v>781.46</v>
      </c>
      <c r="BW124" s="2">
        <v>39381</v>
      </c>
      <c r="BX124">
        <v>1311.52</v>
      </c>
      <c r="BZ124" s="2">
        <v>39388</v>
      </c>
      <c r="CA124" s="23">
        <f t="shared" si="43"/>
        <v>4.3802625854170385E-2</v>
      </c>
      <c r="CB124" s="23">
        <f t="shared" si="44"/>
        <v>-7.1611561529884016E-3</v>
      </c>
      <c r="CC124" s="23">
        <f t="shared" si="45"/>
        <v>-1.0445894839574699E-3</v>
      </c>
      <c r="CD124" s="23"/>
      <c r="CE124" s="2">
        <v>39745</v>
      </c>
      <c r="CF124" s="23">
        <f t="shared" si="46"/>
        <v>0.6040683646026892</v>
      </c>
      <c r="CG124" s="23">
        <f t="shared" si="47"/>
        <v>0.73046303216407116</v>
      </c>
      <c r="CS124" s="1">
        <v>40116</v>
      </c>
      <c r="CT124">
        <v>479.07</v>
      </c>
      <c r="CU124" s="1">
        <v>40116</v>
      </c>
      <c r="CV124">
        <v>566.11</v>
      </c>
      <c r="CW124" s="1">
        <v>40116</v>
      </c>
      <c r="CX124">
        <v>1742.1</v>
      </c>
      <c r="CY124" s="1">
        <v>40116</v>
      </c>
      <c r="CZ124">
        <v>1135.77</v>
      </c>
      <c r="DB124" s="1">
        <v>40268</v>
      </c>
      <c r="DC124" s="3">
        <f t="shared" si="29"/>
        <v>467.85501066098055</v>
      </c>
      <c r="DD124" s="3">
        <f t="shared" si="30"/>
        <v>178.00131454862401</v>
      </c>
      <c r="DE124" s="3">
        <f t="shared" si="31"/>
        <v>103.86151797603195</v>
      </c>
      <c r="DF124" s="3">
        <f t="shared" si="32"/>
        <v>75.099674887960063</v>
      </c>
      <c r="DG124" s="1">
        <v>40268</v>
      </c>
      <c r="DH124" s="5">
        <f t="shared" si="27"/>
        <v>2.628379525439843</v>
      </c>
      <c r="DI124" s="5">
        <f t="shared" si="28"/>
        <v>1.3829822583251019</v>
      </c>
      <c r="DL124" s="2">
        <v>41180</v>
      </c>
      <c r="DM124">
        <v>79.935000000000002</v>
      </c>
      <c r="DN124" s="2">
        <v>41180</v>
      </c>
      <c r="DO124">
        <v>52.86</v>
      </c>
      <c r="DP124" s="2">
        <v>41180</v>
      </c>
      <c r="DQ124" s="5">
        <v>96.143000000000001</v>
      </c>
      <c r="DS124" s="2">
        <v>41180</v>
      </c>
      <c r="DT124">
        <v>96.143000000000001</v>
      </c>
      <c r="DV124" s="2">
        <v>41187</v>
      </c>
      <c r="DW124" s="23">
        <f t="shared" si="48"/>
        <v>-1.9012485811577773E-2</v>
      </c>
      <c r="DX124" s="23">
        <f t="shared" si="49"/>
        <v>-7.4810783761806166E-3</v>
      </c>
      <c r="DY124" s="23">
        <f t="shared" si="50"/>
        <v>7.1768095441160362E-4</v>
      </c>
      <c r="DZ124" s="23"/>
      <c r="EA124" s="2">
        <v>41544</v>
      </c>
      <c r="EB124" s="23">
        <f t="shared" si="51"/>
        <v>0.37409276912287803</v>
      </c>
      <c r="EC124" s="23">
        <f t="shared" si="52"/>
        <v>-0.61196367464527757</v>
      </c>
    </row>
    <row r="125" spans="27:133">
      <c r="AA125" s="2">
        <v>42153</v>
      </c>
      <c r="AB125">
        <v>16.6739</v>
      </c>
      <c r="AC125" s="1">
        <v>42153</v>
      </c>
      <c r="AD125">
        <v>16.555800000000001</v>
      </c>
      <c r="AE125" s="1">
        <v>42153</v>
      </c>
      <c r="AF125">
        <v>12.091699999999999</v>
      </c>
      <c r="AG125" s="1">
        <v>42153</v>
      </c>
      <c r="AH125">
        <v>11.488899999999999</v>
      </c>
      <c r="AJ125" s="2">
        <v>42153</v>
      </c>
      <c r="AK125" s="4">
        <f t="shared" si="35"/>
        <v>16.6739</v>
      </c>
      <c r="AL125" s="4">
        <f t="shared" si="36"/>
        <v>16.555800000000001</v>
      </c>
      <c r="AM125" s="4">
        <f t="shared" si="37"/>
        <v>12.091699999999999</v>
      </c>
      <c r="AN125" s="2">
        <v>42153</v>
      </c>
      <c r="AO125" s="23">
        <f t="shared" si="38"/>
        <v>-0.2748127312746268</v>
      </c>
      <c r="AP125" s="23">
        <f t="shared" si="39"/>
        <v>0.36918712836077661</v>
      </c>
      <c r="AS125" s="1">
        <v>42153</v>
      </c>
      <c r="AT125">
        <v>15.6515</v>
      </c>
      <c r="AU125" s="1">
        <v>42153</v>
      </c>
      <c r="AV125">
        <v>14.2315</v>
      </c>
      <c r="AW125" s="1">
        <v>42153</v>
      </c>
      <c r="AX125">
        <v>11.196099999999999</v>
      </c>
      <c r="AY125" s="1">
        <v>42153</v>
      </c>
      <c r="AZ125">
        <v>10.6837</v>
      </c>
      <c r="BB125" s="2">
        <v>42153</v>
      </c>
      <c r="BC125" s="4">
        <f t="shared" si="40"/>
        <v>15.6515</v>
      </c>
      <c r="BD125" s="4">
        <f t="shared" si="41"/>
        <v>14.2315</v>
      </c>
      <c r="BE125" s="4">
        <f t="shared" si="42"/>
        <v>11.196099999999999</v>
      </c>
      <c r="BF125" s="2">
        <v>42153</v>
      </c>
      <c r="BG125" s="23">
        <f t="shared" si="33"/>
        <v>-0.28466281187106668</v>
      </c>
      <c r="BH125" s="23">
        <f t="shared" si="34"/>
        <v>0.27111226230562435</v>
      </c>
      <c r="BJ125" s="2">
        <v>42704</v>
      </c>
      <c r="BK125" s="23">
        <v>0.34409180298890019</v>
      </c>
      <c r="BL125" s="23">
        <v>-0.22526619723132046</v>
      </c>
      <c r="BS125" s="2">
        <v>39388</v>
      </c>
      <c r="BT125">
        <v>1647.07</v>
      </c>
      <c r="BU125" s="2">
        <v>39388</v>
      </c>
      <c r="BV125">
        <v>815.69</v>
      </c>
      <c r="BW125" s="2">
        <v>39388</v>
      </c>
      <c r="BX125">
        <v>1310.1500000000001</v>
      </c>
      <c r="BZ125" s="2">
        <v>39395</v>
      </c>
      <c r="CA125" s="23">
        <f t="shared" si="43"/>
        <v>-5.0019002317056804E-2</v>
      </c>
      <c r="CB125" s="23">
        <f t="shared" si="44"/>
        <v>-2.9743726738997167E-2</v>
      </c>
      <c r="CC125" s="23">
        <f t="shared" si="45"/>
        <v>-2.4516276762202915E-2</v>
      </c>
      <c r="CD125" s="23"/>
      <c r="CE125" s="2">
        <v>39752</v>
      </c>
      <c r="CF125" s="23">
        <f t="shared" si="46"/>
        <v>0.66447529975740605</v>
      </c>
      <c r="CG125" s="23">
        <f t="shared" si="47"/>
        <v>0.77428885594870944</v>
      </c>
      <c r="CS125" s="1">
        <v>40147</v>
      </c>
      <c r="CT125">
        <v>519.79999999999995</v>
      </c>
      <c r="CU125" s="1">
        <v>40147</v>
      </c>
      <c r="CV125">
        <v>600.70000000000005</v>
      </c>
      <c r="CW125" s="1">
        <v>40147</v>
      </c>
      <c r="CX125">
        <v>1806.5</v>
      </c>
      <c r="CY125" s="1">
        <v>40147</v>
      </c>
      <c r="CZ125">
        <v>1181.83</v>
      </c>
      <c r="DB125" s="1">
        <v>40298</v>
      </c>
      <c r="DC125" s="3">
        <f t="shared" si="29"/>
        <v>468.11087420042622</v>
      </c>
      <c r="DD125" s="3">
        <f t="shared" si="30"/>
        <v>180.07029977424057</v>
      </c>
      <c r="DE125" s="3">
        <f t="shared" si="31"/>
        <v>103.46205059920105</v>
      </c>
      <c r="DF125" s="3">
        <f t="shared" si="32"/>
        <v>75.14430993612369</v>
      </c>
      <c r="DG125" s="1">
        <v>40298</v>
      </c>
      <c r="DH125" s="5">
        <f t="shared" si="27"/>
        <v>2.5996006825518179</v>
      </c>
      <c r="DI125" s="5">
        <f t="shared" si="28"/>
        <v>1.3768447762332079</v>
      </c>
      <c r="DL125" s="2">
        <v>41187</v>
      </c>
      <c r="DM125">
        <v>79.337000000000003</v>
      </c>
      <c r="DN125" s="2">
        <v>41187</v>
      </c>
      <c r="DO125">
        <v>51.854999999999997</v>
      </c>
      <c r="DP125" s="2">
        <v>41187</v>
      </c>
      <c r="DQ125" s="5">
        <v>96.212000000000003</v>
      </c>
      <c r="DS125" s="2">
        <v>41187</v>
      </c>
      <c r="DT125">
        <v>96.212000000000003</v>
      </c>
      <c r="DV125" s="2">
        <v>41194</v>
      </c>
      <c r="DW125" s="23">
        <f t="shared" si="48"/>
        <v>1.8609584418088909E-2</v>
      </c>
      <c r="DX125" s="23">
        <f t="shared" si="49"/>
        <v>4.1594716210595628E-3</v>
      </c>
      <c r="DY125" s="23">
        <f t="shared" si="50"/>
        <v>-3.0765393090259607E-3</v>
      </c>
      <c r="DZ125" s="23"/>
      <c r="EA125" s="2">
        <v>41551</v>
      </c>
      <c r="EB125" s="23">
        <f t="shared" si="51"/>
        <v>0.35818533479876224</v>
      </c>
      <c r="EC125" s="23">
        <f t="shared" si="52"/>
        <v>-0.63258550037580941</v>
      </c>
    </row>
    <row r="126" spans="27:133">
      <c r="AA126" s="2">
        <v>42185</v>
      </c>
      <c r="AB126">
        <v>16.128799999999998</v>
      </c>
      <c r="AC126" s="1">
        <v>42185</v>
      </c>
      <c r="AD126">
        <v>17.401499999999999</v>
      </c>
      <c r="AE126" s="1">
        <v>42185</v>
      </c>
      <c r="AF126">
        <v>11.837899999999999</v>
      </c>
      <c r="AG126" s="1">
        <v>42185</v>
      </c>
      <c r="AH126">
        <v>10.562900000000001</v>
      </c>
      <c r="AJ126" s="2">
        <v>42185</v>
      </c>
      <c r="AK126" s="4">
        <f t="shared" si="35"/>
        <v>16.128799999999998</v>
      </c>
      <c r="AL126" s="4">
        <f t="shared" si="36"/>
        <v>17.401499999999999</v>
      </c>
      <c r="AM126" s="4">
        <f t="shared" si="37"/>
        <v>11.837899999999999</v>
      </c>
      <c r="AN126" s="2">
        <v>42185</v>
      </c>
      <c r="AO126" s="23">
        <f t="shared" si="38"/>
        <v>-0.26603963097068595</v>
      </c>
      <c r="AP126" s="23">
        <f t="shared" si="39"/>
        <v>0.46998200694379921</v>
      </c>
      <c r="AS126" s="1">
        <v>42185</v>
      </c>
      <c r="AT126">
        <v>15.2783</v>
      </c>
      <c r="AU126" s="1">
        <v>42185</v>
      </c>
      <c r="AV126">
        <v>15.187900000000001</v>
      </c>
      <c r="AW126" s="1">
        <v>42185</v>
      </c>
      <c r="AX126">
        <v>11.0985</v>
      </c>
      <c r="AY126" s="1">
        <v>42185</v>
      </c>
      <c r="AZ126">
        <v>9.9733999999999998</v>
      </c>
      <c r="BB126" s="2">
        <v>42185</v>
      </c>
      <c r="BC126" s="4">
        <f t="shared" si="40"/>
        <v>15.2783</v>
      </c>
      <c r="BD126" s="4">
        <f t="shared" si="41"/>
        <v>15.187900000000001</v>
      </c>
      <c r="BE126" s="4">
        <f t="shared" si="42"/>
        <v>11.0985</v>
      </c>
      <c r="BF126" s="2">
        <v>42185</v>
      </c>
      <c r="BG126" s="23">
        <f t="shared" si="33"/>
        <v>-0.27357755771257275</v>
      </c>
      <c r="BH126" s="23">
        <f t="shared" si="34"/>
        <v>0.36846420687480297</v>
      </c>
      <c r="BJ126" s="2">
        <v>42734</v>
      </c>
      <c r="BK126" s="23">
        <v>0.33620702381128131</v>
      </c>
      <c r="BL126" s="23">
        <v>-0.2507023870097117</v>
      </c>
      <c r="BS126" s="2">
        <v>39395</v>
      </c>
      <c r="BT126">
        <v>1598.08</v>
      </c>
      <c r="BU126" s="2">
        <v>39395</v>
      </c>
      <c r="BV126">
        <v>774.89</v>
      </c>
      <c r="BW126" s="2">
        <v>39395</v>
      </c>
      <c r="BX126">
        <v>1278.03</v>
      </c>
      <c r="BZ126" s="2">
        <v>39402</v>
      </c>
      <c r="CA126" s="23">
        <f t="shared" si="43"/>
        <v>4.1657525584276378E-2</v>
      </c>
      <c r="CB126" s="23">
        <f t="shared" si="44"/>
        <v>-1.0625250300360434E-2</v>
      </c>
      <c r="CC126" s="23">
        <f t="shared" si="45"/>
        <v>-2.5218500348192174E-2</v>
      </c>
      <c r="CD126" s="23"/>
      <c r="CE126" s="2">
        <v>39759</v>
      </c>
      <c r="CF126" s="23">
        <f t="shared" si="46"/>
        <v>0.65989564446667504</v>
      </c>
      <c r="CG126" s="23">
        <f t="shared" si="47"/>
        <v>0.77524163036622085</v>
      </c>
      <c r="CS126" s="1">
        <v>40178</v>
      </c>
      <c r="CT126">
        <v>542.30999999999995</v>
      </c>
      <c r="CU126" s="1">
        <v>40178</v>
      </c>
      <c r="CV126">
        <v>616.64</v>
      </c>
      <c r="CW126" s="1">
        <v>40178</v>
      </c>
      <c r="CX126">
        <v>1822.1</v>
      </c>
      <c r="CY126" s="1">
        <v>40178</v>
      </c>
      <c r="CZ126">
        <v>1211.75</v>
      </c>
      <c r="DB126" s="1">
        <v>40329</v>
      </c>
      <c r="DC126" s="3">
        <f t="shared" si="29"/>
        <v>448.91257995735589</v>
      </c>
      <c r="DD126" s="3">
        <f t="shared" si="30"/>
        <v>173.04889549338438</v>
      </c>
      <c r="DE126" s="3">
        <f t="shared" si="31"/>
        <v>92.976031957390134</v>
      </c>
      <c r="DF126" s="3">
        <f t="shared" si="32"/>
        <v>67.865178027492846</v>
      </c>
      <c r="DG126" s="1">
        <v>40329</v>
      </c>
      <c r="DH126" s="5">
        <f t="shared" si="27"/>
        <v>2.5941372158282148</v>
      </c>
      <c r="DI126" s="5">
        <f t="shared" si="28"/>
        <v>1.3700108753818436</v>
      </c>
      <c r="DL126" s="2">
        <v>41194</v>
      </c>
      <c r="DM126">
        <v>79.667000000000002</v>
      </c>
      <c r="DN126" s="2">
        <v>41194</v>
      </c>
      <c r="DO126">
        <v>52.82</v>
      </c>
      <c r="DP126" s="2">
        <v>41194</v>
      </c>
      <c r="DQ126" s="5">
        <v>95.915999999999997</v>
      </c>
      <c r="DS126" s="2">
        <v>41194</v>
      </c>
      <c r="DT126">
        <v>95.915999999999997</v>
      </c>
      <c r="DV126" s="2">
        <v>41201</v>
      </c>
      <c r="DW126" s="23">
        <f t="shared" si="48"/>
        <v>1.9310867095797102E-2</v>
      </c>
      <c r="DX126" s="23">
        <f t="shared" si="49"/>
        <v>-5.774034418266627E-4</v>
      </c>
      <c r="DY126" s="23">
        <f t="shared" si="50"/>
        <v>1.0738562909213822E-3</v>
      </c>
      <c r="DZ126" s="23"/>
      <c r="EA126" s="2">
        <v>41558</v>
      </c>
      <c r="EB126" s="23">
        <f t="shared" si="51"/>
        <v>0.34761979255348813</v>
      </c>
      <c r="EC126" s="23">
        <f t="shared" si="52"/>
        <v>-0.63852121657765093</v>
      </c>
    </row>
    <row r="127" spans="27:133">
      <c r="AA127" s="2">
        <v>42216</v>
      </c>
      <c r="AB127">
        <v>16.45</v>
      </c>
      <c r="AC127" s="1">
        <v>42216</v>
      </c>
      <c r="AD127">
        <v>17.8414</v>
      </c>
      <c r="AE127" s="1">
        <v>42216</v>
      </c>
      <c r="AF127">
        <v>11.3249</v>
      </c>
      <c r="AG127" s="1">
        <v>42216</v>
      </c>
      <c r="AH127">
        <v>9.4328000000000003</v>
      </c>
      <c r="AJ127" s="2">
        <v>42216</v>
      </c>
      <c r="AK127" s="4">
        <f t="shared" si="35"/>
        <v>16.45</v>
      </c>
      <c r="AL127" s="4">
        <f t="shared" si="36"/>
        <v>17.8414</v>
      </c>
      <c r="AM127" s="4">
        <f t="shared" si="37"/>
        <v>11.3249</v>
      </c>
      <c r="AN127" s="2">
        <v>42216</v>
      </c>
      <c r="AO127" s="23">
        <f t="shared" si="38"/>
        <v>-0.31155623100303953</v>
      </c>
      <c r="AP127" s="23">
        <f t="shared" si="39"/>
        <v>0.57541346943460869</v>
      </c>
      <c r="AS127" s="1">
        <v>42216</v>
      </c>
      <c r="AT127">
        <v>15.6877</v>
      </c>
      <c r="AU127" s="1">
        <v>42216</v>
      </c>
      <c r="AV127">
        <v>15.7867</v>
      </c>
      <c r="AW127" s="1">
        <v>42216</v>
      </c>
      <c r="AX127">
        <v>10.6958</v>
      </c>
      <c r="AY127" s="1">
        <v>42216</v>
      </c>
      <c r="AZ127">
        <v>9.0004000000000008</v>
      </c>
      <c r="BB127" s="2">
        <v>42216</v>
      </c>
      <c r="BC127" s="4">
        <f t="shared" si="40"/>
        <v>15.6877</v>
      </c>
      <c r="BD127" s="4">
        <f t="shared" si="41"/>
        <v>15.7867</v>
      </c>
      <c r="BE127" s="4">
        <f t="shared" si="42"/>
        <v>10.6958</v>
      </c>
      <c r="BF127" s="2">
        <v>42216</v>
      </c>
      <c r="BG127" s="23">
        <f t="shared" si="33"/>
        <v>-0.31820470814714708</v>
      </c>
      <c r="BH127" s="23">
        <f t="shared" si="34"/>
        <v>0.47597187681145869</v>
      </c>
      <c r="BJ127" s="2">
        <v>42766</v>
      </c>
      <c r="BK127" s="23">
        <v>0.53625560958128715</v>
      </c>
      <c r="BL127" s="23">
        <v>-0.26367774319486181</v>
      </c>
      <c r="BS127" s="2">
        <v>39402</v>
      </c>
      <c r="BT127">
        <v>1581.1</v>
      </c>
      <c r="BU127" s="2">
        <v>39402</v>
      </c>
      <c r="BV127">
        <v>807.17</v>
      </c>
      <c r="BW127" s="2">
        <v>39402</v>
      </c>
      <c r="BX127">
        <v>1245.8</v>
      </c>
      <c r="BZ127" s="2">
        <v>39409</v>
      </c>
      <c r="CA127" s="23">
        <f t="shared" si="43"/>
        <v>-3.5754549846996331E-2</v>
      </c>
      <c r="CB127" s="23">
        <f t="shared" si="44"/>
        <v>-8.9810891151728134E-3</v>
      </c>
      <c r="CC127" s="23">
        <f t="shared" si="45"/>
        <v>-4.7953122491571687E-2</v>
      </c>
      <c r="CD127" s="23"/>
      <c r="CE127" s="2">
        <v>39766</v>
      </c>
      <c r="CF127" s="23">
        <f t="shared" si="46"/>
        <v>0.67373004958062233</v>
      </c>
      <c r="CG127" s="23">
        <f t="shared" si="47"/>
        <v>0.79033445200355612</v>
      </c>
      <c r="CS127" s="1">
        <v>40207</v>
      </c>
      <c r="CT127">
        <v>511.63</v>
      </c>
      <c r="CU127" s="1">
        <v>40207</v>
      </c>
      <c r="CV127">
        <v>576.86</v>
      </c>
      <c r="CW127" s="1">
        <v>40207</v>
      </c>
      <c r="CX127">
        <v>1756.9</v>
      </c>
      <c r="CY127" s="1">
        <v>40207</v>
      </c>
      <c r="CZ127">
        <v>1153.68</v>
      </c>
      <c r="DB127" s="1">
        <v>40359</v>
      </c>
      <c r="DC127" s="3">
        <f t="shared" si="29"/>
        <v>469.51812366737715</v>
      </c>
      <c r="DD127" s="3">
        <f t="shared" si="30"/>
        <v>179.20727002543367</v>
      </c>
      <c r="DE127" s="3">
        <f t="shared" si="31"/>
        <v>89.380825565912104</v>
      </c>
      <c r="DF127" s="3">
        <f t="shared" si="32"/>
        <v>65.651520909107418</v>
      </c>
      <c r="DG127" s="1">
        <v>40359</v>
      </c>
      <c r="DH127" s="5">
        <f t="shared" si="27"/>
        <v>2.619972524556295</v>
      </c>
      <c r="DI127" s="5">
        <f t="shared" si="28"/>
        <v>1.3614433348719706</v>
      </c>
      <c r="DL127" s="2">
        <v>41201</v>
      </c>
      <c r="DM127">
        <v>79.620999999999995</v>
      </c>
      <c r="DN127" s="2">
        <v>41201</v>
      </c>
      <c r="DO127">
        <v>53.84</v>
      </c>
      <c r="DP127" s="2">
        <v>41201</v>
      </c>
      <c r="DQ127" s="5">
        <v>96.019000000000005</v>
      </c>
      <c r="DS127" s="2">
        <v>41201</v>
      </c>
      <c r="DT127">
        <v>96.019000000000005</v>
      </c>
      <c r="DV127" s="2">
        <v>41208</v>
      </c>
      <c r="DW127" s="23">
        <f t="shared" si="48"/>
        <v>-4.9219910846953763E-3</v>
      </c>
      <c r="DX127" s="23">
        <f t="shared" si="49"/>
        <v>5.6140967835118794E-3</v>
      </c>
      <c r="DY127" s="23">
        <f t="shared" si="50"/>
        <v>-5.0719128505817279E-3</v>
      </c>
      <c r="DZ127" s="23"/>
      <c r="EA127" s="2">
        <v>41565</v>
      </c>
      <c r="EB127" s="23">
        <f t="shared" si="51"/>
        <v>0.35069767666196966</v>
      </c>
      <c r="EC127" s="23">
        <f t="shared" si="52"/>
        <v>-0.64840980814424332</v>
      </c>
    </row>
    <row r="128" spans="27:133">
      <c r="AA128" s="2">
        <v>42247</v>
      </c>
      <c r="AB128">
        <v>15.230399999999999</v>
      </c>
      <c r="AC128" s="1">
        <v>42247</v>
      </c>
      <c r="AD128">
        <v>16.979099999999999</v>
      </c>
      <c r="AE128" s="1">
        <v>42247</v>
      </c>
      <c r="AF128">
        <v>10.6456</v>
      </c>
      <c r="AG128" s="1">
        <v>42247</v>
      </c>
      <c r="AH128">
        <v>8.6293000000000006</v>
      </c>
      <c r="AJ128" s="2">
        <v>42247</v>
      </c>
      <c r="AK128" s="4">
        <f t="shared" si="35"/>
        <v>15.230399999999999</v>
      </c>
      <c r="AL128" s="4">
        <f t="shared" si="36"/>
        <v>16.979099999999999</v>
      </c>
      <c r="AM128" s="4">
        <f t="shared" si="37"/>
        <v>10.6456</v>
      </c>
      <c r="AN128" s="2">
        <v>42247</v>
      </c>
      <c r="AO128" s="23">
        <f t="shared" si="38"/>
        <v>-0.30102951990755333</v>
      </c>
      <c r="AP128" s="23">
        <f t="shared" si="39"/>
        <v>0.59494063274968045</v>
      </c>
      <c r="AS128" s="1">
        <v>42247</v>
      </c>
      <c r="AT128">
        <v>14.676299999999999</v>
      </c>
      <c r="AU128" s="1">
        <v>42247</v>
      </c>
      <c r="AV128">
        <v>15.2758</v>
      </c>
      <c r="AW128" s="1">
        <v>42247</v>
      </c>
      <c r="AX128">
        <v>10.178699999999999</v>
      </c>
      <c r="AY128" s="1">
        <v>42247</v>
      </c>
      <c r="AZ128">
        <v>8.3566000000000003</v>
      </c>
      <c r="BB128" s="2">
        <v>42247</v>
      </c>
      <c r="BC128" s="4">
        <f t="shared" si="40"/>
        <v>14.676299999999999</v>
      </c>
      <c r="BD128" s="4">
        <f t="shared" si="41"/>
        <v>15.2758</v>
      </c>
      <c r="BE128" s="4">
        <f t="shared" si="42"/>
        <v>10.178699999999999</v>
      </c>
      <c r="BF128" s="2">
        <v>42247</v>
      </c>
      <c r="BG128" s="23">
        <f t="shared" si="33"/>
        <v>-0.30645326138059326</v>
      </c>
      <c r="BH128" s="23">
        <f t="shared" si="34"/>
        <v>0.50076139389116503</v>
      </c>
      <c r="BJ128" s="2">
        <v>42794</v>
      </c>
      <c r="BK128" s="23">
        <v>0.61402071789930135</v>
      </c>
      <c r="BL128" s="23">
        <v>-0.27274957076281581</v>
      </c>
      <c r="BS128" s="2">
        <v>39409</v>
      </c>
      <c r="BT128">
        <v>1566.9</v>
      </c>
      <c r="BU128" s="2">
        <v>39409</v>
      </c>
      <c r="BV128">
        <v>778.31</v>
      </c>
      <c r="BW128" s="2">
        <v>39409</v>
      </c>
      <c r="BX128">
        <v>1186.06</v>
      </c>
      <c r="BZ128" s="2">
        <v>39416</v>
      </c>
      <c r="CA128" s="23">
        <f t="shared" si="43"/>
        <v>2.753401600904537E-2</v>
      </c>
      <c r="CB128" s="23">
        <f t="shared" si="44"/>
        <v>2.8106452230518775E-2</v>
      </c>
      <c r="CC128" s="23">
        <f t="shared" si="45"/>
        <v>4.7215149317909821E-2</v>
      </c>
      <c r="CD128" s="23"/>
      <c r="CE128" s="2">
        <v>39773</v>
      </c>
      <c r="CF128" s="23">
        <f t="shared" si="46"/>
        <v>0.67860265541622888</v>
      </c>
      <c r="CG128" s="23">
        <f t="shared" si="47"/>
        <v>0.78988449545831696</v>
      </c>
      <c r="CS128" s="1">
        <v>40235</v>
      </c>
      <c r="CT128">
        <v>516.94000000000005</v>
      </c>
      <c r="CU128" s="1">
        <v>40235</v>
      </c>
      <c r="CV128">
        <v>584.45000000000005</v>
      </c>
      <c r="CW128" s="1">
        <v>40235</v>
      </c>
      <c r="CX128">
        <v>1766.2</v>
      </c>
      <c r="CY128" s="1">
        <v>40235</v>
      </c>
      <c r="CZ128">
        <v>1176.0899999999999</v>
      </c>
      <c r="DB128" s="1">
        <v>40389</v>
      </c>
      <c r="DC128" s="3">
        <f t="shared" si="29"/>
        <v>469.24520255863524</v>
      </c>
      <c r="DD128" s="3">
        <f t="shared" si="30"/>
        <v>181.11050781584888</v>
      </c>
      <c r="DE128" s="3">
        <f t="shared" si="31"/>
        <v>96.881935197514409</v>
      </c>
      <c r="DF128" s="3">
        <f t="shared" si="32"/>
        <v>70.672360651189223</v>
      </c>
      <c r="DG128" s="1">
        <v>40389</v>
      </c>
      <c r="DH128" s="5">
        <f t="shared" si="27"/>
        <v>2.5909330619058197</v>
      </c>
      <c r="DI128" s="5">
        <f t="shared" si="28"/>
        <v>1.3708603236799357</v>
      </c>
      <c r="DL128" s="2">
        <v>41208</v>
      </c>
      <c r="DM128">
        <v>80.067999999999998</v>
      </c>
      <c r="DN128" s="2">
        <v>41208</v>
      </c>
      <c r="DO128">
        <v>53.575000000000003</v>
      </c>
      <c r="DP128" s="2">
        <v>41208</v>
      </c>
      <c r="DQ128" s="5">
        <v>95.531999999999996</v>
      </c>
      <c r="DS128" s="2">
        <v>41208</v>
      </c>
      <c r="DT128">
        <v>95.531999999999996</v>
      </c>
      <c r="DV128" s="2">
        <v>41215</v>
      </c>
      <c r="DW128" s="23">
        <f t="shared" si="48"/>
        <v>4.4087727484833916E-3</v>
      </c>
      <c r="DX128" s="23">
        <f t="shared" si="49"/>
        <v>6.5569266123794989E-3</v>
      </c>
      <c r="DY128" s="23">
        <f t="shared" si="50"/>
        <v>-1.6643637733951833E-3</v>
      </c>
      <c r="DZ128" s="23"/>
      <c r="EA128" s="2">
        <v>41572</v>
      </c>
      <c r="EB128" s="23">
        <f t="shared" si="51"/>
        <v>0.35825113874503656</v>
      </c>
      <c r="EC128" s="23">
        <f t="shared" si="52"/>
        <v>-0.65697371076951805</v>
      </c>
    </row>
    <row r="129" spans="27:133">
      <c r="AA129" s="2">
        <v>42277</v>
      </c>
      <c r="AB129">
        <v>14.7615</v>
      </c>
      <c r="AC129" s="1">
        <v>42277</v>
      </c>
      <c r="AD129">
        <v>16.602</v>
      </c>
      <c r="AE129" s="1">
        <v>42277</v>
      </c>
      <c r="AF129">
        <v>10.5624</v>
      </c>
      <c r="AG129" s="1">
        <v>42277</v>
      </c>
      <c r="AH129">
        <v>8.4882000000000009</v>
      </c>
      <c r="AJ129" s="2">
        <v>42277</v>
      </c>
      <c r="AK129" s="4">
        <f t="shared" si="35"/>
        <v>14.7615</v>
      </c>
      <c r="AL129" s="4">
        <f t="shared" si="36"/>
        <v>16.602</v>
      </c>
      <c r="AM129" s="4">
        <f t="shared" si="37"/>
        <v>10.5624</v>
      </c>
      <c r="AN129" s="2">
        <v>42277</v>
      </c>
      <c r="AO129" s="23">
        <f t="shared" si="38"/>
        <v>-0.28446296108119096</v>
      </c>
      <c r="AP129" s="23">
        <f t="shared" si="39"/>
        <v>0.57180186321290605</v>
      </c>
      <c r="AS129" s="1">
        <v>42277</v>
      </c>
      <c r="AT129">
        <v>14.351000000000001</v>
      </c>
      <c r="AU129" s="1">
        <v>42277</v>
      </c>
      <c r="AV129">
        <v>15.183400000000001</v>
      </c>
      <c r="AW129" s="1">
        <v>42277</v>
      </c>
      <c r="AX129">
        <v>10.2094</v>
      </c>
      <c r="AY129" s="1">
        <v>42277</v>
      </c>
      <c r="AZ129">
        <v>8.3026</v>
      </c>
      <c r="BB129" s="2">
        <v>42277</v>
      </c>
      <c r="BC129" s="4">
        <f t="shared" si="40"/>
        <v>14.351000000000001</v>
      </c>
      <c r="BD129" s="4">
        <f t="shared" si="41"/>
        <v>15.183400000000001</v>
      </c>
      <c r="BE129" s="4">
        <f t="shared" si="42"/>
        <v>10.2094</v>
      </c>
      <c r="BF129" s="2">
        <v>42277</v>
      </c>
      <c r="BG129" s="23">
        <f t="shared" si="33"/>
        <v>-0.28859312939864823</v>
      </c>
      <c r="BH129" s="23">
        <f t="shared" si="34"/>
        <v>0.4871980723646836</v>
      </c>
      <c r="BJ129" s="2">
        <v>42825</v>
      </c>
      <c r="BK129" s="23">
        <v>0.64291803775028078</v>
      </c>
      <c r="BL129" s="23">
        <v>-0.27298056593390685</v>
      </c>
      <c r="BS129" s="2">
        <v>39416</v>
      </c>
      <c r="BT129">
        <v>1610.94</v>
      </c>
      <c r="BU129" s="2">
        <v>39416</v>
      </c>
      <c r="BV129">
        <v>799.74</v>
      </c>
      <c r="BW129" s="2">
        <v>39416</v>
      </c>
      <c r="BX129">
        <v>1242.06</v>
      </c>
      <c r="BZ129" s="2">
        <v>39423</v>
      </c>
      <c r="CA129" s="23">
        <f t="shared" si="43"/>
        <v>3.9950483907269962E-2</v>
      </c>
      <c r="CB129" s="23">
        <f t="shared" si="44"/>
        <v>1.186263920443964E-2</v>
      </c>
      <c r="CC129" s="23">
        <f t="shared" si="45"/>
        <v>3.2752040964204587E-2</v>
      </c>
      <c r="CD129" s="23"/>
      <c r="CE129" s="2">
        <v>39780</v>
      </c>
      <c r="CF129" s="23">
        <f t="shared" si="46"/>
        <v>0.65474777065716949</v>
      </c>
      <c r="CG129" s="23">
        <f t="shared" si="47"/>
        <v>0.77224529117945928</v>
      </c>
      <c r="CS129" s="1">
        <v>40268</v>
      </c>
      <c r="CT129">
        <v>548.55999999999995</v>
      </c>
      <c r="CU129" s="1">
        <v>40268</v>
      </c>
      <c r="CV129">
        <v>622.88</v>
      </c>
      <c r="CW129" s="1">
        <v>40268</v>
      </c>
      <c r="CX129">
        <v>1872</v>
      </c>
      <c r="CY129" s="1">
        <v>40268</v>
      </c>
      <c r="CZ129">
        <v>1245.07</v>
      </c>
      <c r="DB129" s="1">
        <v>40421</v>
      </c>
      <c r="DC129" s="3">
        <f t="shared" si="29"/>
        <v>470.9424307036245</v>
      </c>
      <c r="DD129" s="3">
        <f t="shared" si="30"/>
        <v>179.75595119023802</v>
      </c>
      <c r="DE129" s="3">
        <f t="shared" si="31"/>
        <v>92.853972481136239</v>
      </c>
      <c r="DF129" s="3">
        <f t="shared" si="32"/>
        <v>68.065432567902633</v>
      </c>
      <c r="DG129" s="1">
        <v>40421</v>
      </c>
      <c r="DH129" s="5">
        <f t="shared" si="27"/>
        <v>2.6198989662668808</v>
      </c>
      <c r="DI129" s="5">
        <f t="shared" si="28"/>
        <v>1.364186915120305</v>
      </c>
      <c r="DL129" s="2">
        <v>41215</v>
      </c>
      <c r="DM129">
        <v>80.593000000000004</v>
      </c>
      <c r="DN129" s="2">
        <v>41215</v>
      </c>
      <c r="DO129">
        <v>53.811199999999999</v>
      </c>
      <c r="DP129" s="2">
        <v>41215</v>
      </c>
      <c r="DQ129" s="5">
        <v>95.373000000000005</v>
      </c>
      <c r="DS129" s="2">
        <v>41215</v>
      </c>
      <c r="DT129">
        <v>95.373000000000005</v>
      </c>
      <c r="DV129" s="2">
        <v>41222</v>
      </c>
      <c r="DW129" s="23">
        <f t="shared" si="48"/>
        <v>1.753909966698397E-2</v>
      </c>
      <c r="DX129" s="23">
        <f t="shared" si="49"/>
        <v>5.3726750462197437E-3</v>
      </c>
      <c r="DY129" s="23">
        <f t="shared" si="50"/>
        <v>-5.7248906923343945E-3</v>
      </c>
      <c r="DZ129" s="23"/>
      <c r="EA129" s="2">
        <v>41579</v>
      </c>
      <c r="EB129" s="23">
        <f t="shared" si="51"/>
        <v>0.34793831988153845</v>
      </c>
      <c r="EC129" s="23">
        <f t="shared" si="52"/>
        <v>-0.63982758083283731</v>
      </c>
    </row>
    <row r="130" spans="27:133">
      <c r="AA130" s="2">
        <v>42307</v>
      </c>
      <c r="AB130">
        <v>16.0351</v>
      </c>
      <c r="AC130" s="1">
        <v>42307</v>
      </c>
      <c r="AD130">
        <v>17.019500000000001</v>
      </c>
      <c r="AE130" s="1">
        <v>42307</v>
      </c>
      <c r="AF130">
        <v>11.1999</v>
      </c>
      <c r="AG130" s="1">
        <v>42307</v>
      </c>
      <c r="AH130">
        <v>9.2943999999999996</v>
      </c>
      <c r="AJ130" s="2">
        <v>42307</v>
      </c>
      <c r="AK130" s="4">
        <f t="shared" si="35"/>
        <v>16.0351</v>
      </c>
      <c r="AL130" s="4">
        <f t="shared" si="36"/>
        <v>17.019500000000001</v>
      </c>
      <c r="AM130" s="4">
        <f t="shared" si="37"/>
        <v>11.1999</v>
      </c>
      <c r="AN130" s="2">
        <v>42307</v>
      </c>
      <c r="AO130" s="23">
        <f t="shared" si="38"/>
        <v>-0.30153849991580972</v>
      </c>
      <c r="AP130" s="23">
        <f t="shared" si="39"/>
        <v>0.51961178224805593</v>
      </c>
      <c r="AS130" s="1">
        <v>42307</v>
      </c>
      <c r="AT130">
        <v>15.6417</v>
      </c>
      <c r="AU130" s="1">
        <v>42307</v>
      </c>
      <c r="AV130">
        <v>15.801299999999999</v>
      </c>
      <c r="AW130" s="1">
        <v>42307</v>
      </c>
      <c r="AX130">
        <v>10.927300000000001</v>
      </c>
      <c r="AY130" s="1">
        <v>42307</v>
      </c>
      <c r="AZ130">
        <v>9.1617999999999995</v>
      </c>
      <c r="BB130" s="2">
        <v>42307</v>
      </c>
      <c r="BC130" s="4">
        <f t="shared" si="40"/>
        <v>15.6417</v>
      </c>
      <c r="BD130" s="4">
        <f t="shared" si="41"/>
        <v>15.801299999999999</v>
      </c>
      <c r="BE130" s="4">
        <f t="shared" si="42"/>
        <v>10.927300000000001</v>
      </c>
      <c r="BF130" s="2">
        <v>42307</v>
      </c>
      <c r="BG130" s="23">
        <f t="shared" si="33"/>
        <v>-0.30139946425260677</v>
      </c>
      <c r="BH130" s="23">
        <f t="shared" si="34"/>
        <v>0.44603882020261176</v>
      </c>
      <c r="BJ130" s="2">
        <v>42853</v>
      </c>
      <c r="BK130" s="23">
        <v>0.38820358076845696</v>
      </c>
      <c r="BL130" s="23">
        <v>-0.27429385624273717</v>
      </c>
      <c r="BS130" s="2">
        <v>39423</v>
      </c>
      <c r="BT130">
        <v>1630.05</v>
      </c>
      <c r="BU130" s="2">
        <v>39423</v>
      </c>
      <c r="BV130">
        <v>831.69</v>
      </c>
      <c r="BW130" s="2">
        <v>39423</v>
      </c>
      <c r="BX130">
        <v>1282.74</v>
      </c>
      <c r="BZ130" s="2">
        <v>39430</v>
      </c>
      <c r="CA130" s="23">
        <f t="shared" si="43"/>
        <v>1.2288232394281451E-2</v>
      </c>
      <c r="CB130" s="23">
        <f t="shared" si="44"/>
        <v>-2.9404006012085593E-2</v>
      </c>
      <c r="CC130" s="23">
        <f t="shared" si="45"/>
        <v>-4.5285872429330909E-2</v>
      </c>
      <c r="CD130" s="23"/>
      <c r="CE130" s="2">
        <v>39787</v>
      </c>
      <c r="CF130" s="23">
        <f t="shared" si="46"/>
        <v>0.64845274786066609</v>
      </c>
      <c r="CG130" s="23">
        <f t="shared" si="47"/>
        <v>0.76518868111339156</v>
      </c>
      <c r="CS130" s="1">
        <v>40298</v>
      </c>
      <c r="CT130">
        <v>548.86</v>
      </c>
      <c r="CU130" s="1">
        <v>40298</v>
      </c>
      <c r="CV130">
        <v>630.12</v>
      </c>
      <c r="CW130" s="1">
        <v>40298</v>
      </c>
      <c r="CX130">
        <v>1864.8</v>
      </c>
      <c r="CY130" s="1">
        <v>40298</v>
      </c>
      <c r="CZ130">
        <v>1245.81</v>
      </c>
      <c r="DB130" s="1">
        <v>40451</v>
      </c>
      <c r="DC130" s="3">
        <f t="shared" si="29"/>
        <v>522.08955223880582</v>
      </c>
      <c r="DD130" s="3">
        <f t="shared" si="30"/>
        <v>199.63707027119708</v>
      </c>
      <c r="DE130" s="3">
        <f t="shared" si="31"/>
        <v>100.17754105636925</v>
      </c>
      <c r="DF130" s="3">
        <f t="shared" si="32"/>
        <v>75.105103474898883</v>
      </c>
      <c r="DG130" s="1">
        <v>40451</v>
      </c>
      <c r="DH130" s="5">
        <f t="shared" si="27"/>
        <v>2.6151934183845365</v>
      </c>
      <c r="DI130" s="5">
        <f t="shared" si="28"/>
        <v>1.3338313432967961</v>
      </c>
      <c r="DL130" s="2">
        <v>41222</v>
      </c>
      <c r="DM130">
        <v>81.025999999999996</v>
      </c>
      <c r="DN130" s="2">
        <v>41222</v>
      </c>
      <c r="DO130">
        <v>54.755000000000003</v>
      </c>
      <c r="DP130" s="2">
        <v>41222</v>
      </c>
      <c r="DQ130" s="5">
        <v>94.826999999999998</v>
      </c>
      <c r="DS130" s="2">
        <v>41222</v>
      </c>
      <c r="DT130">
        <v>94.826999999999998</v>
      </c>
      <c r="DV130" s="2">
        <v>41229</v>
      </c>
      <c r="DW130" s="23">
        <f t="shared" si="48"/>
        <v>7.6705323714727491E-3</v>
      </c>
      <c r="DX130" s="23">
        <f t="shared" si="49"/>
        <v>2.8509367363562799E-3</v>
      </c>
      <c r="DY130" s="23">
        <f t="shared" si="50"/>
        <v>-5.9687641705421512E-3</v>
      </c>
      <c r="DZ130" s="23"/>
      <c r="EA130" s="2">
        <v>41586</v>
      </c>
      <c r="EB130" s="23">
        <f t="shared" si="51"/>
        <v>0.34777189727780278</v>
      </c>
      <c r="EC130" s="23">
        <f t="shared" si="52"/>
        <v>-0.64274940097958899</v>
      </c>
    </row>
    <row r="131" spans="27:133">
      <c r="AA131" s="2">
        <v>42338</v>
      </c>
      <c r="AB131">
        <v>16.088799999999999</v>
      </c>
      <c r="AC131" s="1">
        <v>42338</v>
      </c>
      <c r="AD131">
        <v>16.6554</v>
      </c>
      <c r="AE131" s="1">
        <v>42338</v>
      </c>
      <c r="AF131">
        <v>10.9169</v>
      </c>
      <c r="AG131" s="1">
        <v>42338</v>
      </c>
      <c r="AH131">
        <v>9.1196999999999999</v>
      </c>
      <c r="AJ131" s="2">
        <v>42338</v>
      </c>
      <c r="AK131" s="4">
        <f t="shared" si="35"/>
        <v>16.088799999999999</v>
      </c>
      <c r="AL131" s="4">
        <f t="shared" si="36"/>
        <v>16.6554</v>
      </c>
      <c r="AM131" s="4">
        <f t="shared" si="37"/>
        <v>10.9169</v>
      </c>
      <c r="AN131" s="2">
        <v>42338</v>
      </c>
      <c r="AO131" s="23">
        <f t="shared" si="38"/>
        <v>-0.32145964894833667</v>
      </c>
      <c r="AP131" s="23">
        <f t="shared" si="39"/>
        <v>0.52565288680852618</v>
      </c>
      <c r="AS131" s="1">
        <v>42338</v>
      </c>
      <c r="AT131">
        <v>15.779299999999999</v>
      </c>
      <c r="AU131" s="1">
        <v>42338</v>
      </c>
      <c r="AV131">
        <v>15.7104</v>
      </c>
      <c r="AW131" s="1">
        <v>42338</v>
      </c>
      <c r="AX131">
        <v>10.761799999999999</v>
      </c>
      <c r="AY131" s="1">
        <v>42338</v>
      </c>
      <c r="AZ131">
        <v>9.0715000000000003</v>
      </c>
      <c r="BB131" s="2">
        <v>42338</v>
      </c>
      <c r="BC131" s="4">
        <f t="shared" si="40"/>
        <v>15.779299999999999</v>
      </c>
      <c r="BD131" s="4">
        <f t="shared" si="41"/>
        <v>15.7104</v>
      </c>
      <c r="BE131" s="4">
        <f t="shared" si="42"/>
        <v>10.761799999999999</v>
      </c>
      <c r="BF131" s="2">
        <v>42338</v>
      </c>
      <c r="BG131" s="23">
        <f t="shared" si="33"/>
        <v>-0.31797988503926033</v>
      </c>
      <c r="BH131" s="23">
        <f t="shared" si="34"/>
        <v>0.45983013993941535</v>
      </c>
      <c r="BJ131" s="2">
        <v>42886</v>
      </c>
      <c r="BK131" s="23">
        <v>0.42352282847707712</v>
      </c>
      <c r="BL131" s="23">
        <v>-0.26739687745392393</v>
      </c>
      <c r="BS131" s="2">
        <v>39430</v>
      </c>
      <c r="BT131">
        <v>1582.12</v>
      </c>
      <c r="BU131" s="2">
        <v>39430</v>
      </c>
      <c r="BV131">
        <v>841.91</v>
      </c>
      <c r="BW131" s="2">
        <v>39430</v>
      </c>
      <c r="BX131">
        <v>1224.6500000000001</v>
      </c>
      <c r="BZ131" s="2">
        <v>39437</v>
      </c>
      <c r="CA131" s="23">
        <f t="shared" si="43"/>
        <v>-4.6560796284638384E-2</v>
      </c>
      <c r="CB131" s="23">
        <f t="shared" si="44"/>
        <v>-9.9233939271348159E-4</v>
      </c>
      <c r="CC131" s="23">
        <f t="shared" si="45"/>
        <v>-7.0714081574327903E-3</v>
      </c>
      <c r="CD131" s="23"/>
      <c r="CE131" s="2">
        <v>39794</v>
      </c>
      <c r="CF131" s="23">
        <f t="shared" si="46"/>
        <v>0.66596397382987071</v>
      </c>
      <c r="CG131" s="23">
        <f t="shared" si="47"/>
        <v>0.78866656192023166</v>
      </c>
      <c r="CS131" s="1">
        <v>40329</v>
      </c>
      <c r="CT131">
        <v>526.35</v>
      </c>
      <c r="CU131" s="1">
        <v>40329</v>
      </c>
      <c r="CV131">
        <v>605.54999999999995</v>
      </c>
      <c r="CW131" s="1">
        <v>40329</v>
      </c>
      <c r="CX131">
        <v>1675.8</v>
      </c>
      <c r="CY131" s="1">
        <v>40329</v>
      </c>
      <c r="CZ131">
        <v>1125.1300000000001</v>
      </c>
      <c r="DB131" s="1">
        <v>40480</v>
      </c>
      <c r="DC131" s="3">
        <f t="shared" si="29"/>
        <v>528.81876332622585</v>
      </c>
      <c r="DD131" s="3">
        <f t="shared" si="30"/>
        <v>198.4253993655874</v>
      </c>
      <c r="DE131" s="3">
        <f t="shared" si="31"/>
        <v>103.29005770084329</v>
      </c>
      <c r="DF131" s="3">
        <f t="shared" si="32"/>
        <v>78.241620372883673</v>
      </c>
      <c r="DG131" s="1">
        <v>40480</v>
      </c>
      <c r="DH131" s="5">
        <f t="shared" ref="DH131:DH194" si="53">DC131/DD131</f>
        <v>2.6650759681824185</v>
      </c>
      <c r="DI131" s="5">
        <f t="shared" ref="DI131:DI194" si="54">DE131/DF131</f>
        <v>1.3201421086192215</v>
      </c>
      <c r="DL131" s="2">
        <v>41229</v>
      </c>
      <c r="DM131">
        <v>81.257000000000005</v>
      </c>
      <c r="DN131" s="2">
        <v>41229</v>
      </c>
      <c r="DO131">
        <v>55.174999999999997</v>
      </c>
      <c r="DP131" s="2">
        <v>41229</v>
      </c>
      <c r="DQ131" s="5">
        <v>94.260999999999996</v>
      </c>
      <c r="DS131" s="2">
        <v>41229</v>
      </c>
      <c r="DT131">
        <v>94.260999999999996</v>
      </c>
      <c r="DV131" s="2">
        <v>41236</v>
      </c>
      <c r="DW131" s="23">
        <f t="shared" si="48"/>
        <v>6.1622111463526252E-3</v>
      </c>
      <c r="DX131" s="23">
        <f t="shared" si="49"/>
        <v>-1.3106563126869197E-2</v>
      </c>
      <c r="DY131" s="23">
        <f t="shared" si="50"/>
        <v>7.1291414264649244E-3</v>
      </c>
      <c r="DZ131" s="23"/>
      <c r="EA131" s="2">
        <v>41593</v>
      </c>
      <c r="EB131" s="23">
        <f t="shared" si="51"/>
        <v>0.33727681891021893</v>
      </c>
      <c r="EC131" s="23">
        <f t="shared" si="52"/>
        <v>-0.62997596655941268</v>
      </c>
    </row>
    <row r="132" spans="27:133">
      <c r="AA132" s="2">
        <v>42369</v>
      </c>
      <c r="AB132">
        <v>15.7559</v>
      </c>
      <c r="AC132" s="1">
        <v>42369</v>
      </c>
      <c r="AD132">
        <v>16.726700000000001</v>
      </c>
      <c r="AE132" s="1">
        <v>42369</v>
      </c>
      <c r="AF132">
        <v>11.1403</v>
      </c>
      <c r="AG132" s="1">
        <v>42369</v>
      </c>
      <c r="AH132">
        <v>9.9787999999999997</v>
      </c>
      <c r="AJ132" s="2">
        <v>42369</v>
      </c>
      <c r="AK132" s="4">
        <f t="shared" si="35"/>
        <v>15.7559</v>
      </c>
      <c r="AL132" s="4">
        <f t="shared" si="36"/>
        <v>16.726700000000001</v>
      </c>
      <c r="AM132" s="4">
        <f t="shared" si="37"/>
        <v>11.1403</v>
      </c>
      <c r="AN132" s="2">
        <v>42369</v>
      </c>
      <c r="AO132" s="23">
        <f t="shared" si="38"/>
        <v>-0.29294423041527307</v>
      </c>
      <c r="AP132" s="23">
        <f t="shared" si="39"/>
        <v>0.50145866807895678</v>
      </c>
      <c r="AS132" s="1">
        <v>42369</v>
      </c>
      <c r="AT132">
        <v>15.542199999999999</v>
      </c>
      <c r="AU132" s="1">
        <v>42369</v>
      </c>
      <c r="AV132">
        <v>16.049800000000001</v>
      </c>
      <c r="AW132" s="1">
        <v>42369</v>
      </c>
      <c r="AX132">
        <v>11.077</v>
      </c>
      <c r="AY132" s="1">
        <v>42369</v>
      </c>
      <c r="AZ132">
        <v>9.9606999999999992</v>
      </c>
      <c r="BB132" s="2">
        <v>42369</v>
      </c>
      <c r="BC132" s="4">
        <f t="shared" si="40"/>
        <v>15.542199999999999</v>
      </c>
      <c r="BD132" s="4">
        <f t="shared" si="41"/>
        <v>16.049800000000001</v>
      </c>
      <c r="BE132" s="4">
        <f t="shared" si="42"/>
        <v>11.077</v>
      </c>
      <c r="BF132" s="2">
        <v>42369</v>
      </c>
      <c r="BG132" s="23">
        <f t="shared" si="33"/>
        <v>-0.2872952349088288</v>
      </c>
      <c r="BH132" s="23">
        <f t="shared" si="34"/>
        <v>0.44893021576239067</v>
      </c>
      <c r="BJ132" s="2">
        <v>42916</v>
      </c>
      <c r="BK132" s="23">
        <v>0.37310397292387965</v>
      </c>
      <c r="BL132" s="23">
        <v>-0.25497657741021351</v>
      </c>
      <c r="BS132" s="2">
        <v>39437</v>
      </c>
      <c r="BT132">
        <v>1580.55</v>
      </c>
      <c r="BU132" s="2">
        <v>39437</v>
      </c>
      <c r="BV132">
        <v>802.71</v>
      </c>
      <c r="BW132" s="2">
        <v>39437</v>
      </c>
      <c r="BX132">
        <v>1215.99</v>
      </c>
      <c r="BZ132" s="2">
        <v>39444</v>
      </c>
      <c r="CA132" s="23">
        <f t="shared" si="43"/>
        <v>6.1180251896699955E-2</v>
      </c>
      <c r="CB132" s="23">
        <f t="shared" si="44"/>
        <v>9.0095220018349131E-3</v>
      </c>
      <c r="CC132" s="23">
        <f t="shared" si="45"/>
        <v>2.5559420718920256E-2</v>
      </c>
      <c r="CD132" s="23"/>
      <c r="CE132" s="2">
        <v>39801</v>
      </c>
      <c r="CF132" s="23">
        <f t="shared" si="46"/>
        <v>0.67471342907809073</v>
      </c>
      <c r="CG132" s="23">
        <f t="shared" si="47"/>
        <v>0.79743607721513643</v>
      </c>
      <c r="CS132" s="1">
        <v>40359</v>
      </c>
      <c r="CT132">
        <v>550.51</v>
      </c>
      <c r="CU132" s="1">
        <v>40359</v>
      </c>
      <c r="CV132">
        <v>627.1</v>
      </c>
      <c r="CW132" s="1">
        <v>40359</v>
      </c>
      <c r="CX132">
        <v>1611</v>
      </c>
      <c r="CY132" s="1">
        <v>40359</v>
      </c>
      <c r="CZ132">
        <v>1088.43</v>
      </c>
      <c r="DB132" s="1">
        <v>40512</v>
      </c>
      <c r="DC132" s="3">
        <f t="shared" si="29"/>
        <v>503.09594882729198</v>
      </c>
      <c r="DD132" s="3">
        <f t="shared" si="30"/>
        <v>194.2131283399537</v>
      </c>
      <c r="DE132" s="3">
        <f t="shared" si="31"/>
        <v>99.611628939192158</v>
      </c>
      <c r="DF132" s="3">
        <f t="shared" si="32"/>
        <v>77.3253955328762</v>
      </c>
      <c r="DG132" s="1">
        <v>40512</v>
      </c>
      <c r="DH132" s="5">
        <f t="shared" si="53"/>
        <v>2.5904322386829843</v>
      </c>
      <c r="DI132" s="5">
        <f t="shared" si="54"/>
        <v>1.2882136360601038</v>
      </c>
      <c r="DL132" s="2">
        <v>41236</v>
      </c>
      <c r="DM132">
        <v>80.191999999999993</v>
      </c>
      <c r="DN132" s="2">
        <v>41236</v>
      </c>
      <c r="DO132">
        <v>55.515000000000001</v>
      </c>
      <c r="DP132" s="2">
        <v>41236</v>
      </c>
      <c r="DQ132" s="5">
        <v>94.933000000000007</v>
      </c>
      <c r="DS132" s="2">
        <v>41236</v>
      </c>
      <c r="DT132">
        <v>94.933000000000007</v>
      </c>
      <c r="DV132" s="2">
        <v>41243</v>
      </c>
      <c r="DW132" s="23">
        <f t="shared" si="48"/>
        <v>-2.2516436999009293E-2</v>
      </c>
      <c r="DX132" s="23">
        <f t="shared" si="49"/>
        <v>-4.8633280127674539E-4</v>
      </c>
      <c r="DY132" s="23">
        <f t="shared" si="50"/>
        <v>1.0533744851630722E-3</v>
      </c>
      <c r="DZ132" s="23"/>
      <c r="EA132" s="2">
        <v>41600</v>
      </c>
      <c r="EB132" s="23">
        <f t="shared" si="51"/>
        <v>0.35272321189801253</v>
      </c>
      <c r="EC132" s="23">
        <f t="shared" si="52"/>
        <v>-0.6411996905067997</v>
      </c>
    </row>
    <row r="133" spans="27:133">
      <c r="AA133" s="2">
        <v>42398</v>
      </c>
      <c r="AB133">
        <v>15.1401</v>
      </c>
      <c r="AC133" s="1">
        <v>42398</v>
      </c>
      <c r="AD133">
        <v>16.375900000000001</v>
      </c>
      <c r="AE133" s="1">
        <v>42398</v>
      </c>
      <c r="AF133">
        <v>10.96</v>
      </c>
      <c r="AG133" s="1">
        <v>42398</v>
      </c>
      <c r="AH133">
        <v>8.9726999999999997</v>
      </c>
      <c r="AJ133" s="2">
        <v>42398</v>
      </c>
      <c r="AK133" s="4">
        <f t="shared" si="35"/>
        <v>15.1401</v>
      </c>
      <c r="AL133" s="4">
        <f t="shared" si="36"/>
        <v>16.375900000000001</v>
      </c>
      <c r="AM133" s="4">
        <f t="shared" si="37"/>
        <v>10.96</v>
      </c>
      <c r="AN133" s="2">
        <v>42398</v>
      </c>
      <c r="AO133" s="23">
        <f t="shared" si="38"/>
        <v>-0.27609460967893207</v>
      </c>
      <c r="AP133" s="23">
        <f t="shared" si="39"/>
        <v>0.49415145985401465</v>
      </c>
      <c r="AS133" s="1">
        <v>42398</v>
      </c>
      <c r="AT133">
        <v>13.764200000000001</v>
      </c>
      <c r="AU133" s="1">
        <v>42398</v>
      </c>
      <c r="AV133">
        <v>15.8873</v>
      </c>
      <c r="AW133" s="1">
        <v>42398</v>
      </c>
      <c r="AX133">
        <v>9.8119999999999994</v>
      </c>
      <c r="AY133" s="1">
        <v>42398</v>
      </c>
      <c r="AZ133">
        <v>7.9596</v>
      </c>
      <c r="BB133" s="2">
        <v>42398</v>
      </c>
      <c r="BC133" s="4">
        <f t="shared" si="40"/>
        <v>13.764200000000001</v>
      </c>
      <c r="BD133" s="4">
        <f t="shared" si="41"/>
        <v>15.8873</v>
      </c>
      <c r="BE133" s="4">
        <f t="shared" si="42"/>
        <v>9.8119999999999994</v>
      </c>
      <c r="BF133" s="2">
        <v>42398</v>
      </c>
      <c r="BG133" s="23">
        <f t="shared" si="33"/>
        <v>-0.28713619389430556</v>
      </c>
      <c r="BH133" s="23">
        <f t="shared" si="34"/>
        <v>0.61917040358744413</v>
      </c>
      <c r="BJ133" s="2">
        <v>42947</v>
      </c>
      <c r="BK133" s="23">
        <v>0.40822934882480211</v>
      </c>
      <c r="BL133" s="23">
        <v>-0.2269852907482931</v>
      </c>
      <c r="BS133" s="2">
        <v>39444</v>
      </c>
      <c r="BT133">
        <v>1594.79</v>
      </c>
      <c r="BU133" s="2">
        <v>39444</v>
      </c>
      <c r="BV133">
        <v>851.82</v>
      </c>
      <c r="BW133" s="2">
        <v>39444</v>
      </c>
      <c r="BX133">
        <v>1247.07</v>
      </c>
      <c r="BZ133" s="2">
        <v>39451</v>
      </c>
      <c r="CA133" s="23">
        <f t="shared" si="43"/>
        <v>3.4408677889695038E-2</v>
      </c>
      <c r="CB133" s="23">
        <f t="shared" si="44"/>
        <v>-3.2280112115074755E-2</v>
      </c>
      <c r="CC133" s="23">
        <f t="shared" si="45"/>
        <v>-1.7673426511743529E-2</v>
      </c>
      <c r="CD133" s="23"/>
      <c r="CE133" s="2">
        <v>39808</v>
      </c>
      <c r="CF133" s="23">
        <f t="shared" si="46"/>
        <v>0.67060052868449205</v>
      </c>
      <c r="CG133" s="23">
        <f t="shared" si="47"/>
        <v>0.7989317057537364</v>
      </c>
      <c r="CS133" s="1">
        <v>40389</v>
      </c>
      <c r="CT133">
        <v>550.19000000000005</v>
      </c>
      <c r="CU133" s="1">
        <v>40389</v>
      </c>
      <c r="CV133">
        <v>633.76</v>
      </c>
      <c r="CW133" s="1">
        <v>40389</v>
      </c>
      <c r="CX133">
        <v>1746.2</v>
      </c>
      <c r="CY133" s="1">
        <v>40389</v>
      </c>
      <c r="CZ133">
        <v>1171.67</v>
      </c>
      <c r="DB133" s="1">
        <v>40543</v>
      </c>
      <c r="DC133" s="3">
        <f t="shared" ref="DC133:DC196" si="55">CT138*DC132/CT137</f>
        <v>521.26226012793154</v>
      </c>
      <c r="DD133" s="3">
        <f t="shared" ref="DD133:DD196" si="56">CV138*DD132/CV137</f>
        <v>205.81830651844652</v>
      </c>
      <c r="DE133" s="3">
        <f t="shared" ref="DE133:DE196" si="57">CX138*DE132/CX137</f>
        <v>107.42343541944071</v>
      </c>
      <c r="DF133" s="3">
        <f t="shared" ref="DF133:DF196" si="58">CZ138*DF132/CZ137</f>
        <v>82.487981711693848</v>
      </c>
      <c r="DG133" s="1">
        <v>40543</v>
      </c>
      <c r="DH133" s="5">
        <f t="shared" si="53"/>
        <v>2.5326331216373763</v>
      </c>
      <c r="DI133" s="5">
        <f t="shared" si="54"/>
        <v>1.3022919604809764</v>
      </c>
      <c r="DL133" s="2">
        <v>41243</v>
      </c>
      <c r="DM133">
        <v>80.153000000000006</v>
      </c>
      <c r="DN133" s="2">
        <v>41243</v>
      </c>
      <c r="DO133">
        <v>54.265000000000001</v>
      </c>
      <c r="DP133" s="2">
        <v>41243</v>
      </c>
      <c r="DQ133" s="5">
        <v>95.033000000000001</v>
      </c>
      <c r="DS133" s="2">
        <v>41243</v>
      </c>
      <c r="DT133">
        <v>95.033000000000001</v>
      </c>
      <c r="DV133" s="2">
        <v>41250</v>
      </c>
      <c r="DW133" s="23">
        <f t="shared" si="48"/>
        <v>3.869897724131599E-3</v>
      </c>
      <c r="DX133" s="23">
        <f t="shared" si="49"/>
        <v>3.1814155427742907E-3</v>
      </c>
      <c r="DY133" s="23">
        <f t="shared" si="50"/>
        <v>4.1985415592478148E-3</v>
      </c>
      <c r="DZ133" s="23"/>
      <c r="EA133" s="2">
        <v>41607</v>
      </c>
      <c r="EB133" s="23">
        <f t="shared" si="51"/>
        <v>0.36175540188500055</v>
      </c>
      <c r="EC133" s="23">
        <f t="shared" si="52"/>
        <v>-0.63601096721488926</v>
      </c>
    </row>
    <row r="134" spans="27:133">
      <c r="AA134" s="2">
        <v>42429</v>
      </c>
      <c r="AB134">
        <v>15.0725</v>
      </c>
      <c r="AC134" s="1">
        <v>42429</v>
      </c>
      <c r="AD134">
        <v>15.5563</v>
      </c>
      <c r="AE134" s="1">
        <v>42429</v>
      </c>
      <c r="AF134">
        <v>10.9323</v>
      </c>
      <c r="AG134" s="1">
        <v>42429</v>
      </c>
      <c r="AH134">
        <v>8.7986000000000004</v>
      </c>
      <c r="AJ134" s="2">
        <v>42429</v>
      </c>
      <c r="AK134" s="4">
        <f t="shared" si="35"/>
        <v>15.0725</v>
      </c>
      <c r="AL134" s="4">
        <f t="shared" si="36"/>
        <v>15.5563</v>
      </c>
      <c r="AM134" s="4">
        <f t="shared" si="37"/>
        <v>10.9323</v>
      </c>
      <c r="AN134" s="2">
        <v>42429</v>
      </c>
      <c r="AO134" s="23">
        <f t="shared" si="38"/>
        <v>-0.27468568585171671</v>
      </c>
      <c r="AP134" s="23">
        <f t="shared" si="39"/>
        <v>0.42296680478947701</v>
      </c>
      <c r="AS134" s="1">
        <v>42429</v>
      </c>
      <c r="AT134">
        <v>13.786899999999999</v>
      </c>
      <c r="AU134" s="1">
        <v>42429</v>
      </c>
      <c r="AV134">
        <v>15.345499999999999</v>
      </c>
      <c r="AW134" s="1">
        <v>42429</v>
      </c>
      <c r="AX134">
        <v>9.9034999999999993</v>
      </c>
      <c r="AY134" s="1">
        <v>42429</v>
      </c>
      <c r="AZ134">
        <v>7.8997999999999999</v>
      </c>
      <c r="BB134" s="2">
        <v>42429</v>
      </c>
      <c r="BC134" s="4">
        <f t="shared" si="40"/>
        <v>13.786899999999999</v>
      </c>
      <c r="BD134" s="4">
        <f t="shared" si="41"/>
        <v>15.345499999999999</v>
      </c>
      <c r="BE134" s="4">
        <f t="shared" si="42"/>
        <v>9.9034999999999993</v>
      </c>
      <c r="BF134" s="2">
        <v>42429</v>
      </c>
      <c r="BG134" s="23">
        <f t="shared" si="33"/>
        <v>-0.28167318251383566</v>
      </c>
      <c r="BH134" s="23">
        <f t="shared" si="34"/>
        <v>0.54950270106527999</v>
      </c>
      <c r="BJ134" s="2">
        <v>42978</v>
      </c>
      <c r="BK134" s="23">
        <v>0.43425605536332168</v>
      </c>
      <c r="BL134" s="23">
        <v>-0.21880613394172188</v>
      </c>
      <c r="BS134" s="2">
        <v>39451</v>
      </c>
      <c r="BT134">
        <v>1543.31</v>
      </c>
      <c r="BU134" s="2">
        <v>39451</v>
      </c>
      <c r="BV134">
        <v>881.13</v>
      </c>
      <c r="BW134" s="2">
        <v>39451</v>
      </c>
      <c r="BX134">
        <v>1225.03</v>
      </c>
      <c r="BZ134" s="2">
        <v>39458</v>
      </c>
      <c r="CA134" s="23">
        <f t="shared" si="43"/>
        <v>-4.8914462111152579E-3</v>
      </c>
      <c r="CB134" s="23">
        <f t="shared" si="44"/>
        <v>-1.7741088958148299E-2</v>
      </c>
      <c r="CC134" s="23">
        <f t="shared" si="45"/>
        <v>-9.2487530917609861E-3</v>
      </c>
      <c r="CD134" s="23"/>
      <c r="CE134" s="2">
        <v>39815</v>
      </c>
      <c r="CF134" s="23">
        <f t="shared" si="46"/>
        <v>0.69883659603247028</v>
      </c>
      <c r="CG134" s="23">
        <f t="shared" si="47"/>
        <v>0.81043749493033845</v>
      </c>
      <c r="CS134" s="1">
        <v>40421</v>
      </c>
      <c r="CT134">
        <v>552.17999999999995</v>
      </c>
      <c r="CU134" s="1">
        <v>40421</v>
      </c>
      <c r="CV134">
        <v>629.02</v>
      </c>
      <c r="CW134" s="1">
        <v>40421</v>
      </c>
      <c r="CX134">
        <v>1673.6</v>
      </c>
      <c r="CY134" s="1">
        <v>40421</v>
      </c>
      <c r="CZ134">
        <v>1128.45</v>
      </c>
      <c r="DB134" s="1">
        <v>40574</v>
      </c>
      <c r="DC134" s="3">
        <f t="shared" si="55"/>
        <v>462.45628997867789</v>
      </c>
      <c r="DD134" s="3">
        <f t="shared" si="56"/>
        <v>184.70265481667758</v>
      </c>
      <c r="DE134" s="3">
        <f t="shared" si="57"/>
        <v>111.01864181091874</v>
      </c>
      <c r="DF134" s="3">
        <f t="shared" si="58"/>
        <v>83.356555621905031</v>
      </c>
      <c r="DG134" s="1">
        <v>40574</v>
      </c>
      <c r="DH134" s="5">
        <f t="shared" si="53"/>
        <v>2.5037879961047573</v>
      </c>
      <c r="DI134" s="5">
        <f t="shared" si="54"/>
        <v>1.3318525577578504</v>
      </c>
      <c r="DL134" s="2">
        <v>41250</v>
      </c>
      <c r="DM134">
        <v>80.408000000000001</v>
      </c>
      <c r="DN134" s="2">
        <v>41250</v>
      </c>
      <c r="DO134">
        <v>54.475000000000001</v>
      </c>
      <c r="DP134" s="2">
        <v>41250</v>
      </c>
      <c r="DQ134" s="5">
        <v>95.432000000000002</v>
      </c>
      <c r="DS134" s="2">
        <v>41250</v>
      </c>
      <c r="DT134">
        <v>95.432000000000002</v>
      </c>
      <c r="DV134" s="2">
        <v>41257</v>
      </c>
      <c r="DW134" s="23">
        <f t="shared" si="48"/>
        <v>1.8357044515826537E-4</v>
      </c>
      <c r="DX134" s="23">
        <f t="shared" si="49"/>
        <v>-1.0297482837528626E-2</v>
      </c>
      <c r="DY134" s="23">
        <f t="shared" si="50"/>
        <v>4.5058261379828934E-3</v>
      </c>
      <c r="DZ134" s="23"/>
      <c r="EA134" s="2">
        <v>41614</v>
      </c>
      <c r="EB134" s="23">
        <f t="shared" si="51"/>
        <v>0.36744877644375645</v>
      </c>
      <c r="EC134" s="23">
        <f t="shared" si="52"/>
        <v>-0.64497806569487925</v>
      </c>
    </row>
    <row r="135" spans="27:133">
      <c r="AA135" s="2">
        <v>42460</v>
      </c>
      <c r="AB135">
        <v>15.903499999999999</v>
      </c>
      <c r="AC135" s="1">
        <v>42460</v>
      </c>
      <c r="AD135">
        <v>16.791799999999999</v>
      </c>
      <c r="AE135" s="1">
        <v>42460</v>
      </c>
      <c r="AF135">
        <v>11.9582</v>
      </c>
      <c r="AG135" s="1">
        <v>42460</v>
      </c>
      <c r="AH135">
        <v>9.9921000000000006</v>
      </c>
      <c r="AJ135" s="2">
        <v>42460</v>
      </c>
      <c r="AK135" s="4">
        <f t="shared" si="35"/>
        <v>15.903499999999999</v>
      </c>
      <c r="AL135" s="4">
        <f t="shared" si="36"/>
        <v>16.791799999999999</v>
      </c>
      <c r="AM135" s="4">
        <f t="shared" si="37"/>
        <v>11.9582</v>
      </c>
      <c r="AN135" s="2">
        <v>42460</v>
      </c>
      <c r="AO135" s="23">
        <f t="shared" si="38"/>
        <v>-0.24807746722419588</v>
      </c>
      <c r="AP135" s="23">
        <f t="shared" si="39"/>
        <v>0.40420799116923933</v>
      </c>
      <c r="AS135" s="1">
        <v>42460</v>
      </c>
      <c r="AT135">
        <v>14.670500000000001</v>
      </c>
      <c r="AU135" s="1">
        <v>42460</v>
      </c>
      <c r="AV135">
        <v>16.8429</v>
      </c>
      <c r="AW135" s="1">
        <v>42460</v>
      </c>
      <c r="AX135">
        <v>11.003399999999999</v>
      </c>
      <c r="AY135" s="1">
        <v>42460</v>
      </c>
      <c r="AZ135">
        <v>9.1149000000000004</v>
      </c>
      <c r="BB135" s="2">
        <v>42460</v>
      </c>
      <c r="BC135" s="4">
        <f t="shared" si="40"/>
        <v>14.670500000000001</v>
      </c>
      <c r="BD135" s="4">
        <f t="shared" si="41"/>
        <v>16.8429</v>
      </c>
      <c r="BE135" s="4">
        <f t="shared" si="42"/>
        <v>11.003399999999999</v>
      </c>
      <c r="BF135" s="2">
        <v>42460</v>
      </c>
      <c r="BG135" s="23">
        <f t="shared" ref="BG135:BG198" si="59">BE135/BC135-1</f>
        <v>-0.24996421389864021</v>
      </c>
      <c r="BH135" s="23">
        <f t="shared" ref="BH135:BH198" si="60">BD135/BE135-1</f>
        <v>0.53069960194121824</v>
      </c>
      <c r="BJ135" s="2">
        <v>43007</v>
      </c>
      <c r="BK135" s="23">
        <v>0.40521151394776611</v>
      </c>
      <c r="BL135" s="23">
        <v>-0.23758185999468862</v>
      </c>
      <c r="BS135" s="2">
        <v>39458</v>
      </c>
      <c r="BT135">
        <v>1515.93</v>
      </c>
      <c r="BU135" s="2">
        <v>39458</v>
      </c>
      <c r="BV135">
        <v>876.82</v>
      </c>
      <c r="BW135" s="2">
        <v>39458</v>
      </c>
      <c r="BX135">
        <v>1213.7</v>
      </c>
      <c r="BZ135" s="2">
        <v>39465</v>
      </c>
      <c r="CA135" s="23">
        <f t="shared" si="43"/>
        <v>-8.3734403868524931E-2</v>
      </c>
      <c r="CB135" s="23">
        <f t="shared" si="44"/>
        <v>-5.1539319097847591E-2</v>
      </c>
      <c r="CC135" s="23">
        <f t="shared" si="45"/>
        <v>-6.3813133393754717E-2</v>
      </c>
      <c r="CD135" s="23"/>
      <c r="CE135" s="2">
        <v>39822</v>
      </c>
      <c r="CF135" s="23">
        <f t="shared" si="46"/>
        <v>0.70056434666924061</v>
      </c>
      <c r="CG135" s="23">
        <f t="shared" si="47"/>
        <v>0.80789949008813811</v>
      </c>
      <c r="CS135" s="1">
        <v>40451</v>
      </c>
      <c r="CT135">
        <v>612.15</v>
      </c>
      <c r="CU135" s="1">
        <v>40451</v>
      </c>
      <c r="CV135">
        <v>698.59</v>
      </c>
      <c r="CW135" s="1">
        <v>40451</v>
      </c>
      <c r="CX135">
        <v>1805.6</v>
      </c>
      <c r="CY135" s="1">
        <v>40451</v>
      </c>
      <c r="CZ135">
        <v>1245.1600000000001</v>
      </c>
      <c r="DB135" s="1">
        <v>40602</v>
      </c>
      <c r="DC135" s="3">
        <f t="shared" si="55"/>
        <v>448.07675906183351</v>
      </c>
      <c r="DD135" s="3">
        <f t="shared" si="56"/>
        <v>178.64144257422907</v>
      </c>
      <c r="DE135" s="3">
        <f t="shared" si="57"/>
        <v>115.0854416333777</v>
      </c>
      <c r="DF135" s="3">
        <f t="shared" si="58"/>
        <v>85.85491196641523</v>
      </c>
      <c r="DG135" s="1">
        <v>40602</v>
      </c>
      <c r="DH135" s="5">
        <f t="shared" si="53"/>
        <v>2.5082464214631983</v>
      </c>
      <c r="DI135" s="5">
        <f t="shared" si="54"/>
        <v>1.3404642669530298</v>
      </c>
      <c r="DL135" s="2">
        <v>41257</v>
      </c>
      <c r="DM135">
        <v>79.58</v>
      </c>
      <c r="DN135" s="2">
        <v>41257</v>
      </c>
      <c r="DO135">
        <v>54.484999999999999</v>
      </c>
      <c r="DP135" s="2">
        <v>41257</v>
      </c>
      <c r="DQ135" s="5">
        <v>95.861999999999995</v>
      </c>
      <c r="DS135" s="2">
        <v>41257</v>
      </c>
      <c r="DT135">
        <v>95.861999999999995</v>
      </c>
      <c r="DV135" s="2">
        <v>41264</v>
      </c>
      <c r="DW135" s="23">
        <f t="shared" si="48"/>
        <v>1.0691015875929244E-2</v>
      </c>
      <c r="DX135" s="23">
        <f t="shared" si="49"/>
        <v>4.6494093993465491E-4</v>
      </c>
      <c r="DY135" s="23">
        <f t="shared" si="50"/>
        <v>-4.5482047109385304E-3</v>
      </c>
      <c r="DZ135" s="23"/>
      <c r="EA135" s="2">
        <v>41621</v>
      </c>
      <c r="EB135" s="23">
        <f t="shared" si="51"/>
        <v>0.3646179933358083</v>
      </c>
      <c r="EC135" s="23">
        <f t="shared" si="52"/>
        <v>-0.64540922020320635</v>
      </c>
    </row>
    <row r="136" spans="27:133">
      <c r="AA136" s="2">
        <v>42489</v>
      </c>
      <c r="AB136">
        <v>16.039000000000001</v>
      </c>
      <c r="AC136" s="1">
        <v>42489</v>
      </c>
      <c r="AD136">
        <v>16.761199999999999</v>
      </c>
      <c r="AE136" s="1">
        <v>42489</v>
      </c>
      <c r="AF136">
        <v>11.773099999999999</v>
      </c>
      <c r="AG136" s="1">
        <v>42489</v>
      </c>
      <c r="AH136">
        <v>9.9162999999999997</v>
      </c>
      <c r="AJ136" s="2">
        <v>42489</v>
      </c>
      <c r="AK136" s="4">
        <f t="shared" ref="AK136:AK199" si="61">AB136</f>
        <v>16.039000000000001</v>
      </c>
      <c r="AL136" s="4">
        <f t="shared" ref="AL136:AL199" si="62">AD136</f>
        <v>16.761199999999999</v>
      </c>
      <c r="AM136" s="4">
        <f t="shared" ref="AM136:AM199" si="63">AF136</f>
        <v>11.773099999999999</v>
      </c>
      <c r="AN136" s="2">
        <v>42489</v>
      </c>
      <c r="AO136" s="23">
        <f t="shared" ref="AO136:AO199" si="64">AM136/AK136-1</f>
        <v>-0.26597044703535144</v>
      </c>
      <c r="AP136" s="23">
        <f t="shared" ref="AP136:AP199" si="65">AL136/AM136-1</f>
        <v>0.42368619989637391</v>
      </c>
      <c r="AS136" s="1">
        <v>42489</v>
      </c>
      <c r="AT136">
        <v>14.829599999999999</v>
      </c>
      <c r="AU136" s="1">
        <v>42489</v>
      </c>
      <c r="AV136">
        <v>14.068199999999999</v>
      </c>
      <c r="AW136" s="1">
        <v>42489</v>
      </c>
      <c r="AX136">
        <v>10.781599999999999</v>
      </c>
      <c r="AY136" s="1">
        <v>42489</v>
      </c>
      <c r="AZ136">
        <v>9.0707000000000004</v>
      </c>
      <c r="BB136" s="2">
        <v>42489</v>
      </c>
      <c r="BC136" s="4">
        <f t="shared" ref="BC136:BC199" si="66">AT136</f>
        <v>14.829599999999999</v>
      </c>
      <c r="BD136" s="4">
        <f t="shared" ref="BD136:BD199" si="67">AV136</f>
        <v>14.068199999999999</v>
      </c>
      <c r="BE136" s="4">
        <f t="shared" ref="BE136:BE199" si="68">AX136</f>
        <v>10.781599999999999</v>
      </c>
      <c r="BF136" s="2">
        <v>42489</v>
      </c>
      <c r="BG136" s="23">
        <f t="shared" si="59"/>
        <v>-0.27296757835679997</v>
      </c>
      <c r="BH136" s="23">
        <f t="shared" si="60"/>
        <v>0.30483416190546864</v>
      </c>
      <c r="BJ136" s="2">
        <v>43039</v>
      </c>
      <c r="BK136" s="23">
        <v>0.48160824296573823</v>
      </c>
      <c r="BL136" s="23">
        <v>-0.2269364883081002</v>
      </c>
      <c r="BS136" s="2">
        <v>39465</v>
      </c>
      <c r="BT136">
        <v>1437.8</v>
      </c>
      <c r="BU136" s="2">
        <v>39465</v>
      </c>
      <c r="BV136">
        <v>803.4</v>
      </c>
      <c r="BW136" s="2">
        <v>39465</v>
      </c>
      <c r="BX136">
        <v>1136.25</v>
      </c>
      <c r="BZ136" s="2">
        <v>39472</v>
      </c>
      <c r="CA136" s="23">
        <f t="shared" ref="CA136:CA199" si="69">BV137/BV136-1</f>
        <v>-4.9539457306447487E-2</v>
      </c>
      <c r="CB136" s="23">
        <f t="shared" ref="CB136:CB199" si="70">BT137/BT136-1</f>
        <v>8.0678814856027792E-4</v>
      </c>
      <c r="CC136" s="23">
        <f t="shared" ref="CC136:CC199" si="71">BX137/BX136-1</f>
        <v>-2.2099009900990008E-2</v>
      </c>
      <c r="CD136" s="23"/>
      <c r="CE136" s="2">
        <v>39829</v>
      </c>
      <c r="CF136" s="23">
        <f t="shared" ref="CF136:CF199" si="72">CORREL(CA136:CA187,CB136:CB187)</f>
        <v>0.68598118618944415</v>
      </c>
      <c r="CG136" s="23">
        <f t="shared" ref="CG136:CG199" si="73">CORREL(CA136:CA187,CC136:CC187)</f>
        <v>0.80078967394092659</v>
      </c>
      <c r="CS136" s="1">
        <v>40480</v>
      </c>
      <c r="CT136">
        <v>620.04</v>
      </c>
      <c r="CU136" s="1">
        <v>40480</v>
      </c>
      <c r="CV136">
        <v>694.35</v>
      </c>
      <c r="CW136" s="1">
        <v>40480</v>
      </c>
      <c r="CX136">
        <v>1861.7</v>
      </c>
      <c r="CY136" s="1">
        <v>40480</v>
      </c>
      <c r="CZ136">
        <v>1297.1600000000001</v>
      </c>
      <c r="DB136" s="1">
        <v>40633</v>
      </c>
      <c r="DC136" s="3">
        <f t="shared" si="55"/>
        <v>492.05970149253716</v>
      </c>
      <c r="DD136" s="3">
        <f t="shared" si="56"/>
        <v>194.85039865115874</v>
      </c>
      <c r="DE136" s="3">
        <f t="shared" si="57"/>
        <v>113.10474922325784</v>
      </c>
      <c r="DF136" s="3">
        <f t="shared" si="58"/>
        <v>85.209513297022212</v>
      </c>
      <c r="DG136" s="1">
        <v>40633</v>
      </c>
      <c r="DH136" s="5">
        <f t="shared" si="53"/>
        <v>2.5253204761129235</v>
      </c>
      <c r="DI136" s="5">
        <f t="shared" si="54"/>
        <v>1.3273723184992123</v>
      </c>
      <c r="DL136" s="2">
        <v>41264</v>
      </c>
      <c r="DM136">
        <v>79.617000000000004</v>
      </c>
      <c r="DN136" s="2">
        <v>41264</v>
      </c>
      <c r="DO136">
        <v>55.067500000000003</v>
      </c>
      <c r="DP136" s="2">
        <v>41264</v>
      </c>
      <c r="DQ136" s="5">
        <v>95.426000000000002</v>
      </c>
      <c r="DS136" s="2">
        <v>41264</v>
      </c>
      <c r="DT136">
        <v>95.426000000000002</v>
      </c>
      <c r="DV136" s="2">
        <v>41271</v>
      </c>
      <c r="DW136" s="23">
        <f t="shared" ref="DW136:DW199" si="74">DO137/DO136-1</f>
        <v>-5.3116629590956865E-3</v>
      </c>
      <c r="DX136" s="23">
        <f t="shared" ref="DX136:DX199" si="75">DM137/DM136-1</f>
        <v>7.6616802944085016E-4</v>
      </c>
      <c r="DY136" s="23">
        <f t="shared" ref="DY136:DY199" si="76">DQ137/DQ136-1</f>
        <v>1.7395678326661557E-3</v>
      </c>
      <c r="DZ136" s="23"/>
      <c r="EA136" s="2">
        <v>41628</v>
      </c>
      <c r="EB136" s="23">
        <f t="shared" ref="EB136:EB199" si="77">CORREL(DW136:DW187,DX136:DX187)</f>
        <v>0.36189262630614216</v>
      </c>
      <c r="EC136" s="23">
        <f t="shared" ref="EC136:EC199" si="78">CORREL(DW136:DW187,DY136:DY187)</f>
        <v>-0.64027201552864577</v>
      </c>
    </row>
    <row r="137" spans="27:133">
      <c r="AA137" s="2">
        <v>42521</v>
      </c>
      <c r="AB137">
        <v>16.112100000000002</v>
      </c>
      <c r="AC137" s="1">
        <v>42521</v>
      </c>
      <c r="AD137">
        <v>17.087199999999999</v>
      </c>
      <c r="AE137" s="1">
        <v>42521</v>
      </c>
      <c r="AF137">
        <v>11.481199999999999</v>
      </c>
      <c r="AG137" s="1">
        <v>42521</v>
      </c>
      <c r="AH137">
        <v>9.9314999999999998</v>
      </c>
      <c r="AJ137" s="2">
        <v>42521</v>
      </c>
      <c r="AK137" s="4">
        <f t="shared" si="61"/>
        <v>16.112100000000002</v>
      </c>
      <c r="AL137" s="4">
        <f t="shared" si="62"/>
        <v>17.087199999999999</v>
      </c>
      <c r="AM137" s="4">
        <f t="shared" si="63"/>
        <v>11.481199999999999</v>
      </c>
      <c r="AN137" s="2">
        <v>42521</v>
      </c>
      <c r="AO137" s="23">
        <f t="shared" si="64"/>
        <v>-0.28741753092396405</v>
      </c>
      <c r="AP137" s="23">
        <f t="shared" si="65"/>
        <v>0.48827648677838553</v>
      </c>
      <c r="AS137" s="1">
        <v>42521</v>
      </c>
      <c r="AT137">
        <v>15.0313</v>
      </c>
      <c r="AU137" s="1">
        <v>42521</v>
      </c>
      <c r="AV137">
        <v>14.569000000000001</v>
      </c>
      <c r="AW137" s="1">
        <v>42521</v>
      </c>
      <c r="AX137">
        <v>10.670299999999999</v>
      </c>
      <c r="AY137" s="1">
        <v>42521</v>
      </c>
      <c r="AZ137">
        <v>9.2064000000000004</v>
      </c>
      <c r="BB137" s="2">
        <v>42521</v>
      </c>
      <c r="BC137" s="4">
        <f t="shared" si="66"/>
        <v>15.0313</v>
      </c>
      <c r="BD137" s="4">
        <f t="shared" si="67"/>
        <v>14.569000000000001</v>
      </c>
      <c r="BE137" s="4">
        <f t="shared" si="68"/>
        <v>10.670299999999999</v>
      </c>
      <c r="BF137" s="2">
        <v>42521</v>
      </c>
      <c r="BG137" s="23">
        <f t="shared" si="59"/>
        <v>-0.29012793304637663</v>
      </c>
      <c r="BH137" s="23">
        <f t="shared" si="60"/>
        <v>0.36537866789124962</v>
      </c>
      <c r="BJ137" s="2">
        <v>43069</v>
      </c>
      <c r="BK137" s="23">
        <v>0.48808237972909851</v>
      </c>
      <c r="BL137" s="23">
        <v>-0.24399300402213553</v>
      </c>
      <c r="BS137" s="2">
        <v>39472</v>
      </c>
      <c r="BT137">
        <v>1438.96</v>
      </c>
      <c r="BU137" s="2">
        <v>39472</v>
      </c>
      <c r="BV137">
        <v>763.6</v>
      </c>
      <c r="BW137" s="2">
        <v>39472</v>
      </c>
      <c r="BX137">
        <v>1111.1400000000001</v>
      </c>
      <c r="BZ137" s="2">
        <v>39479</v>
      </c>
      <c r="CA137" s="23">
        <f t="shared" si="69"/>
        <v>-1.5597171293871059E-2</v>
      </c>
      <c r="CB137" s="23">
        <f t="shared" si="70"/>
        <v>3.3774392616889859E-2</v>
      </c>
      <c r="CC137" s="23">
        <f t="shared" si="71"/>
        <v>7.9737926813900906E-3</v>
      </c>
      <c r="CD137" s="23"/>
      <c r="CE137" s="2">
        <v>39836</v>
      </c>
      <c r="CF137" s="23">
        <f t="shared" si="72"/>
        <v>0.69573956154877892</v>
      </c>
      <c r="CG137" s="23">
        <f t="shared" si="73"/>
        <v>0.80412544930071383</v>
      </c>
      <c r="CS137" s="1">
        <v>40512</v>
      </c>
      <c r="CT137">
        <v>589.88</v>
      </c>
      <c r="CU137" s="1">
        <v>40512</v>
      </c>
      <c r="CV137">
        <v>679.61</v>
      </c>
      <c r="CW137" s="1">
        <v>40512</v>
      </c>
      <c r="CX137">
        <v>1795.4</v>
      </c>
      <c r="CY137" s="1">
        <v>40512</v>
      </c>
      <c r="CZ137">
        <v>1281.97</v>
      </c>
      <c r="DB137" s="1">
        <v>40662</v>
      </c>
      <c r="DC137" s="3">
        <f t="shared" si="55"/>
        <v>488.58848614072474</v>
      </c>
      <c r="DD137" s="3">
        <f t="shared" si="56"/>
        <v>188.75203612150995</v>
      </c>
      <c r="DE137" s="3">
        <f t="shared" si="57"/>
        <v>117.51553484243227</v>
      </c>
      <c r="DF137" s="3">
        <f t="shared" si="58"/>
        <v>88.741713865214322</v>
      </c>
      <c r="DG137" s="1">
        <v>40662</v>
      </c>
      <c r="DH137" s="5">
        <f t="shared" si="53"/>
        <v>2.588520347543132</v>
      </c>
      <c r="DI137" s="5">
        <f t="shared" si="54"/>
        <v>1.3242423402022772</v>
      </c>
      <c r="DL137" s="2">
        <v>41271</v>
      </c>
      <c r="DM137">
        <v>79.677999999999997</v>
      </c>
      <c r="DN137" s="2">
        <v>41271</v>
      </c>
      <c r="DO137">
        <v>54.774999999999999</v>
      </c>
      <c r="DP137" s="2">
        <v>41271</v>
      </c>
      <c r="DQ137" s="5">
        <v>95.591999999999999</v>
      </c>
      <c r="DS137" s="2">
        <v>41271</v>
      </c>
      <c r="DT137">
        <v>95.591999999999999</v>
      </c>
      <c r="DV137" s="2">
        <v>41278</v>
      </c>
      <c r="DW137" s="23">
        <f t="shared" si="74"/>
        <v>5.4769511638521617E-3</v>
      </c>
      <c r="DX137" s="23">
        <f t="shared" si="75"/>
        <v>1.0303973493310581E-2</v>
      </c>
      <c r="DY137" s="23">
        <f t="shared" si="76"/>
        <v>2.4897480960750507E-3</v>
      </c>
      <c r="DZ137" s="23"/>
      <c r="EA137" s="2">
        <v>41635</v>
      </c>
      <c r="EB137" s="23">
        <f t="shared" si="77"/>
        <v>0.36512149684206041</v>
      </c>
      <c r="EC137" s="23">
        <f t="shared" si="78"/>
        <v>-0.6396971439826582</v>
      </c>
    </row>
    <row r="138" spans="27:133">
      <c r="AA138" s="2">
        <v>42551</v>
      </c>
      <c r="AB138">
        <v>15.780799999999999</v>
      </c>
      <c r="AC138" s="1">
        <v>42551</v>
      </c>
      <c r="AD138">
        <v>16.9922</v>
      </c>
      <c r="AE138" s="1">
        <v>42551</v>
      </c>
      <c r="AF138">
        <v>11.952199999999999</v>
      </c>
      <c r="AG138" s="1">
        <v>42551</v>
      </c>
      <c r="AH138">
        <v>10.788600000000001</v>
      </c>
      <c r="AJ138" s="2">
        <v>42551</v>
      </c>
      <c r="AK138" s="4">
        <f t="shared" si="61"/>
        <v>15.780799999999999</v>
      </c>
      <c r="AL138" s="4">
        <f t="shared" si="62"/>
        <v>16.9922</v>
      </c>
      <c r="AM138" s="4">
        <f t="shared" si="63"/>
        <v>11.952199999999999</v>
      </c>
      <c r="AN138" s="2">
        <v>42551</v>
      </c>
      <c r="AO138" s="23">
        <f t="shared" si="64"/>
        <v>-0.24261127446010344</v>
      </c>
      <c r="AP138" s="23">
        <f t="shared" si="65"/>
        <v>0.42167969076822676</v>
      </c>
      <c r="AS138" s="1">
        <v>42551</v>
      </c>
      <c r="AT138">
        <v>14.883599999999999</v>
      </c>
      <c r="AU138" s="1">
        <v>42551</v>
      </c>
      <c r="AV138">
        <v>14.932600000000001</v>
      </c>
      <c r="AW138" s="1">
        <v>42551</v>
      </c>
      <c r="AX138">
        <v>11.214499999999999</v>
      </c>
      <c r="AY138" s="1">
        <v>42551</v>
      </c>
      <c r="AZ138">
        <v>10.042</v>
      </c>
      <c r="BB138" s="2">
        <v>42551</v>
      </c>
      <c r="BC138" s="4">
        <f t="shared" si="66"/>
        <v>14.883599999999999</v>
      </c>
      <c r="BD138" s="4">
        <f t="shared" si="67"/>
        <v>14.932600000000001</v>
      </c>
      <c r="BE138" s="4">
        <f t="shared" si="68"/>
        <v>11.214499999999999</v>
      </c>
      <c r="BF138" s="2">
        <v>42551</v>
      </c>
      <c r="BG138" s="23">
        <f t="shared" si="59"/>
        <v>-0.24651965922223118</v>
      </c>
      <c r="BH138" s="23">
        <f t="shared" si="60"/>
        <v>0.33154398323598921</v>
      </c>
      <c r="BJ138" s="2">
        <v>43098</v>
      </c>
      <c r="BK138" s="23">
        <v>0.51909958106884058</v>
      </c>
      <c r="BL138" s="23">
        <v>-0.22911336471897481</v>
      </c>
      <c r="BS138" s="2">
        <v>39479</v>
      </c>
      <c r="BT138">
        <v>1487.56</v>
      </c>
      <c r="BU138" s="2">
        <v>39479</v>
      </c>
      <c r="BV138">
        <v>751.69</v>
      </c>
      <c r="BW138" s="2">
        <v>39479</v>
      </c>
      <c r="BX138">
        <v>1120</v>
      </c>
      <c r="BZ138" s="2">
        <v>39486</v>
      </c>
      <c r="CA138" s="23">
        <f t="shared" si="69"/>
        <v>-4.3156088281073424E-2</v>
      </c>
      <c r="CB138" s="23">
        <f t="shared" si="70"/>
        <v>-4.9060205974885029E-2</v>
      </c>
      <c r="CC138" s="23">
        <f t="shared" si="71"/>
        <v>-2.1991071428571485E-2</v>
      </c>
      <c r="CD138" s="23"/>
      <c r="CE138" s="2">
        <v>39843</v>
      </c>
      <c r="CF138" s="23">
        <f t="shared" si="72"/>
        <v>0.69599212653890674</v>
      </c>
      <c r="CG138" s="23">
        <f t="shared" si="73"/>
        <v>0.80428699384506019</v>
      </c>
      <c r="CS138" s="1">
        <v>40543</v>
      </c>
      <c r="CT138">
        <v>611.17999999999995</v>
      </c>
      <c r="CU138" s="1">
        <v>40543</v>
      </c>
      <c r="CV138">
        <v>720.22</v>
      </c>
      <c r="CW138" s="1">
        <v>40543</v>
      </c>
      <c r="CX138">
        <v>1936.2</v>
      </c>
      <c r="CY138" s="1">
        <v>40543</v>
      </c>
      <c r="CZ138">
        <v>1367.56</v>
      </c>
      <c r="DB138" s="1">
        <v>40694</v>
      </c>
      <c r="DC138" s="3">
        <f t="shared" si="55"/>
        <v>469.82515991471195</v>
      </c>
      <c r="DD138" s="3">
        <f t="shared" si="56"/>
        <v>186.24296287828989</v>
      </c>
      <c r="DE138" s="3">
        <f t="shared" si="57"/>
        <v>113.8592987128273</v>
      </c>
      <c r="DF138" s="3">
        <f t="shared" si="58"/>
        <v>87.158979184385075</v>
      </c>
      <c r="DG138" s="1">
        <v>40694</v>
      </c>
      <c r="DH138" s="5">
        <f t="shared" si="53"/>
        <v>2.5226465078401032</v>
      </c>
      <c r="DI138" s="5">
        <f t="shared" si="54"/>
        <v>1.306340434207675</v>
      </c>
      <c r="DL138" s="2">
        <v>41278</v>
      </c>
      <c r="DM138">
        <v>80.498999999999995</v>
      </c>
      <c r="DN138" s="2">
        <v>41278</v>
      </c>
      <c r="DO138">
        <v>55.075000000000003</v>
      </c>
      <c r="DP138" s="2">
        <v>41278</v>
      </c>
      <c r="DQ138" s="5">
        <v>95.83</v>
      </c>
      <c r="DS138" s="2">
        <v>41278</v>
      </c>
      <c r="DT138">
        <v>95.83</v>
      </c>
      <c r="DV138" s="2">
        <v>41285</v>
      </c>
      <c r="DW138" s="23">
        <f t="shared" si="74"/>
        <v>-5.7194734453019924E-3</v>
      </c>
      <c r="DX138" s="23">
        <f t="shared" si="75"/>
        <v>-1.1627473633212704E-2</v>
      </c>
      <c r="DY138" s="23">
        <f t="shared" si="76"/>
        <v>1.3461337785662941E-3</v>
      </c>
      <c r="DZ138" s="23"/>
      <c r="EA138" s="2">
        <v>41642</v>
      </c>
      <c r="EB138" s="23">
        <f t="shared" si="77"/>
        <v>0.36564875869614433</v>
      </c>
      <c r="EC138" s="23">
        <f t="shared" si="78"/>
        <v>-0.64172364432143458</v>
      </c>
    </row>
    <row r="139" spans="27:133">
      <c r="AA139" s="2">
        <v>42580</v>
      </c>
      <c r="AB139">
        <v>16.371500000000001</v>
      </c>
      <c r="AC139" s="1">
        <v>42580</v>
      </c>
      <c r="AD139">
        <v>17.494199999999999</v>
      </c>
      <c r="AE139" s="1">
        <v>42580</v>
      </c>
      <c r="AF139">
        <v>12.253500000000001</v>
      </c>
      <c r="AG139" s="1">
        <v>42580</v>
      </c>
      <c r="AH139">
        <v>11.1425</v>
      </c>
      <c r="AJ139" s="2">
        <v>42580</v>
      </c>
      <c r="AK139" s="4">
        <f t="shared" si="61"/>
        <v>16.371500000000001</v>
      </c>
      <c r="AL139" s="4">
        <f t="shared" si="62"/>
        <v>17.494199999999999</v>
      </c>
      <c r="AM139" s="4">
        <f t="shared" si="63"/>
        <v>12.253500000000001</v>
      </c>
      <c r="AN139" s="2">
        <v>42580</v>
      </c>
      <c r="AO139" s="23">
        <f t="shared" si="64"/>
        <v>-0.25153467916806649</v>
      </c>
      <c r="AP139" s="23">
        <f t="shared" si="65"/>
        <v>0.42769004774146158</v>
      </c>
      <c r="AS139" s="1">
        <v>42580</v>
      </c>
      <c r="AT139">
        <v>15.529</v>
      </c>
      <c r="AU139" s="1">
        <v>42580</v>
      </c>
      <c r="AV139">
        <v>15.460599999999999</v>
      </c>
      <c r="AW139" s="1">
        <v>42580</v>
      </c>
      <c r="AX139">
        <v>11.5702</v>
      </c>
      <c r="AY139" s="1">
        <v>42580</v>
      </c>
      <c r="AZ139">
        <v>10.473699999999999</v>
      </c>
      <c r="BB139" s="2">
        <v>42580</v>
      </c>
      <c r="BC139" s="4">
        <f t="shared" si="66"/>
        <v>15.529</v>
      </c>
      <c r="BD139" s="4">
        <f t="shared" si="67"/>
        <v>15.460599999999999</v>
      </c>
      <c r="BE139" s="4">
        <f t="shared" si="68"/>
        <v>11.5702</v>
      </c>
      <c r="BF139" s="2">
        <v>42580</v>
      </c>
      <c r="BG139" s="23">
        <f t="shared" si="59"/>
        <v>-0.25492948676669458</v>
      </c>
      <c r="BH139" s="23">
        <f t="shared" si="60"/>
        <v>0.3362431072928731</v>
      </c>
      <c r="BJ139" s="2">
        <v>43131</v>
      </c>
      <c r="BK139" s="23">
        <v>0.6222407486687247</v>
      </c>
      <c r="BL139" s="23">
        <v>-0.22219560924885207</v>
      </c>
      <c r="BS139" s="2">
        <v>39486</v>
      </c>
      <c r="BT139">
        <v>1414.58</v>
      </c>
      <c r="BU139" s="2">
        <v>39486</v>
      </c>
      <c r="BV139">
        <v>719.25</v>
      </c>
      <c r="BW139" s="2">
        <v>39486</v>
      </c>
      <c r="BX139">
        <v>1095.3699999999999</v>
      </c>
      <c r="BZ139" s="2">
        <v>39493</v>
      </c>
      <c r="CA139" s="23">
        <f t="shared" si="69"/>
        <v>3.9374348279457738E-2</v>
      </c>
      <c r="CB139" s="23">
        <f t="shared" si="70"/>
        <v>1.7616536357081269E-2</v>
      </c>
      <c r="CC139" s="23">
        <f t="shared" si="71"/>
        <v>3.5102294201959205E-2</v>
      </c>
      <c r="CD139" s="23"/>
      <c r="CE139" s="2">
        <v>39850</v>
      </c>
      <c r="CF139" s="23">
        <f t="shared" si="72"/>
        <v>0.68673077522244363</v>
      </c>
      <c r="CG139" s="23">
        <f t="shared" si="73"/>
        <v>0.79628797069949908</v>
      </c>
      <c r="CS139" s="1">
        <v>40574</v>
      </c>
      <c r="CT139">
        <v>542.23</v>
      </c>
      <c r="CU139" s="1">
        <v>40574</v>
      </c>
      <c r="CV139">
        <v>646.33000000000004</v>
      </c>
      <c r="CW139" s="1">
        <v>40574</v>
      </c>
      <c r="CX139">
        <v>2001</v>
      </c>
      <c r="CY139" s="1">
        <v>40574</v>
      </c>
      <c r="CZ139">
        <v>1381.96</v>
      </c>
      <c r="DB139" s="1">
        <v>40724</v>
      </c>
      <c r="DC139" s="3">
        <f t="shared" si="55"/>
        <v>466.25159914712128</v>
      </c>
      <c r="DD139" s="3">
        <f t="shared" si="56"/>
        <v>189.75509387591796</v>
      </c>
      <c r="DE139" s="3">
        <f t="shared" si="57"/>
        <v>111.83422103861515</v>
      </c>
      <c r="DF139" s="3">
        <f t="shared" si="58"/>
        <v>85.69386388723025</v>
      </c>
      <c r="DG139" s="1">
        <v>40724</v>
      </c>
      <c r="DH139" s="5">
        <f t="shared" si="53"/>
        <v>2.4571229663642447</v>
      </c>
      <c r="DI139" s="5">
        <f t="shared" si="54"/>
        <v>1.3050435114675722</v>
      </c>
      <c r="DL139" s="2">
        <v>41285</v>
      </c>
      <c r="DM139">
        <v>79.563000000000002</v>
      </c>
      <c r="DN139" s="2">
        <v>41285</v>
      </c>
      <c r="DO139">
        <v>54.76</v>
      </c>
      <c r="DP139" s="2">
        <v>41285</v>
      </c>
      <c r="DQ139" s="5">
        <v>95.959000000000003</v>
      </c>
      <c r="DS139" s="2">
        <v>41285</v>
      </c>
      <c r="DT139">
        <v>95.959000000000003</v>
      </c>
      <c r="DV139" s="2">
        <v>41292</v>
      </c>
      <c r="DW139" s="23">
        <f t="shared" si="74"/>
        <v>-1.9265887509130719E-2</v>
      </c>
      <c r="DX139" s="23">
        <f t="shared" si="75"/>
        <v>5.9449744227844104E-3</v>
      </c>
      <c r="DY139" s="23">
        <f t="shared" si="76"/>
        <v>1.6882210110567009E-3</v>
      </c>
      <c r="DZ139" s="23"/>
      <c r="EA139" s="2">
        <v>41649</v>
      </c>
      <c r="EB139" s="23">
        <f t="shared" si="77"/>
        <v>0.35827974569961046</v>
      </c>
      <c r="EC139" s="23">
        <f t="shared" si="78"/>
        <v>-0.64296539028790911</v>
      </c>
    </row>
    <row r="140" spans="27:133">
      <c r="AA140" s="2">
        <v>42613</v>
      </c>
      <c r="AB140">
        <v>16.170500000000001</v>
      </c>
      <c r="AC140" s="1">
        <v>42613</v>
      </c>
      <c r="AD140">
        <v>17.272400000000001</v>
      </c>
      <c r="AE140" s="1">
        <v>42613</v>
      </c>
      <c r="AF140">
        <v>12.3558</v>
      </c>
      <c r="AG140" s="1">
        <v>42613</v>
      </c>
      <c r="AH140">
        <v>11.769399999999999</v>
      </c>
      <c r="AJ140" s="2">
        <v>42613</v>
      </c>
      <c r="AK140" s="4">
        <f t="shared" si="61"/>
        <v>16.170500000000001</v>
      </c>
      <c r="AL140" s="4">
        <f t="shared" si="62"/>
        <v>17.272400000000001</v>
      </c>
      <c r="AM140" s="4">
        <f t="shared" si="63"/>
        <v>12.3558</v>
      </c>
      <c r="AN140" s="2">
        <v>42613</v>
      </c>
      <c r="AO140" s="23">
        <f t="shared" si="64"/>
        <v>-0.23590488853158531</v>
      </c>
      <c r="AP140" s="23">
        <f t="shared" si="65"/>
        <v>0.39791838650674172</v>
      </c>
      <c r="AS140" s="1">
        <v>42613</v>
      </c>
      <c r="AT140">
        <v>15.502800000000001</v>
      </c>
      <c r="AU140" s="1">
        <v>42613</v>
      </c>
      <c r="AV140">
        <v>15.583399999999999</v>
      </c>
      <c r="AW140" s="1">
        <v>42613</v>
      </c>
      <c r="AX140">
        <v>11.760400000000001</v>
      </c>
      <c r="AY140" s="1">
        <v>42613</v>
      </c>
      <c r="AZ140">
        <v>11.199299999999999</v>
      </c>
      <c r="BB140" s="2">
        <v>42613</v>
      </c>
      <c r="BC140" s="4">
        <f t="shared" si="66"/>
        <v>15.502800000000001</v>
      </c>
      <c r="BD140" s="4">
        <f t="shared" si="67"/>
        <v>15.583399999999999</v>
      </c>
      <c r="BE140" s="4">
        <f t="shared" si="68"/>
        <v>11.760400000000001</v>
      </c>
      <c r="BF140" s="2">
        <v>42613</v>
      </c>
      <c r="BG140" s="23">
        <f t="shared" si="59"/>
        <v>-0.24140155326779678</v>
      </c>
      <c r="BH140" s="23">
        <f t="shared" si="60"/>
        <v>0.32507397707560948</v>
      </c>
      <c r="BJ140" s="2">
        <v>43159</v>
      </c>
      <c r="BK140" s="23">
        <v>0.65160072366868582</v>
      </c>
      <c r="BL140" s="23">
        <v>-0.21490767615636397</v>
      </c>
      <c r="BS140" s="2">
        <v>39493</v>
      </c>
      <c r="BT140">
        <v>1439.5</v>
      </c>
      <c r="BU140" s="2">
        <v>39493</v>
      </c>
      <c r="BV140">
        <v>747.57</v>
      </c>
      <c r="BW140" s="2">
        <v>39493</v>
      </c>
      <c r="BX140">
        <v>1133.82</v>
      </c>
      <c r="BZ140" s="2">
        <v>39500</v>
      </c>
      <c r="CA140" s="23">
        <f t="shared" si="69"/>
        <v>-4.5333547360113524E-2</v>
      </c>
      <c r="CB140" s="23">
        <f t="shared" si="70"/>
        <v>6.5508857242098095E-3</v>
      </c>
      <c r="CC140" s="23">
        <f t="shared" si="71"/>
        <v>1.453493499850067E-2</v>
      </c>
      <c r="CD140" s="23"/>
      <c r="CE140" s="2">
        <v>39857</v>
      </c>
      <c r="CF140" s="23">
        <f t="shared" si="72"/>
        <v>0.66745837409405329</v>
      </c>
      <c r="CG140" s="23">
        <f t="shared" si="73"/>
        <v>0.78989646782369372</v>
      </c>
      <c r="CS140" s="1">
        <v>40602</v>
      </c>
      <c r="CT140">
        <v>525.37</v>
      </c>
      <c r="CU140" s="1">
        <v>40602</v>
      </c>
      <c r="CV140">
        <v>625.12</v>
      </c>
      <c r="CW140" s="1">
        <v>40602</v>
      </c>
      <c r="CX140">
        <v>2074.3000000000002</v>
      </c>
      <c r="CY140" s="1">
        <v>40602</v>
      </c>
      <c r="CZ140">
        <v>1423.38</v>
      </c>
      <c r="DB140" s="1">
        <v>40753</v>
      </c>
      <c r="DC140" s="3">
        <f t="shared" si="55"/>
        <v>448.84434968017035</v>
      </c>
      <c r="DD140" s="3">
        <f t="shared" si="56"/>
        <v>183.07947303746457</v>
      </c>
      <c r="DE140" s="3">
        <f t="shared" si="57"/>
        <v>108.34442964935639</v>
      </c>
      <c r="DF140" s="3">
        <f t="shared" si="58"/>
        <v>85.118433671715351</v>
      </c>
      <c r="DG140" s="1">
        <v>40753</v>
      </c>
      <c r="DH140" s="5">
        <f t="shared" si="53"/>
        <v>2.4516366703126837</v>
      </c>
      <c r="DI140" s="5">
        <f t="shared" si="54"/>
        <v>1.2728668159851133</v>
      </c>
      <c r="DL140" s="2">
        <v>41292</v>
      </c>
      <c r="DM140">
        <v>80.036000000000001</v>
      </c>
      <c r="DN140" s="2">
        <v>41292</v>
      </c>
      <c r="DO140">
        <v>53.704999999999998</v>
      </c>
      <c r="DP140" s="2">
        <v>41292</v>
      </c>
      <c r="DQ140" s="5">
        <v>96.120999999999995</v>
      </c>
      <c r="DS140" s="2">
        <v>41292</v>
      </c>
      <c r="DT140">
        <v>96.120999999999995</v>
      </c>
      <c r="DV140" s="2">
        <v>41299</v>
      </c>
      <c r="DW140" s="23">
        <f t="shared" si="74"/>
        <v>-3.7240480402189746E-4</v>
      </c>
      <c r="DX140" s="23">
        <f t="shared" si="75"/>
        <v>-3.5983807286720237E-3</v>
      </c>
      <c r="DY140" s="23">
        <f t="shared" si="76"/>
        <v>-9.3631984685960123E-4</v>
      </c>
      <c r="DZ140" s="23"/>
      <c r="EA140" s="2">
        <v>41656</v>
      </c>
      <c r="EB140" s="23">
        <f t="shared" si="77"/>
        <v>0.37749990626043423</v>
      </c>
      <c r="EC140" s="23">
        <f t="shared" si="78"/>
        <v>-0.63005565493719295</v>
      </c>
    </row>
    <row r="141" spans="27:133">
      <c r="AA141" s="2">
        <v>42643</v>
      </c>
      <c r="AB141">
        <v>16.0563</v>
      </c>
      <c r="AC141" s="1">
        <v>42643</v>
      </c>
      <c r="AD141">
        <v>16.601700000000001</v>
      </c>
      <c r="AE141" s="1">
        <v>42643</v>
      </c>
      <c r="AF141">
        <v>12.2987</v>
      </c>
      <c r="AG141" s="1">
        <v>42643</v>
      </c>
      <c r="AH141">
        <v>12.056800000000001</v>
      </c>
      <c r="AJ141" s="2">
        <v>42643</v>
      </c>
      <c r="AK141" s="4">
        <f t="shared" si="61"/>
        <v>16.0563</v>
      </c>
      <c r="AL141" s="4">
        <f t="shared" si="62"/>
        <v>16.601700000000001</v>
      </c>
      <c r="AM141" s="4">
        <f t="shared" si="63"/>
        <v>12.2987</v>
      </c>
      <c r="AN141" s="2">
        <v>42643</v>
      </c>
      <c r="AO141" s="23">
        <f t="shared" si="64"/>
        <v>-0.23402651918561557</v>
      </c>
      <c r="AP141" s="23">
        <f t="shared" si="65"/>
        <v>0.34987437696667123</v>
      </c>
      <c r="AS141" s="1">
        <v>42643</v>
      </c>
      <c r="AT141">
        <v>15.5237</v>
      </c>
      <c r="AU141" s="1">
        <v>42643</v>
      </c>
      <c r="AV141">
        <v>15.1884</v>
      </c>
      <c r="AW141" s="1">
        <v>42643</v>
      </c>
      <c r="AX141">
        <v>11.832599999999999</v>
      </c>
      <c r="AY141" s="1">
        <v>42643</v>
      </c>
      <c r="AZ141">
        <v>11.6113</v>
      </c>
      <c r="BB141" s="2">
        <v>42643</v>
      </c>
      <c r="BC141" s="4">
        <f t="shared" si="66"/>
        <v>15.5237</v>
      </c>
      <c r="BD141" s="4">
        <f t="shared" si="67"/>
        <v>15.1884</v>
      </c>
      <c r="BE141" s="4">
        <f t="shared" si="68"/>
        <v>11.832599999999999</v>
      </c>
      <c r="BF141" s="2">
        <v>42643</v>
      </c>
      <c r="BG141" s="23">
        <f t="shared" si="59"/>
        <v>-0.23777192293074467</v>
      </c>
      <c r="BH141" s="23">
        <f t="shared" si="60"/>
        <v>0.28360630799655184</v>
      </c>
      <c r="BJ141" s="2">
        <v>43189</v>
      </c>
      <c r="BK141" s="23">
        <v>0.64405021351197034</v>
      </c>
      <c r="BL141" s="23">
        <v>-0.21068801137481663</v>
      </c>
      <c r="BS141" s="2">
        <v>39500</v>
      </c>
      <c r="BT141">
        <v>1448.93</v>
      </c>
      <c r="BU141" s="2">
        <v>39500</v>
      </c>
      <c r="BV141">
        <v>713.68</v>
      </c>
      <c r="BW141" s="2">
        <v>39500</v>
      </c>
      <c r="BX141">
        <v>1150.3</v>
      </c>
      <c r="BZ141" s="2">
        <v>39507</v>
      </c>
      <c r="CA141" s="23">
        <f t="shared" si="69"/>
        <v>1.6505997085528579E-2</v>
      </c>
      <c r="CB141" s="23">
        <f t="shared" si="70"/>
        <v>4.5757904108547631E-3</v>
      </c>
      <c r="CC141" s="23">
        <f t="shared" si="71"/>
        <v>1.5091715204729406E-2</v>
      </c>
      <c r="CD141" s="23"/>
      <c r="CE141" s="2">
        <v>39864</v>
      </c>
      <c r="CF141" s="23">
        <f t="shared" si="72"/>
        <v>0.68505973473460213</v>
      </c>
      <c r="CG141" s="23">
        <f t="shared" si="73"/>
        <v>0.80476075793798341</v>
      </c>
      <c r="CS141" s="1">
        <v>40633</v>
      </c>
      <c r="CT141">
        <v>576.94000000000005</v>
      </c>
      <c r="CU141" s="1">
        <v>40633</v>
      </c>
      <c r="CV141">
        <v>681.84</v>
      </c>
      <c r="CW141" s="1">
        <v>40633</v>
      </c>
      <c r="CX141">
        <v>2038.6</v>
      </c>
      <c r="CY141" s="1">
        <v>40633</v>
      </c>
      <c r="CZ141">
        <v>1412.68</v>
      </c>
      <c r="DB141" s="1">
        <v>40786</v>
      </c>
      <c r="DC141" s="3">
        <f t="shared" si="55"/>
        <v>408.11087420042628</v>
      </c>
      <c r="DD141" s="3">
        <f t="shared" si="56"/>
        <v>167.46206384133964</v>
      </c>
      <c r="DE141" s="3">
        <f t="shared" si="57"/>
        <v>100.1276076342654</v>
      </c>
      <c r="DF141" s="3">
        <f t="shared" si="58"/>
        <v>79.20549614268748</v>
      </c>
      <c r="DG141" s="1">
        <v>40786</v>
      </c>
      <c r="DH141" s="5">
        <f t="shared" si="53"/>
        <v>2.4370347817227853</v>
      </c>
      <c r="DI141" s="5">
        <f t="shared" si="54"/>
        <v>1.2641497435214226</v>
      </c>
      <c r="DL141" s="2">
        <v>41299</v>
      </c>
      <c r="DM141">
        <v>79.748000000000005</v>
      </c>
      <c r="DN141" s="2">
        <v>41299</v>
      </c>
      <c r="DO141">
        <v>53.685000000000002</v>
      </c>
      <c r="DP141" s="2">
        <v>41299</v>
      </c>
      <c r="DQ141" s="5">
        <v>96.031000000000006</v>
      </c>
      <c r="DS141" s="2">
        <v>41299</v>
      </c>
      <c r="DT141">
        <v>96.031000000000006</v>
      </c>
      <c r="DV141" s="2">
        <v>41306</v>
      </c>
      <c r="DW141" s="23">
        <f t="shared" si="74"/>
        <v>-9.0807488125175251E-3</v>
      </c>
      <c r="DX141" s="23">
        <f t="shared" si="75"/>
        <v>-7.812108140643037E-3</v>
      </c>
      <c r="DY141" s="23">
        <f t="shared" si="76"/>
        <v>8.3306432297902688E-3</v>
      </c>
      <c r="DZ141" s="23"/>
      <c r="EA141" s="2">
        <v>41663</v>
      </c>
      <c r="EB141" s="23">
        <f t="shared" si="77"/>
        <v>0.34168305708431013</v>
      </c>
      <c r="EC141" s="23">
        <f t="shared" si="78"/>
        <v>-0.64233831963139332</v>
      </c>
    </row>
    <row r="142" spans="27:133">
      <c r="AA142" s="2">
        <v>42674</v>
      </c>
      <c r="AB142">
        <v>15.7326</v>
      </c>
      <c r="AC142" s="1">
        <v>42674</v>
      </c>
      <c r="AD142">
        <v>16.559200000000001</v>
      </c>
      <c r="AE142" s="1">
        <v>42674</v>
      </c>
      <c r="AF142">
        <v>12.3634</v>
      </c>
      <c r="AG142" s="1">
        <v>42674</v>
      </c>
      <c r="AH142">
        <v>11.827500000000001</v>
      </c>
      <c r="AJ142" s="2">
        <v>42674</v>
      </c>
      <c r="AK142" s="4">
        <f t="shared" si="61"/>
        <v>15.7326</v>
      </c>
      <c r="AL142" s="4">
        <f t="shared" si="62"/>
        <v>16.559200000000001</v>
      </c>
      <c r="AM142" s="4">
        <f t="shared" si="63"/>
        <v>12.3634</v>
      </c>
      <c r="AN142" s="2">
        <v>42674</v>
      </c>
      <c r="AO142" s="23">
        <f t="shared" si="64"/>
        <v>-0.21415404955315709</v>
      </c>
      <c r="AP142" s="23">
        <f t="shared" si="65"/>
        <v>0.3393726644774091</v>
      </c>
      <c r="AS142" s="1">
        <v>42674</v>
      </c>
      <c r="AT142">
        <v>15.2981</v>
      </c>
      <c r="AU142" s="1">
        <v>42674</v>
      </c>
      <c r="AV142">
        <v>15.1495</v>
      </c>
      <c r="AW142" s="1">
        <v>42674</v>
      </c>
      <c r="AX142">
        <v>12.008699999999999</v>
      </c>
      <c r="AY142" s="1">
        <v>42674</v>
      </c>
      <c r="AZ142">
        <v>11.5358</v>
      </c>
      <c r="BB142" s="2">
        <v>42674</v>
      </c>
      <c r="BC142" s="4">
        <f t="shared" si="66"/>
        <v>15.2981</v>
      </c>
      <c r="BD142" s="4">
        <f t="shared" si="67"/>
        <v>15.1495</v>
      </c>
      <c r="BE142" s="4">
        <f t="shared" si="68"/>
        <v>12.008699999999999</v>
      </c>
      <c r="BF142" s="2">
        <v>42674</v>
      </c>
      <c r="BG142" s="23">
        <f t="shared" si="59"/>
        <v>-0.21502016590295536</v>
      </c>
      <c r="BH142" s="23">
        <f t="shared" si="60"/>
        <v>0.26154371414058142</v>
      </c>
      <c r="BJ142" s="2">
        <v>43220</v>
      </c>
      <c r="BK142" s="23">
        <v>0.44675638649367388</v>
      </c>
      <c r="BL142" s="23">
        <v>-0.21997183877699833</v>
      </c>
      <c r="BS142" s="2">
        <v>39507</v>
      </c>
      <c r="BT142">
        <v>1455.56</v>
      </c>
      <c r="BU142" s="2">
        <v>39507</v>
      </c>
      <c r="BV142">
        <v>725.46</v>
      </c>
      <c r="BW142" s="2">
        <v>39507</v>
      </c>
      <c r="BX142">
        <v>1167.6600000000001</v>
      </c>
      <c r="BZ142" s="2">
        <v>39514</v>
      </c>
      <c r="CA142" s="23">
        <f t="shared" si="69"/>
        <v>-0.10152179306922515</v>
      </c>
      <c r="CB142" s="23">
        <f t="shared" si="70"/>
        <v>-3.0428151364423339E-2</v>
      </c>
      <c r="CC142" s="23">
        <f t="shared" si="71"/>
        <v>-4.2957710292379714E-2</v>
      </c>
      <c r="CD142" s="23"/>
      <c r="CE142" s="2">
        <v>39871</v>
      </c>
      <c r="CF142" s="23">
        <f t="shared" si="72"/>
        <v>0.68062674652171651</v>
      </c>
      <c r="CG142" s="23">
        <f t="shared" si="73"/>
        <v>0.80374733794825914</v>
      </c>
      <c r="CS142" s="1">
        <v>40662</v>
      </c>
      <c r="CT142">
        <v>572.87</v>
      </c>
      <c r="CU142" s="1">
        <v>40662</v>
      </c>
      <c r="CV142">
        <v>660.5</v>
      </c>
      <c r="CW142" s="1">
        <v>40662</v>
      </c>
      <c r="CX142">
        <v>2118.1</v>
      </c>
      <c r="CY142" s="1">
        <v>40662</v>
      </c>
      <c r="CZ142">
        <v>1471.24</v>
      </c>
      <c r="DB142" s="1">
        <v>40816</v>
      </c>
      <c r="DC142" s="3">
        <f t="shared" si="55"/>
        <v>404.23880597014914</v>
      </c>
      <c r="DD142" s="3">
        <f t="shared" si="56"/>
        <v>166.82193581573452</v>
      </c>
      <c r="DE142" s="3">
        <f t="shared" si="57"/>
        <v>92.127163781624489</v>
      </c>
      <c r="DF142" s="3">
        <f t="shared" si="58"/>
        <v>71.544553619359618</v>
      </c>
      <c r="DG142" s="1">
        <v>40816</v>
      </c>
      <c r="DH142" s="5">
        <f t="shared" si="53"/>
        <v>2.423175369554857</v>
      </c>
      <c r="DI142" s="5">
        <f t="shared" si="54"/>
        <v>1.2876894064050084</v>
      </c>
      <c r="DL142" s="2">
        <v>41306</v>
      </c>
      <c r="DM142">
        <v>79.125</v>
      </c>
      <c r="DN142" s="2">
        <v>41306</v>
      </c>
      <c r="DO142">
        <v>53.197499999999998</v>
      </c>
      <c r="DP142" s="2">
        <v>41306</v>
      </c>
      <c r="DQ142" s="5">
        <v>96.831000000000003</v>
      </c>
      <c r="DS142" s="2">
        <v>41306</v>
      </c>
      <c r="DT142">
        <v>96.831000000000003</v>
      </c>
      <c r="DV142" s="2">
        <v>41313</v>
      </c>
      <c r="DW142" s="23">
        <f t="shared" si="74"/>
        <v>5.7803468208093012E-3</v>
      </c>
      <c r="DX142" s="23">
        <f t="shared" si="75"/>
        <v>1.4167456556082092E-2</v>
      </c>
      <c r="DY142" s="23">
        <f t="shared" si="76"/>
        <v>-3.9037085230969604E-3</v>
      </c>
      <c r="DZ142" s="23"/>
      <c r="EA142" s="2">
        <v>41670</v>
      </c>
      <c r="EB142" s="23">
        <f t="shared" si="77"/>
        <v>0.31994044363227453</v>
      </c>
      <c r="EC142" s="23">
        <f t="shared" si="78"/>
        <v>-0.63394115858835187</v>
      </c>
    </row>
    <row r="143" spans="27:133">
      <c r="AA143" s="2">
        <v>42704</v>
      </c>
      <c r="AB143">
        <v>15.972300000000001</v>
      </c>
      <c r="AC143" s="1">
        <v>42704</v>
      </c>
      <c r="AD143">
        <v>15.7079</v>
      </c>
      <c r="AE143" s="1">
        <v>42704</v>
      </c>
      <c r="AF143">
        <v>11.9899</v>
      </c>
      <c r="AG143" s="1">
        <v>42704</v>
      </c>
      <c r="AH143">
        <v>11.819800000000001</v>
      </c>
      <c r="AJ143" s="2">
        <v>42704</v>
      </c>
      <c r="AK143" s="4">
        <f t="shared" si="61"/>
        <v>15.972300000000001</v>
      </c>
      <c r="AL143" s="4">
        <f t="shared" si="62"/>
        <v>15.7079</v>
      </c>
      <c r="AM143" s="4">
        <f t="shared" si="63"/>
        <v>11.9899</v>
      </c>
      <c r="AN143" s="2">
        <v>42704</v>
      </c>
      <c r="AO143" s="23">
        <f t="shared" si="64"/>
        <v>-0.24933165542846047</v>
      </c>
      <c r="AP143" s="23">
        <f t="shared" si="65"/>
        <v>0.31009432939390646</v>
      </c>
      <c r="AS143" s="1">
        <v>42704</v>
      </c>
      <c r="AT143">
        <v>15.6502</v>
      </c>
      <c r="AU143" s="1">
        <v>42704</v>
      </c>
      <c r="AV143">
        <v>14.745200000000001</v>
      </c>
      <c r="AW143" s="1">
        <v>42704</v>
      </c>
      <c r="AX143">
        <v>11.764799999999999</v>
      </c>
      <c r="AY143" s="1">
        <v>42704</v>
      </c>
      <c r="AZ143">
        <v>11.6568</v>
      </c>
      <c r="BB143" s="2">
        <v>42704</v>
      </c>
      <c r="BC143" s="4">
        <f t="shared" si="66"/>
        <v>15.6502</v>
      </c>
      <c r="BD143" s="4">
        <f t="shared" si="67"/>
        <v>14.745200000000001</v>
      </c>
      <c r="BE143" s="4">
        <f t="shared" si="68"/>
        <v>11.764799999999999</v>
      </c>
      <c r="BF143" s="2">
        <v>42704</v>
      </c>
      <c r="BG143" s="23">
        <f t="shared" si="59"/>
        <v>-0.24826519788884494</v>
      </c>
      <c r="BH143" s="23">
        <f t="shared" si="60"/>
        <v>0.25333197334421342</v>
      </c>
      <c r="BJ143" s="2">
        <v>43251</v>
      </c>
      <c r="BK143" s="23">
        <v>0.46081336069915246</v>
      </c>
      <c r="BL143" s="23">
        <v>-0.24156241957857605</v>
      </c>
      <c r="BS143" s="2">
        <v>39514</v>
      </c>
      <c r="BT143">
        <v>1411.27</v>
      </c>
      <c r="BU143" s="2">
        <v>39514</v>
      </c>
      <c r="BV143">
        <v>651.80999999999995</v>
      </c>
      <c r="BW143" s="2">
        <v>39514</v>
      </c>
      <c r="BX143">
        <v>1117.5</v>
      </c>
      <c r="BZ143" s="2">
        <v>39521</v>
      </c>
      <c r="CA143" s="23">
        <f t="shared" si="69"/>
        <v>-8.8062472192815822E-3</v>
      </c>
      <c r="CB143" s="23">
        <f t="shared" si="70"/>
        <v>-2.3241477534419186E-3</v>
      </c>
      <c r="CC143" s="23">
        <f t="shared" si="71"/>
        <v>-2.2335570469798727E-2</v>
      </c>
      <c r="CD143" s="23"/>
      <c r="CE143" s="2">
        <v>39878</v>
      </c>
      <c r="CF143" s="23">
        <f t="shared" si="72"/>
        <v>0.69105341131488485</v>
      </c>
      <c r="CG143" s="23">
        <f t="shared" si="73"/>
        <v>0.80708933338307354</v>
      </c>
      <c r="CS143" s="1">
        <v>40694</v>
      </c>
      <c r="CT143">
        <v>550.87</v>
      </c>
      <c r="CU143" s="1">
        <v>40694</v>
      </c>
      <c r="CV143">
        <v>651.72</v>
      </c>
      <c r="CW143" s="1">
        <v>40694</v>
      </c>
      <c r="CX143">
        <v>2052.1999999999998</v>
      </c>
      <c r="CY143" s="1">
        <v>40694</v>
      </c>
      <c r="CZ143">
        <v>1445</v>
      </c>
      <c r="DB143" s="1">
        <v>40847</v>
      </c>
      <c r="DC143" s="3">
        <f t="shared" si="55"/>
        <v>435.36034115138574</v>
      </c>
      <c r="DD143" s="3">
        <f t="shared" si="56"/>
        <v>180.14174263424107</v>
      </c>
      <c r="DE143" s="3">
        <f t="shared" si="57"/>
        <v>100.81557922769639</v>
      </c>
      <c r="DF143" s="3">
        <f t="shared" si="58"/>
        <v>79.458830199832391</v>
      </c>
      <c r="DG143" s="1">
        <v>40847</v>
      </c>
      <c r="DH143" s="5">
        <f t="shared" si="53"/>
        <v>2.4167654580501048</v>
      </c>
      <c r="DI143" s="5">
        <f t="shared" si="54"/>
        <v>1.2687775414532725</v>
      </c>
      <c r="DL143" s="2">
        <v>41313</v>
      </c>
      <c r="DM143">
        <v>80.245999999999995</v>
      </c>
      <c r="DN143" s="2">
        <v>41313</v>
      </c>
      <c r="DO143">
        <v>53.505000000000003</v>
      </c>
      <c r="DP143" s="2">
        <v>41313</v>
      </c>
      <c r="DQ143" s="5">
        <v>96.453000000000003</v>
      </c>
      <c r="DS143" s="2">
        <v>41313</v>
      </c>
      <c r="DT143">
        <v>96.453000000000003</v>
      </c>
      <c r="DV143" s="2">
        <v>41320</v>
      </c>
      <c r="DW143" s="23">
        <f t="shared" si="74"/>
        <v>1.345668629100083E-2</v>
      </c>
      <c r="DX143" s="23">
        <f t="shared" si="75"/>
        <v>4.1622012312141354E-3</v>
      </c>
      <c r="DY143" s="23">
        <f t="shared" si="76"/>
        <v>-5.5985816926384935E-4</v>
      </c>
      <c r="DZ143" s="23"/>
      <c r="EA143" s="2">
        <v>41677</v>
      </c>
      <c r="EB143" s="23">
        <f t="shared" si="77"/>
        <v>0.32953408830140712</v>
      </c>
      <c r="EC143" s="23">
        <f t="shared" si="78"/>
        <v>-0.63791133171789705</v>
      </c>
    </row>
    <row r="144" spans="27:133">
      <c r="AA144" s="2">
        <v>42734</v>
      </c>
      <c r="AB144">
        <v>16.228400000000001</v>
      </c>
      <c r="AC144" s="1">
        <v>42734</v>
      </c>
      <c r="AD144">
        <v>15.3758</v>
      </c>
      <c r="AE144" s="1">
        <v>42734</v>
      </c>
      <c r="AF144">
        <v>11.819100000000001</v>
      </c>
      <c r="AG144" s="1">
        <v>42734</v>
      </c>
      <c r="AH144">
        <v>11.317299999999999</v>
      </c>
      <c r="AJ144" s="2">
        <v>42734</v>
      </c>
      <c r="AK144" s="4">
        <f t="shared" si="61"/>
        <v>16.228400000000001</v>
      </c>
      <c r="AL144" s="4">
        <f t="shared" si="62"/>
        <v>15.3758</v>
      </c>
      <c r="AM144" s="4">
        <f t="shared" si="63"/>
        <v>11.819100000000001</v>
      </c>
      <c r="AN144" s="2">
        <v>42734</v>
      </c>
      <c r="AO144" s="23">
        <f t="shared" si="64"/>
        <v>-0.27170269404254266</v>
      </c>
      <c r="AP144" s="23">
        <f t="shared" si="65"/>
        <v>0.30092815865844269</v>
      </c>
      <c r="AS144" s="1">
        <v>42734</v>
      </c>
      <c r="AT144">
        <v>16.022099999999998</v>
      </c>
      <c r="AU144" s="1">
        <v>42734</v>
      </c>
      <c r="AV144">
        <v>14.675700000000001</v>
      </c>
      <c r="AW144" s="1">
        <v>42734</v>
      </c>
      <c r="AX144">
        <v>11.7294</v>
      </c>
      <c r="AY144" s="1">
        <v>42734</v>
      </c>
      <c r="AZ144">
        <v>11.279500000000001</v>
      </c>
      <c r="BB144" s="2">
        <v>42734</v>
      </c>
      <c r="BC144" s="4">
        <f t="shared" si="66"/>
        <v>16.022099999999998</v>
      </c>
      <c r="BD144" s="4">
        <f t="shared" si="67"/>
        <v>14.675700000000001</v>
      </c>
      <c r="BE144" s="4">
        <f t="shared" si="68"/>
        <v>11.7294</v>
      </c>
      <c r="BF144" s="2">
        <v>42734</v>
      </c>
      <c r="BG144" s="23">
        <f t="shared" si="59"/>
        <v>-0.26792368041642478</v>
      </c>
      <c r="BH144" s="23">
        <f t="shared" si="60"/>
        <v>0.25118931914675957</v>
      </c>
      <c r="BJ144" s="2">
        <v>43280</v>
      </c>
      <c r="BK144" s="23">
        <v>0.51835882234049713</v>
      </c>
      <c r="BL144" s="23">
        <v>-0.25300386255834728</v>
      </c>
      <c r="BS144" s="2">
        <v>39521</v>
      </c>
      <c r="BT144">
        <v>1407.99</v>
      </c>
      <c r="BU144" s="2">
        <v>39521</v>
      </c>
      <c r="BV144">
        <v>646.07000000000005</v>
      </c>
      <c r="BW144" s="2">
        <v>39521</v>
      </c>
      <c r="BX144">
        <v>1092.54</v>
      </c>
      <c r="BZ144" s="2">
        <v>39528</v>
      </c>
      <c r="CA144" s="23">
        <f t="shared" si="69"/>
        <v>-5.8956459826334684E-2</v>
      </c>
      <c r="CB144" s="23">
        <f t="shared" si="70"/>
        <v>-7.1733464016077164E-4</v>
      </c>
      <c r="CC144" s="23">
        <f t="shared" si="71"/>
        <v>-3.7097039925311659E-2</v>
      </c>
      <c r="CD144" s="23"/>
      <c r="CE144" s="2">
        <v>39885</v>
      </c>
      <c r="CF144" s="23">
        <f t="shared" si="72"/>
        <v>0.7023435262518315</v>
      </c>
      <c r="CG144" s="23">
        <f t="shared" si="73"/>
        <v>0.81374340497005548</v>
      </c>
      <c r="CS144" s="1">
        <v>40724</v>
      </c>
      <c r="CT144">
        <v>546.67999999999995</v>
      </c>
      <c r="CU144" s="1">
        <v>40724</v>
      </c>
      <c r="CV144">
        <v>664.01</v>
      </c>
      <c r="CW144" s="1">
        <v>40724</v>
      </c>
      <c r="CX144">
        <v>2015.7</v>
      </c>
      <c r="CY144" s="1">
        <v>40724</v>
      </c>
      <c r="CZ144">
        <v>1420.71</v>
      </c>
      <c r="DB144" s="1">
        <v>40877</v>
      </c>
      <c r="DC144" s="3">
        <f t="shared" si="55"/>
        <v>385.01492537313419</v>
      </c>
      <c r="DD144" s="3">
        <f t="shared" si="56"/>
        <v>164.98156774211981</v>
      </c>
      <c r="DE144" s="3">
        <f t="shared" si="57"/>
        <v>97.625388371060794</v>
      </c>
      <c r="DF144" s="3">
        <f t="shared" si="58"/>
        <v>77.694539444715957</v>
      </c>
      <c r="DG144" s="1">
        <v>40877</v>
      </c>
      <c r="DH144" s="5">
        <f t="shared" si="53"/>
        <v>2.3336844875601206</v>
      </c>
      <c r="DI144" s="5">
        <f t="shared" si="54"/>
        <v>1.2565283103393226</v>
      </c>
      <c r="DL144" s="2">
        <v>41320</v>
      </c>
      <c r="DM144">
        <v>80.58</v>
      </c>
      <c r="DN144" s="2">
        <v>41320</v>
      </c>
      <c r="DO144">
        <v>54.225000000000001</v>
      </c>
      <c r="DP144" s="2">
        <v>41320</v>
      </c>
      <c r="DQ144" s="5">
        <v>96.399000000000001</v>
      </c>
      <c r="DS144" s="2">
        <v>41320</v>
      </c>
      <c r="DT144">
        <v>96.399000000000001</v>
      </c>
      <c r="DV144" s="2">
        <v>41327</v>
      </c>
      <c r="DW144" s="23">
        <f t="shared" si="74"/>
        <v>-7.3766712770861886E-4</v>
      </c>
      <c r="DX144" s="23">
        <f t="shared" si="75"/>
        <v>1.1193844626458116E-2</v>
      </c>
      <c r="DY144" s="23">
        <f t="shared" si="76"/>
        <v>-5.5187294474008386E-3</v>
      </c>
      <c r="DZ144" s="23"/>
      <c r="EA144" s="2">
        <v>41684</v>
      </c>
      <c r="EB144" s="23">
        <f t="shared" si="77"/>
        <v>0.331645601215734</v>
      </c>
      <c r="EC144" s="23">
        <f t="shared" si="78"/>
        <v>-0.64757364505549431</v>
      </c>
    </row>
    <row r="145" spans="27:133">
      <c r="AA145" s="2">
        <v>42766</v>
      </c>
      <c r="AB145">
        <v>16.259699999999999</v>
      </c>
      <c r="AC145" s="1">
        <v>42766</v>
      </c>
      <c r="AD145">
        <v>15.8752</v>
      </c>
      <c r="AE145" s="1">
        <v>42766</v>
      </c>
      <c r="AF145">
        <v>11.917199999999999</v>
      </c>
      <c r="AG145" s="1">
        <v>42766</v>
      </c>
      <c r="AH145">
        <v>11.8019</v>
      </c>
      <c r="AJ145" s="2">
        <v>42766</v>
      </c>
      <c r="AK145" s="4">
        <f t="shared" si="61"/>
        <v>16.259699999999999</v>
      </c>
      <c r="AL145" s="4">
        <f t="shared" si="62"/>
        <v>15.8752</v>
      </c>
      <c r="AM145" s="4">
        <f t="shared" si="63"/>
        <v>11.917199999999999</v>
      </c>
      <c r="AN145" s="2">
        <v>42766</v>
      </c>
      <c r="AO145" s="23">
        <f t="shared" si="64"/>
        <v>-0.26707134817985567</v>
      </c>
      <c r="AP145" s="23">
        <f t="shared" si="65"/>
        <v>0.3321249958043837</v>
      </c>
      <c r="AS145" s="1">
        <v>42766</v>
      </c>
      <c r="AT145">
        <v>15.016</v>
      </c>
      <c r="AU145" s="1">
        <v>42766</v>
      </c>
      <c r="AV145">
        <v>15.4087</v>
      </c>
      <c r="AW145" s="1">
        <v>42766</v>
      </c>
      <c r="AX145">
        <v>10.9132</v>
      </c>
      <c r="AY145" s="1">
        <v>42766</v>
      </c>
      <c r="AZ145">
        <v>10.6473</v>
      </c>
      <c r="BB145" s="2">
        <v>42766</v>
      </c>
      <c r="BC145" s="4">
        <f t="shared" si="66"/>
        <v>15.016</v>
      </c>
      <c r="BD145" s="4">
        <f t="shared" si="67"/>
        <v>15.4087</v>
      </c>
      <c r="BE145" s="4">
        <f t="shared" si="68"/>
        <v>10.9132</v>
      </c>
      <c r="BF145" s="2">
        <v>42766</v>
      </c>
      <c r="BG145" s="23">
        <f t="shared" si="59"/>
        <v>-0.27322855620671282</v>
      </c>
      <c r="BH145" s="23">
        <f t="shared" si="60"/>
        <v>0.41193233881904479</v>
      </c>
      <c r="BJ145" s="2">
        <v>43312</v>
      </c>
      <c r="BK145" s="23">
        <v>0.58982809079953769</v>
      </c>
      <c r="BL145" s="23">
        <v>-0.25006916309580163</v>
      </c>
      <c r="BS145" s="2">
        <v>39528</v>
      </c>
      <c r="BT145">
        <v>1406.98</v>
      </c>
      <c r="BU145" s="2">
        <v>39528</v>
      </c>
      <c r="BV145">
        <v>607.98</v>
      </c>
      <c r="BW145" s="2">
        <v>39528</v>
      </c>
      <c r="BX145">
        <v>1052.01</v>
      </c>
      <c r="BZ145" s="2">
        <v>39535</v>
      </c>
      <c r="CA145" s="23">
        <f t="shared" si="69"/>
        <v>9.6516332774104319E-2</v>
      </c>
      <c r="CB145" s="23">
        <f t="shared" si="70"/>
        <v>2.0355655375342785E-2</v>
      </c>
      <c r="CC145" s="23">
        <f t="shared" si="71"/>
        <v>5.7746599366926166E-2</v>
      </c>
      <c r="CD145" s="23"/>
      <c r="CE145" s="2">
        <v>39892</v>
      </c>
      <c r="CF145" s="23">
        <f t="shared" si="72"/>
        <v>0.71374579847560404</v>
      </c>
      <c r="CG145" s="23">
        <f t="shared" si="73"/>
        <v>0.81612147170573812</v>
      </c>
      <c r="CS145" s="1">
        <v>40753</v>
      </c>
      <c r="CT145">
        <v>526.27</v>
      </c>
      <c r="CU145" s="1">
        <v>40753</v>
      </c>
      <c r="CV145">
        <v>640.65</v>
      </c>
      <c r="CW145" s="1">
        <v>40753</v>
      </c>
      <c r="CX145">
        <v>1952.8</v>
      </c>
      <c r="CY145" s="1">
        <v>40753</v>
      </c>
      <c r="CZ145">
        <v>1411.17</v>
      </c>
      <c r="DB145" s="1">
        <v>40907</v>
      </c>
      <c r="DC145" s="3">
        <f t="shared" si="55"/>
        <v>357.01492537313425</v>
      </c>
      <c r="DD145" s="3">
        <f t="shared" si="56"/>
        <v>162.43820192609942</v>
      </c>
      <c r="DE145" s="3">
        <f t="shared" si="57"/>
        <v>98.485352862849524</v>
      </c>
      <c r="DF145" s="3">
        <f t="shared" si="58"/>
        <v>76.755393904300135</v>
      </c>
      <c r="DG145" s="1">
        <v>40907</v>
      </c>
      <c r="DH145" s="5">
        <f t="shared" si="53"/>
        <v>2.1978507588723293</v>
      </c>
      <c r="DI145" s="5">
        <f t="shared" si="54"/>
        <v>1.2831066046725348</v>
      </c>
      <c r="DL145" s="2">
        <v>41327</v>
      </c>
      <c r="DM145">
        <v>81.481999999999999</v>
      </c>
      <c r="DN145" s="2">
        <v>41327</v>
      </c>
      <c r="DO145">
        <v>54.185000000000002</v>
      </c>
      <c r="DP145" s="2">
        <v>41327</v>
      </c>
      <c r="DQ145" s="5">
        <v>95.867000000000004</v>
      </c>
      <c r="DS145" s="2">
        <v>41327</v>
      </c>
      <c r="DT145">
        <v>95.867000000000004</v>
      </c>
      <c r="DV145" s="2">
        <v>41334</v>
      </c>
      <c r="DW145" s="23">
        <f t="shared" si="74"/>
        <v>1.3287810279597689E-2</v>
      </c>
      <c r="DX145" s="23">
        <f t="shared" si="75"/>
        <v>1.0198571463636119E-2</v>
      </c>
      <c r="DY145" s="23">
        <f t="shared" si="76"/>
        <v>-6.5716044102768212E-3</v>
      </c>
      <c r="DZ145" s="23"/>
      <c r="EA145" s="2">
        <v>41691</v>
      </c>
      <c r="EB145" s="23">
        <f t="shared" si="77"/>
        <v>0.34400430047511193</v>
      </c>
      <c r="EC145" s="23">
        <f t="shared" si="78"/>
        <v>-0.65065689192063392</v>
      </c>
    </row>
    <row r="146" spans="27:133">
      <c r="AA146" s="2">
        <v>42794</v>
      </c>
      <c r="AB146">
        <v>16.588999999999999</v>
      </c>
      <c r="AC146" s="1">
        <v>42794</v>
      </c>
      <c r="AD146">
        <v>16.6602</v>
      </c>
      <c r="AE146" s="1">
        <v>42794</v>
      </c>
      <c r="AF146">
        <v>11.987500000000001</v>
      </c>
      <c r="AG146" s="1">
        <v>42794</v>
      </c>
      <c r="AH146">
        <v>12.0945</v>
      </c>
      <c r="AJ146" s="2">
        <v>42794</v>
      </c>
      <c r="AK146" s="4">
        <f t="shared" si="61"/>
        <v>16.588999999999999</v>
      </c>
      <c r="AL146" s="4">
        <f t="shared" si="62"/>
        <v>16.6602</v>
      </c>
      <c r="AM146" s="4">
        <f t="shared" si="63"/>
        <v>11.987500000000001</v>
      </c>
      <c r="AN146" s="2">
        <v>42794</v>
      </c>
      <c r="AO146" s="23">
        <f t="shared" si="64"/>
        <v>-0.27738260292965211</v>
      </c>
      <c r="AP146" s="23">
        <f t="shared" si="65"/>
        <v>0.38979770594369123</v>
      </c>
      <c r="AS146" s="1">
        <v>42794</v>
      </c>
      <c r="AT146">
        <v>15.405099999999999</v>
      </c>
      <c r="AU146" s="1">
        <v>42794</v>
      </c>
      <c r="AV146">
        <v>16.383900000000001</v>
      </c>
      <c r="AW146" s="1">
        <v>42794</v>
      </c>
      <c r="AX146">
        <v>11.076599999999999</v>
      </c>
      <c r="AY146" s="1">
        <v>42794</v>
      </c>
      <c r="AZ146">
        <v>10.9907</v>
      </c>
      <c r="BB146" s="2">
        <v>42794</v>
      </c>
      <c r="BC146" s="4">
        <f t="shared" si="66"/>
        <v>15.405099999999999</v>
      </c>
      <c r="BD146" s="4">
        <f t="shared" si="67"/>
        <v>16.383900000000001</v>
      </c>
      <c r="BE146" s="4">
        <f t="shared" si="68"/>
        <v>11.076599999999999</v>
      </c>
      <c r="BF146" s="2">
        <v>42794</v>
      </c>
      <c r="BG146" s="23">
        <f t="shared" si="59"/>
        <v>-0.28097837729063757</v>
      </c>
      <c r="BH146" s="23">
        <f t="shared" si="60"/>
        <v>0.47914522506906465</v>
      </c>
      <c r="BJ146" s="2">
        <v>43343</v>
      </c>
      <c r="BK146" s="23">
        <v>0.69054166085250634</v>
      </c>
      <c r="BL146" s="23">
        <v>-0.25753411300102991</v>
      </c>
      <c r="BS146" s="2">
        <v>39535</v>
      </c>
      <c r="BT146">
        <v>1435.62</v>
      </c>
      <c r="BU146" s="2">
        <v>39535</v>
      </c>
      <c r="BV146">
        <v>666.66</v>
      </c>
      <c r="BW146" s="2">
        <v>39535</v>
      </c>
      <c r="BX146">
        <v>1112.76</v>
      </c>
      <c r="BZ146" s="2">
        <v>39542</v>
      </c>
      <c r="CA146" s="23">
        <f t="shared" si="69"/>
        <v>-6.3045630456304513E-2</v>
      </c>
      <c r="CB146" s="23">
        <f t="shared" si="70"/>
        <v>3.9669271812875273E-2</v>
      </c>
      <c r="CC146" s="23">
        <f t="shared" si="71"/>
        <v>2.916172400158179E-2</v>
      </c>
      <c r="CD146" s="23"/>
      <c r="CE146" s="2">
        <v>39899</v>
      </c>
      <c r="CF146" s="23">
        <f t="shared" si="72"/>
        <v>0.72162430932936783</v>
      </c>
      <c r="CG146" s="23">
        <f t="shared" si="73"/>
        <v>0.81621400811501288</v>
      </c>
      <c r="CS146" s="1">
        <v>40786</v>
      </c>
      <c r="CT146">
        <v>478.51</v>
      </c>
      <c r="CU146" s="1">
        <v>40786</v>
      </c>
      <c r="CV146">
        <v>586</v>
      </c>
      <c r="CW146" s="1">
        <v>40786</v>
      </c>
      <c r="CX146">
        <v>1804.7</v>
      </c>
      <c r="CY146" s="1">
        <v>40786</v>
      </c>
      <c r="CZ146">
        <v>1313.14</v>
      </c>
      <c r="DB146" s="1">
        <v>40939</v>
      </c>
      <c r="DC146" s="3">
        <f t="shared" si="55"/>
        <v>417.2452025586353</v>
      </c>
      <c r="DD146" s="3">
        <f t="shared" si="56"/>
        <v>176.22953162060975</v>
      </c>
      <c r="DE146" s="3">
        <f t="shared" si="57"/>
        <v>102.46338215712383</v>
      </c>
      <c r="DF146" s="3">
        <f t="shared" si="58"/>
        <v>81.230359070867294</v>
      </c>
      <c r="DG146" s="1">
        <v>40939</v>
      </c>
      <c r="DH146" s="5">
        <f t="shared" si="53"/>
        <v>2.3676236254028562</v>
      </c>
      <c r="DI146" s="5">
        <f t="shared" si="54"/>
        <v>1.261392702545268</v>
      </c>
      <c r="DL146" s="2">
        <v>41334</v>
      </c>
      <c r="DM146">
        <v>82.313000000000002</v>
      </c>
      <c r="DN146" s="2">
        <v>41334</v>
      </c>
      <c r="DO146">
        <v>54.905000000000001</v>
      </c>
      <c r="DP146" s="2">
        <v>41334</v>
      </c>
      <c r="DQ146" s="5">
        <v>95.236999999999995</v>
      </c>
      <c r="DS146" s="2">
        <v>41334</v>
      </c>
      <c r="DT146">
        <v>95.236999999999995</v>
      </c>
      <c r="DV146" s="2">
        <v>41341</v>
      </c>
      <c r="DW146" s="23">
        <f t="shared" si="74"/>
        <v>-1.1179309716783492E-2</v>
      </c>
      <c r="DX146" s="23">
        <f t="shared" si="75"/>
        <v>4.6529709766378602E-3</v>
      </c>
      <c r="DY146" s="23">
        <f t="shared" si="76"/>
        <v>1.9005218560015358E-3</v>
      </c>
      <c r="DZ146" s="23"/>
      <c r="EA146" s="2">
        <v>41698</v>
      </c>
      <c r="EB146" s="23">
        <f t="shared" si="77"/>
        <v>0.33771442552269693</v>
      </c>
      <c r="EC146" s="23">
        <f t="shared" si="78"/>
        <v>-0.64786973936689862</v>
      </c>
    </row>
    <row r="147" spans="27:133">
      <c r="AA147" s="2">
        <v>42825</v>
      </c>
      <c r="AB147">
        <v>16.529699999999998</v>
      </c>
      <c r="AC147" s="1">
        <v>42825</v>
      </c>
      <c r="AD147">
        <v>16.778400000000001</v>
      </c>
      <c r="AE147" s="1">
        <v>42825</v>
      </c>
      <c r="AF147">
        <v>11.948600000000001</v>
      </c>
      <c r="AG147" s="1">
        <v>42825</v>
      </c>
      <c r="AH147">
        <v>12.0984</v>
      </c>
      <c r="AJ147" s="2">
        <v>42825</v>
      </c>
      <c r="AK147" s="4">
        <f t="shared" si="61"/>
        <v>16.529699999999998</v>
      </c>
      <c r="AL147" s="4">
        <f t="shared" si="62"/>
        <v>16.778400000000001</v>
      </c>
      <c r="AM147" s="4">
        <f t="shared" si="63"/>
        <v>11.948600000000001</v>
      </c>
      <c r="AN147" s="2">
        <v>42825</v>
      </c>
      <c r="AO147" s="23">
        <f t="shared" si="64"/>
        <v>-0.27714356582394106</v>
      </c>
      <c r="AP147" s="23">
        <f t="shared" si="65"/>
        <v>0.40421471971611744</v>
      </c>
      <c r="AS147" s="1">
        <v>42825</v>
      </c>
      <c r="AT147">
        <v>15.4701</v>
      </c>
      <c r="AU147" s="1">
        <v>42825</v>
      </c>
      <c r="AV147">
        <v>16.757000000000001</v>
      </c>
      <c r="AW147" s="1">
        <v>42825</v>
      </c>
      <c r="AX147">
        <v>11.170999999999999</v>
      </c>
      <c r="AY147" s="1">
        <v>42825</v>
      </c>
      <c r="AZ147">
        <v>11.112</v>
      </c>
      <c r="BB147" s="2">
        <v>42825</v>
      </c>
      <c r="BC147" s="4">
        <f t="shared" si="66"/>
        <v>15.4701</v>
      </c>
      <c r="BD147" s="4">
        <f t="shared" si="67"/>
        <v>16.757000000000001</v>
      </c>
      <c r="BE147" s="4">
        <f t="shared" si="68"/>
        <v>11.170999999999999</v>
      </c>
      <c r="BF147" s="2">
        <v>42825</v>
      </c>
      <c r="BG147" s="23">
        <f t="shared" si="59"/>
        <v>-0.27789736330081904</v>
      </c>
      <c r="BH147" s="23">
        <f t="shared" si="60"/>
        <v>0.50004475875033583</v>
      </c>
      <c r="BJ147" s="2">
        <v>43371</v>
      </c>
      <c r="BK147" s="23">
        <v>0.61161341839747796</v>
      </c>
      <c r="BL147" s="23">
        <v>-0.27066852705653976</v>
      </c>
      <c r="BS147" s="2">
        <v>39542</v>
      </c>
      <c r="BT147">
        <v>1492.57</v>
      </c>
      <c r="BU147" s="2">
        <v>39542</v>
      </c>
      <c r="BV147">
        <v>624.63</v>
      </c>
      <c r="BW147" s="2">
        <v>39542</v>
      </c>
      <c r="BX147">
        <v>1145.21</v>
      </c>
      <c r="BZ147" s="2">
        <v>39549</v>
      </c>
      <c r="CA147" s="23">
        <f t="shared" si="69"/>
        <v>3.1586699326001E-2</v>
      </c>
      <c r="CB147" s="23">
        <f t="shared" si="70"/>
        <v>-2.0870042946059431E-2</v>
      </c>
      <c r="CC147" s="23">
        <f t="shared" si="71"/>
        <v>1.32290147658507E-2</v>
      </c>
      <c r="CD147" s="23"/>
      <c r="CE147" s="2">
        <v>39906</v>
      </c>
      <c r="CF147" s="23">
        <f t="shared" si="72"/>
        <v>0.7537558752544653</v>
      </c>
      <c r="CG147" s="23">
        <f t="shared" si="73"/>
        <v>0.83834959902684725</v>
      </c>
      <c r="CS147" s="1">
        <v>40816</v>
      </c>
      <c r="CT147">
        <v>473.97</v>
      </c>
      <c r="CU147" s="1">
        <v>40816</v>
      </c>
      <c r="CV147">
        <v>583.76</v>
      </c>
      <c r="CW147" s="1">
        <v>40816</v>
      </c>
      <c r="CX147">
        <v>1660.5</v>
      </c>
      <c r="CY147" s="1">
        <v>40816</v>
      </c>
      <c r="CZ147">
        <v>1186.1300000000001</v>
      </c>
      <c r="DB147" s="1">
        <v>40968</v>
      </c>
      <c r="DC147" s="3">
        <f t="shared" si="55"/>
        <v>435.73560767590607</v>
      </c>
      <c r="DD147" s="3">
        <f t="shared" si="56"/>
        <v>182.03354956705621</v>
      </c>
      <c r="DE147" s="3">
        <f t="shared" si="57"/>
        <v>106.85752330226366</v>
      </c>
      <c r="DF147" s="3">
        <f t="shared" si="58"/>
        <v>85.313259625186348</v>
      </c>
      <c r="DG147" s="1">
        <v>40968</v>
      </c>
      <c r="DH147" s="5">
        <f t="shared" si="53"/>
        <v>2.393710438060721</v>
      </c>
      <c r="DI147" s="5">
        <f t="shared" si="54"/>
        <v>1.2525312451045649</v>
      </c>
      <c r="DL147" s="2">
        <v>41341</v>
      </c>
      <c r="DM147">
        <v>82.695999999999998</v>
      </c>
      <c r="DN147" s="2">
        <v>41341</v>
      </c>
      <c r="DO147">
        <v>54.291200000000003</v>
      </c>
      <c r="DP147" s="2">
        <v>41341</v>
      </c>
      <c r="DQ147" s="5">
        <v>95.418000000000006</v>
      </c>
      <c r="DS147" s="2">
        <v>41341</v>
      </c>
      <c r="DT147">
        <v>95.418000000000006</v>
      </c>
      <c r="DV147" s="2">
        <v>41348</v>
      </c>
      <c r="DW147" s="23">
        <f t="shared" si="74"/>
        <v>-4.9952846870211509E-3</v>
      </c>
      <c r="DX147" s="23">
        <f t="shared" si="75"/>
        <v>-5.260230240882291E-3</v>
      </c>
      <c r="DY147" s="23">
        <f t="shared" si="76"/>
        <v>-5.1352994193976098E-4</v>
      </c>
      <c r="DZ147" s="23"/>
      <c r="EA147" s="2">
        <v>41705</v>
      </c>
      <c r="EB147" s="23">
        <f t="shared" si="77"/>
        <v>0.34927009368674122</v>
      </c>
      <c r="EC147" s="23">
        <f t="shared" si="78"/>
        <v>-0.64274593444593631</v>
      </c>
    </row>
    <row r="148" spans="27:133">
      <c r="AA148" s="2">
        <v>42853</v>
      </c>
      <c r="AB148">
        <v>16.514399999999998</v>
      </c>
      <c r="AC148" s="1">
        <v>42853</v>
      </c>
      <c r="AD148">
        <v>16.982399999999998</v>
      </c>
      <c r="AE148" s="1">
        <v>42853</v>
      </c>
      <c r="AF148">
        <v>11.9938</v>
      </c>
      <c r="AG148" s="1">
        <v>42853</v>
      </c>
      <c r="AH148">
        <v>12.2904</v>
      </c>
      <c r="AJ148" s="2">
        <v>42853</v>
      </c>
      <c r="AK148" s="4">
        <f t="shared" si="61"/>
        <v>16.514399999999998</v>
      </c>
      <c r="AL148" s="4">
        <f t="shared" si="62"/>
        <v>16.982399999999998</v>
      </c>
      <c r="AM148" s="4">
        <f t="shared" si="63"/>
        <v>11.9938</v>
      </c>
      <c r="AN148" s="2">
        <v>42853</v>
      </c>
      <c r="AO148" s="23">
        <f t="shared" si="64"/>
        <v>-0.27373685995252617</v>
      </c>
      <c r="AP148" s="23">
        <f t="shared" si="65"/>
        <v>0.41593156464173142</v>
      </c>
      <c r="AS148" s="1">
        <v>42853</v>
      </c>
      <c r="AT148">
        <v>15.4734</v>
      </c>
      <c r="AU148" s="1">
        <v>42853</v>
      </c>
      <c r="AV148">
        <v>14.319100000000001</v>
      </c>
      <c r="AW148" s="1">
        <v>42853</v>
      </c>
      <c r="AX148">
        <v>11.120200000000001</v>
      </c>
      <c r="AY148" s="1">
        <v>42853</v>
      </c>
      <c r="AZ148">
        <v>11.2584</v>
      </c>
      <c r="BB148" s="2">
        <v>42853</v>
      </c>
      <c r="BC148" s="4">
        <f t="shared" si="66"/>
        <v>15.4734</v>
      </c>
      <c r="BD148" s="4">
        <f t="shared" si="67"/>
        <v>14.319100000000001</v>
      </c>
      <c r="BE148" s="4">
        <f t="shared" si="68"/>
        <v>11.120200000000001</v>
      </c>
      <c r="BF148" s="2">
        <v>42853</v>
      </c>
      <c r="BG148" s="23">
        <f t="shared" si="59"/>
        <v>-0.28133441906756107</v>
      </c>
      <c r="BH148" s="23">
        <f t="shared" si="60"/>
        <v>0.28766568946601678</v>
      </c>
      <c r="BJ148" s="2">
        <v>43404</v>
      </c>
      <c r="BK148" s="23">
        <v>0.6997274813539871</v>
      </c>
      <c r="BL148" s="23">
        <v>-0.26827636420882772</v>
      </c>
      <c r="BS148" s="2">
        <v>39549</v>
      </c>
      <c r="BT148">
        <v>1461.42</v>
      </c>
      <c r="BU148" s="2">
        <v>39549</v>
      </c>
      <c r="BV148">
        <v>644.36</v>
      </c>
      <c r="BW148" s="2">
        <v>39549</v>
      </c>
      <c r="BX148">
        <v>1160.3599999999999</v>
      </c>
      <c r="BZ148" s="2">
        <v>39556</v>
      </c>
      <c r="CA148" s="23">
        <f t="shared" si="69"/>
        <v>4.9537525606803579E-2</v>
      </c>
      <c r="CB148" s="23">
        <f t="shared" si="70"/>
        <v>2.9519234716919085E-2</v>
      </c>
      <c r="CC148" s="23">
        <f t="shared" si="71"/>
        <v>1.3349305387982957E-2</v>
      </c>
      <c r="CD148" s="23"/>
      <c r="CE148" s="2">
        <v>39913</v>
      </c>
      <c r="CF148" s="23">
        <f t="shared" si="72"/>
        <v>0.75872902545393517</v>
      </c>
      <c r="CG148" s="23">
        <f t="shared" si="73"/>
        <v>0.83926542422494244</v>
      </c>
      <c r="CS148" s="1">
        <v>40847</v>
      </c>
      <c r="CT148">
        <v>510.46</v>
      </c>
      <c r="CU148" s="1">
        <v>40847</v>
      </c>
      <c r="CV148">
        <v>630.37</v>
      </c>
      <c r="CW148" s="1">
        <v>40847</v>
      </c>
      <c r="CX148">
        <v>1817.1</v>
      </c>
      <c r="CY148" s="1">
        <v>40847</v>
      </c>
      <c r="CZ148">
        <v>1317.34</v>
      </c>
      <c r="DB148" s="1">
        <v>40998</v>
      </c>
      <c r="DC148" s="3">
        <f t="shared" si="55"/>
        <v>420.07675906183363</v>
      </c>
      <c r="DD148" s="3">
        <f t="shared" si="56"/>
        <v>182.57365758866052</v>
      </c>
      <c r="DE148" s="3">
        <f t="shared" si="57"/>
        <v>107.57323568575234</v>
      </c>
      <c r="DF148" s="3">
        <f t="shared" si="58"/>
        <v>86.485231227644888</v>
      </c>
      <c r="DG148" s="1">
        <v>40998</v>
      </c>
      <c r="DH148" s="5">
        <f t="shared" si="53"/>
        <v>2.3008618253585569</v>
      </c>
      <c r="DI148" s="5">
        <f t="shared" si="54"/>
        <v>1.2438335905306188</v>
      </c>
      <c r="DL148" s="2">
        <v>41348</v>
      </c>
      <c r="DM148">
        <v>82.260999999999996</v>
      </c>
      <c r="DN148" s="2">
        <v>41348</v>
      </c>
      <c r="DO148">
        <v>54.02</v>
      </c>
      <c r="DP148" s="2">
        <v>41348</v>
      </c>
      <c r="DQ148" s="5">
        <v>95.369</v>
      </c>
      <c r="DS148" s="2">
        <v>41348</v>
      </c>
      <c r="DT148">
        <v>95.369</v>
      </c>
      <c r="DV148" s="2">
        <v>41355</v>
      </c>
      <c r="DW148" s="23">
        <f t="shared" si="74"/>
        <v>5.8311736393927838E-3</v>
      </c>
      <c r="DX148" s="23">
        <f t="shared" si="75"/>
        <v>1.3979893266555798E-3</v>
      </c>
      <c r="DY148" s="23">
        <f t="shared" si="76"/>
        <v>-5.295221717748877E-3</v>
      </c>
      <c r="DZ148" s="23"/>
      <c r="EA148" s="2">
        <v>41712</v>
      </c>
      <c r="EB148" s="23">
        <f t="shared" si="77"/>
        <v>0.34537657689066664</v>
      </c>
      <c r="EC148" s="23">
        <f t="shared" si="78"/>
        <v>-0.6432339917423241</v>
      </c>
    </row>
    <row r="149" spans="27:133">
      <c r="AA149" s="2">
        <v>42886</v>
      </c>
      <c r="AB149">
        <v>16.569800000000001</v>
      </c>
      <c r="AC149" s="1">
        <v>42886</v>
      </c>
      <c r="AD149">
        <v>17.438099999999999</v>
      </c>
      <c r="AE149" s="1">
        <v>42886</v>
      </c>
      <c r="AF149">
        <v>12.125999999999999</v>
      </c>
      <c r="AG149" s="1">
        <v>42886</v>
      </c>
      <c r="AH149">
        <v>12.6686</v>
      </c>
      <c r="AJ149" s="2">
        <v>42886</v>
      </c>
      <c r="AK149" s="4">
        <f t="shared" si="61"/>
        <v>16.569800000000001</v>
      </c>
      <c r="AL149" s="4">
        <f t="shared" si="62"/>
        <v>17.438099999999999</v>
      </c>
      <c r="AM149" s="4">
        <f t="shared" si="63"/>
        <v>12.125999999999999</v>
      </c>
      <c r="AN149" s="2">
        <v>42886</v>
      </c>
      <c r="AO149" s="23">
        <f t="shared" si="64"/>
        <v>-0.26818670110683296</v>
      </c>
      <c r="AP149" s="23">
        <f t="shared" si="65"/>
        <v>0.43807521029193475</v>
      </c>
      <c r="AS149" s="1">
        <v>42886</v>
      </c>
      <c r="AT149">
        <v>15.6882</v>
      </c>
      <c r="AU149" s="1">
        <v>42886</v>
      </c>
      <c r="AV149">
        <v>14.845700000000001</v>
      </c>
      <c r="AW149" s="1">
        <v>42886</v>
      </c>
      <c r="AX149">
        <v>11.3514</v>
      </c>
      <c r="AY149" s="1">
        <v>42886</v>
      </c>
      <c r="AZ149">
        <v>11.741400000000001</v>
      </c>
      <c r="BB149" s="2">
        <v>42886</v>
      </c>
      <c r="BC149" s="4">
        <f t="shared" si="66"/>
        <v>15.6882</v>
      </c>
      <c r="BD149" s="4">
        <f t="shared" si="67"/>
        <v>14.845700000000001</v>
      </c>
      <c r="BE149" s="4">
        <f t="shared" si="68"/>
        <v>11.3514</v>
      </c>
      <c r="BF149" s="2">
        <v>42886</v>
      </c>
      <c r="BG149" s="23">
        <f t="shared" si="59"/>
        <v>-0.27643706734998275</v>
      </c>
      <c r="BH149" s="23">
        <f t="shared" si="60"/>
        <v>0.30782987120531402</v>
      </c>
      <c r="BJ149" s="2">
        <v>43434</v>
      </c>
      <c r="BK149" s="23">
        <v>0.74866811279826462</v>
      </c>
      <c r="BL149" s="23">
        <v>-0.25128305073734813</v>
      </c>
      <c r="BS149" s="2">
        <v>39556</v>
      </c>
      <c r="BT149">
        <v>1504.56</v>
      </c>
      <c r="BU149" s="2">
        <v>39556</v>
      </c>
      <c r="BV149">
        <v>676.28</v>
      </c>
      <c r="BW149" s="2">
        <v>39556</v>
      </c>
      <c r="BX149">
        <v>1175.8499999999999</v>
      </c>
      <c r="BZ149" s="2">
        <v>39563</v>
      </c>
      <c r="CA149" s="23">
        <f t="shared" si="69"/>
        <v>3.7410540013012472E-2</v>
      </c>
      <c r="CB149" s="23">
        <f t="shared" si="70"/>
        <v>6.6198755782420626E-3</v>
      </c>
      <c r="CC149" s="23">
        <f t="shared" si="71"/>
        <v>1.119190372921719E-2</v>
      </c>
      <c r="CD149" s="23"/>
      <c r="CE149" s="2">
        <v>39920</v>
      </c>
      <c r="CF149" s="23">
        <f t="shared" si="72"/>
        <v>0.75679185810575045</v>
      </c>
      <c r="CG149" s="23">
        <f t="shared" si="73"/>
        <v>0.84166551389541977</v>
      </c>
      <c r="CS149" s="1">
        <v>40877</v>
      </c>
      <c r="CT149">
        <v>451.43</v>
      </c>
      <c r="CU149" s="1">
        <v>40877</v>
      </c>
      <c r="CV149">
        <v>577.32000000000005</v>
      </c>
      <c r="CW149" s="1">
        <v>40877</v>
      </c>
      <c r="CX149">
        <v>1759.6</v>
      </c>
      <c r="CY149" s="1">
        <v>40877</v>
      </c>
      <c r="CZ149">
        <v>1288.0899999999999</v>
      </c>
      <c r="DB149" s="1">
        <v>41029</v>
      </c>
      <c r="DC149" s="3">
        <f t="shared" si="55"/>
        <v>410.28571428571422</v>
      </c>
      <c r="DD149" s="3">
        <f t="shared" si="56"/>
        <v>181.47057983025169</v>
      </c>
      <c r="DE149" s="3">
        <f t="shared" si="57"/>
        <v>105.38171327119397</v>
      </c>
      <c r="DF149" s="3">
        <f t="shared" si="58"/>
        <v>85.857324671721415</v>
      </c>
      <c r="DG149" s="1">
        <v>41029</v>
      </c>
      <c r="DH149" s="5">
        <f t="shared" si="53"/>
        <v>2.2608938301155876</v>
      </c>
      <c r="DI149" s="5">
        <f t="shared" si="54"/>
        <v>1.2274050428909213</v>
      </c>
      <c r="DL149" s="2">
        <v>41355</v>
      </c>
      <c r="DM149">
        <v>82.376000000000005</v>
      </c>
      <c r="DN149" s="2">
        <v>41355</v>
      </c>
      <c r="DO149">
        <v>54.335000000000001</v>
      </c>
      <c r="DP149" s="2">
        <v>41355</v>
      </c>
      <c r="DQ149" s="5">
        <v>94.864000000000004</v>
      </c>
      <c r="DS149" s="2">
        <v>41355</v>
      </c>
      <c r="DT149">
        <v>94.864000000000004</v>
      </c>
      <c r="DV149" s="2">
        <v>41362</v>
      </c>
      <c r="DW149" s="23">
        <f t="shared" si="74"/>
        <v>-1.0122388883776479E-3</v>
      </c>
      <c r="DX149" s="23">
        <f t="shared" si="75"/>
        <v>7.2836748567544074E-3</v>
      </c>
      <c r="DY149" s="23">
        <f t="shared" si="76"/>
        <v>7.4843987181649752E-4</v>
      </c>
      <c r="DZ149" s="23"/>
      <c r="EA149" s="2">
        <v>41719</v>
      </c>
      <c r="EB149" s="23">
        <f t="shared" si="77"/>
        <v>0.32990338036928213</v>
      </c>
      <c r="EC149" s="23">
        <f t="shared" si="78"/>
        <v>-0.64353148556697359</v>
      </c>
    </row>
    <row r="150" spans="27:133">
      <c r="AA150" s="2">
        <v>42916</v>
      </c>
      <c r="AB150">
        <v>16.4239</v>
      </c>
      <c r="AC150" s="1">
        <v>42916</v>
      </c>
      <c r="AD150">
        <v>16.766500000000001</v>
      </c>
      <c r="AE150" s="1">
        <v>42916</v>
      </c>
      <c r="AF150">
        <v>12.18</v>
      </c>
      <c r="AG150" s="1">
        <v>42916</v>
      </c>
      <c r="AH150">
        <v>12.6166</v>
      </c>
      <c r="AJ150" s="2">
        <v>42916</v>
      </c>
      <c r="AK150" s="4">
        <f t="shared" si="61"/>
        <v>16.4239</v>
      </c>
      <c r="AL150" s="4">
        <f t="shared" si="62"/>
        <v>16.766500000000001</v>
      </c>
      <c r="AM150" s="4">
        <f t="shared" si="63"/>
        <v>12.18</v>
      </c>
      <c r="AN150" s="2">
        <v>42916</v>
      </c>
      <c r="AO150" s="23">
        <f t="shared" si="64"/>
        <v>-0.25839782268523315</v>
      </c>
      <c r="AP150" s="23">
        <f t="shared" si="65"/>
        <v>0.37655993431855506</v>
      </c>
      <c r="AS150" s="1">
        <v>42916</v>
      </c>
      <c r="AT150">
        <v>15.682</v>
      </c>
      <c r="AU150" s="1">
        <v>42916</v>
      </c>
      <c r="AV150">
        <v>14.4206</v>
      </c>
      <c r="AW150" s="1">
        <v>42916</v>
      </c>
      <c r="AX150">
        <v>11.4711</v>
      </c>
      <c r="AY150" s="1">
        <v>42916</v>
      </c>
      <c r="AZ150">
        <v>11.773</v>
      </c>
      <c r="BB150" s="2">
        <v>42916</v>
      </c>
      <c r="BC150" s="4">
        <f t="shared" si="66"/>
        <v>15.682</v>
      </c>
      <c r="BD150" s="4">
        <f t="shared" si="67"/>
        <v>14.4206</v>
      </c>
      <c r="BE150" s="4">
        <f t="shared" si="68"/>
        <v>11.4711</v>
      </c>
      <c r="BF150" s="2">
        <v>42916</v>
      </c>
      <c r="BG150" s="23">
        <f t="shared" si="59"/>
        <v>-0.26851804616758068</v>
      </c>
      <c r="BH150" s="23">
        <f t="shared" si="60"/>
        <v>0.25712442573074945</v>
      </c>
      <c r="BJ150" s="2">
        <v>43465</v>
      </c>
      <c r="BK150" s="23">
        <v>0.76817893847669971</v>
      </c>
      <c r="BL150" s="23">
        <v>-0.2053087567915306</v>
      </c>
      <c r="BS150" s="2">
        <v>39563</v>
      </c>
      <c r="BT150">
        <v>1514.52</v>
      </c>
      <c r="BU150" s="2">
        <v>39563</v>
      </c>
      <c r="BV150">
        <v>701.58</v>
      </c>
      <c r="BW150" s="2">
        <v>39563</v>
      </c>
      <c r="BX150">
        <v>1189.01</v>
      </c>
      <c r="BZ150" s="2">
        <v>39570</v>
      </c>
      <c r="CA150" s="23">
        <f t="shared" si="69"/>
        <v>3.1685623877533375E-2</v>
      </c>
      <c r="CB150" s="23">
        <f t="shared" si="70"/>
        <v>1.0346512426379295E-2</v>
      </c>
      <c r="CC150" s="23">
        <f t="shared" si="71"/>
        <v>1.5517110873752182E-2</v>
      </c>
      <c r="CD150" s="23"/>
      <c r="CE150" s="2">
        <v>39927</v>
      </c>
      <c r="CF150" s="23">
        <f t="shared" si="72"/>
        <v>0.75653754356236791</v>
      </c>
      <c r="CG150" s="23">
        <f t="shared" si="73"/>
        <v>0.84193534056391683</v>
      </c>
      <c r="CS150" s="1">
        <v>40907</v>
      </c>
      <c r="CT150">
        <v>418.6</v>
      </c>
      <c r="CU150" s="1">
        <v>40907</v>
      </c>
      <c r="CV150">
        <v>568.41999999999996</v>
      </c>
      <c r="CW150" s="1">
        <v>40907</v>
      </c>
      <c r="CX150">
        <v>1775.1</v>
      </c>
      <c r="CY150" s="1">
        <v>40907</v>
      </c>
      <c r="CZ150">
        <v>1272.52</v>
      </c>
      <c r="DB150" s="1">
        <v>41060</v>
      </c>
      <c r="DC150" s="3">
        <f t="shared" si="55"/>
        <v>381.32196162046904</v>
      </c>
      <c r="DD150" s="3">
        <f t="shared" si="56"/>
        <v>172.05726859657642</v>
      </c>
      <c r="DE150" s="3">
        <f t="shared" si="57"/>
        <v>95.722370173102519</v>
      </c>
      <c r="DF150" s="3">
        <f t="shared" si="58"/>
        <v>78.283842715741201</v>
      </c>
      <c r="DG150" s="1">
        <v>41060</v>
      </c>
      <c r="DH150" s="5">
        <f t="shared" si="53"/>
        <v>2.2162502330230329</v>
      </c>
      <c r="DI150" s="5">
        <f t="shared" si="54"/>
        <v>1.2227602382867544</v>
      </c>
      <c r="DL150" s="2">
        <v>41362</v>
      </c>
      <c r="DM150">
        <v>82.975999999999999</v>
      </c>
      <c r="DN150" s="2">
        <v>41362</v>
      </c>
      <c r="DO150">
        <v>54.28</v>
      </c>
      <c r="DP150" s="2">
        <v>41362</v>
      </c>
      <c r="DQ150" s="5">
        <v>94.935000000000002</v>
      </c>
      <c r="DS150" s="2">
        <v>41362</v>
      </c>
      <c r="DT150">
        <v>94.935000000000002</v>
      </c>
      <c r="DV150" s="2">
        <v>41369</v>
      </c>
      <c r="DW150" s="23">
        <f t="shared" si="74"/>
        <v>9.8102431834929948E-3</v>
      </c>
      <c r="DX150" s="23">
        <f t="shared" si="75"/>
        <v>-5.7848052448901122E-3</v>
      </c>
      <c r="DY150" s="23">
        <f t="shared" si="76"/>
        <v>6.1831779638701345E-3</v>
      </c>
      <c r="DZ150" s="23"/>
      <c r="EA150" s="2">
        <v>41726</v>
      </c>
      <c r="EB150" s="23">
        <f t="shared" si="77"/>
        <v>0.32532739861921378</v>
      </c>
      <c r="EC150" s="23">
        <f t="shared" si="78"/>
        <v>-0.65979083315024256</v>
      </c>
    </row>
    <row r="151" spans="27:133">
      <c r="AA151" s="2">
        <v>42947</v>
      </c>
      <c r="AB151">
        <v>16.537400000000002</v>
      </c>
      <c r="AC151" s="1">
        <v>42947</v>
      </c>
      <c r="AD151">
        <v>17.613900000000001</v>
      </c>
      <c r="AE151" s="1">
        <v>42947</v>
      </c>
      <c r="AF151">
        <v>12.6677</v>
      </c>
      <c r="AG151" s="1">
        <v>42947</v>
      </c>
      <c r="AH151">
        <v>13.380599999999999</v>
      </c>
      <c r="AJ151" s="2">
        <v>42947</v>
      </c>
      <c r="AK151" s="4">
        <f t="shared" si="61"/>
        <v>16.537400000000002</v>
      </c>
      <c r="AL151" s="4">
        <f t="shared" si="62"/>
        <v>17.613900000000001</v>
      </c>
      <c r="AM151" s="4">
        <f t="shared" si="63"/>
        <v>12.6677</v>
      </c>
      <c r="AN151" s="2">
        <v>42947</v>
      </c>
      <c r="AO151" s="23">
        <f t="shared" si="64"/>
        <v>-0.23399687979972672</v>
      </c>
      <c r="AP151" s="23">
        <f t="shared" si="65"/>
        <v>0.39045762056253319</v>
      </c>
      <c r="AS151" s="1">
        <v>42947</v>
      </c>
      <c r="AT151">
        <v>15.8996</v>
      </c>
      <c r="AU151" s="1">
        <v>42947</v>
      </c>
      <c r="AV151">
        <v>15.288399999999999</v>
      </c>
      <c r="AW151" s="1">
        <v>42947</v>
      </c>
      <c r="AX151">
        <v>11.9916</v>
      </c>
      <c r="AY151" s="1">
        <v>42947</v>
      </c>
      <c r="AZ151">
        <v>12.6145</v>
      </c>
      <c r="BB151" s="2">
        <v>42947</v>
      </c>
      <c r="BC151" s="4">
        <f t="shared" si="66"/>
        <v>15.8996</v>
      </c>
      <c r="BD151" s="4">
        <f t="shared" si="67"/>
        <v>15.288399999999999</v>
      </c>
      <c r="BE151" s="4">
        <f t="shared" si="68"/>
        <v>11.9916</v>
      </c>
      <c r="BF151" s="2">
        <v>42947</v>
      </c>
      <c r="BG151" s="23">
        <f t="shared" si="59"/>
        <v>-0.24579234697728247</v>
      </c>
      <c r="BH151" s="23">
        <f t="shared" si="60"/>
        <v>0.27492578138029944</v>
      </c>
      <c r="BJ151" s="2">
        <v>43496</v>
      </c>
      <c r="BK151" s="23">
        <v>0.70006564569605212</v>
      </c>
      <c r="BL151" s="23">
        <v>-0.18771683518501026</v>
      </c>
      <c r="BS151" s="2">
        <v>39570</v>
      </c>
      <c r="BT151">
        <v>1530.19</v>
      </c>
      <c r="BU151" s="2">
        <v>39570</v>
      </c>
      <c r="BV151">
        <v>723.81</v>
      </c>
      <c r="BW151" s="2">
        <v>39570</v>
      </c>
      <c r="BX151">
        <v>1207.46</v>
      </c>
      <c r="BZ151" s="2">
        <v>39577</v>
      </c>
      <c r="CA151" s="23">
        <f t="shared" si="69"/>
        <v>-5.3232201820919811E-2</v>
      </c>
      <c r="CB151" s="23">
        <f t="shared" si="70"/>
        <v>-1.0782974663277156E-2</v>
      </c>
      <c r="CC151" s="23">
        <f t="shared" si="71"/>
        <v>-1.5611283189505332E-2</v>
      </c>
      <c r="CD151" s="23"/>
      <c r="CE151" s="2">
        <v>39934</v>
      </c>
      <c r="CF151" s="23">
        <f t="shared" si="72"/>
        <v>0.75596348475672592</v>
      </c>
      <c r="CG151" s="23">
        <f t="shared" si="73"/>
        <v>0.84153500366299561</v>
      </c>
      <c r="CS151" s="1">
        <v>40939</v>
      </c>
      <c r="CT151">
        <v>489.22</v>
      </c>
      <c r="CU151" s="1">
        <v>40939</v>
      </c>
      <c r="CV151">
        <v>616.67999999999995</v>
      </c>
      <c r="CW151" s="1">
        <v>40939</v>
      </c>
      <c r="CX151">
        <v>1846.8</v>
      </c>
      <c r="CY151" s="1">
        <v>40939</v>
      </c>
      <c r="CZ151">
        <v>1346.71</v>
      </c>
      <c r="DB151" s="1">
        <v>41089</v>
      </c>
      <c r="DC151" s="3">
        <f t="shared" si="55"/>
        <v>410.16631130063962</v>
      </c>
      <c r="DD151" s="3">
        <f t="shared" si="56"/>
        <v>180.88474837824702</v>
      </c>
      <c r="DE151" s="3">
        <f t="shared" si="57"/>
        <v>101.44252108300043</v>
      </c>
      <c r="DF151" s="3">
        <f t="shared" si="58"/>
        <v>81.327470459439525</v>
      </c>
      <c r="DG151" s="1">
        <v>41089</v>
      </c>
      <c r="DH151" s="5">
        <f t="shared" si="53"/>
        <v>2.267556081859059</v>
      </c>
      <c r="DI151" s="5">
        <f t="shared" si="54"/>
        <v>1.2473340251445899</v>
      </c>
      <c r="DL151" s="2">
        <v>41369</v>
      </c>
      <c r="DM151">
        <v>82.495999999999995</v>
      </c>
      <c r="DN151" s="2">
        <v>41369</v>
      </c>
      <c r="DO151">
        <v>54.8125</v>
      </c>
      <c r="DP151" s="2">
        <v>41369</v>
      </c>
      <c r="DQ151" s="5">
        <v>95.522000000000006</v>
      </c>
      <c r="DS151" s="2">
        <v>41369</v>
      </c>
      <c r="DT151">
        <v>95.522000000000006</v>
      </c>
      <c r="DV151" s="2">
        <v>41376</v>
      </c>
      <c r="DW151" s="23">
        <f t="shared" si="74"/>
        <v>-5.2451539338654873E-3</v>
      </c>
      <c r="DX151" s="23">
        <f t="shared" si="75"/>
        <v>-2.2425329712953967E-3</v>
      </c>
      <c r="DY151" s="23">
        <f t="shared" si="76"/>
        <v>7.9353447373380348E-3</v>
      </c>
      <c r="DZ151" s="23"/>
      <c r="EA151" s="2">
        <v>41733</v>
      </c>
      <c r="EB151" s="23">
        <f t="shared" si="77"/>
        <v>0.33499118711077747</v>
      </c>
      <c r="EC151" s="23">
        <f t="shared" si="78"/>
        <v>-0.67036233753772634</v>
      </c>
    </row>
    <row r="152" spans="27:133">
      <c r="AA152" s="2">
        <v>42978</v>
      </c>
      <c r="AB152">
        <v>16.3247</v>
      </c>
      <c r="AC152" s="1">
        <v>42978</v>
      </c>
      <c r="AD152">
        <v>17.5869</v>
      </c>
      <c r="AE152" s="1">
        <v>42978</v>
      </c>
      <c r="AF152">
        <v>12.587300000000001</v>
      </c>
      <c r="AG152" s="1">
        <v>42978</v>
      </c>
      <c r="AH152">
        <v>13.2653</v>
      </c>
      <c r="AJ152" s="2">
        <v>42978</v>
      </c>
      <c r="AK152" s="4">
        <f t="shared" si="61"/>
        <v>16.3247</v>
      </c>
      <c r="AL152" s="4">
        <f t="shared" si="62"/>
        <v>17.5869</v>
      </c>
      <c r="AM152" s="4">
        <f t="shared" si="63"/>
        <v>12.587300000000001</v>
      </c>
      <c r="AN152" s="2">
        <v>42978</v>
      </c>
      <c r="AO152" s="23">
        <f t="shared" si="64"/>
        <v>-0.2289414200567238</v>
      </c>
      <c r="AP152" s="23">
        <f t="shared" si="65"/>
        <v>0.39719399712408521</v>
      </c>
      <c r="AS152" s="1">
        <v>42978</v>
      </c>
      <c r="AT152">
        <v>15.8398</v>
      </c>
      <c r="AU152" s="1">
        <v>42978</v>
      </c>
      <c r="AV152">
        <v>15.476800000000001</v>
      </c>
      <c r="AW152" s="1">
        <v>42978</v>
      </c>
      <c r="AX152">
        <v>12.037599999999999</v>
      </c>
      <c r="AY152" s="1">
        <v>42978</v>
      </c>
      <c r="AZ152">
        <v>12.6493</v>
      </c>
      <c r="BB152" s="2">
        <v>42978</v>
      </c>
      <c r="BC152" s="4">
        <f t="shared" si="66"/>
        <v>15.8398</v>
      </c>
      <c r="BD152" s="4">
        <f t="shared" si="67"/>
        <v>15.476800000000001</v>
      </c>
      <c r="BE152" s="4">
        <f t="shared" si="68"/>
        <v>12.037599999999999</v>
      </c>
      <c r="BF152" s="2">
        <v>42978</v>
      </c>
      <c r="BG152" s="23">
        <f t="shared" si="59"/>
        <v>-0.24004090960744462</v>
      </c>
      <c r="BH152" s="23">
        <f t="shared" si="60"/>
        <v>0.28570479165282125</v>
      </c>
      <c r="BJ152" s="2">
        <v>43524</v>
      </c>
      <c r="BK152" s="23">
        <v>0.66692067549961886</v>
      </c>
      <c r="BL152" s="23">
        <v>-0.20816599297981531</v>
      </c>
      <c r="BS152" s="2">
        <v>39577</v>
      </c>
      <c r="BT152">
        <v>1513.69</v>
      </c>
      <c r="BU152" s="2">
        <v>39577</v>
      </c>
      <c r="BV152">
        <v>685.28</v>
      </c>
      <c r="BW152" s="2">
        <v>39577</v>
      </c>
      <c r="BX152">
        <v>1188.6099999999999</v>
      </c>
      <c r="BZ152" s="2">
        <v>39584</v>
      </c>
      <c r="CA152" s="23">
        <f t="shared" si="69"/>
        <v>4.2785430772822819E-2</v>
      </c>
      <c r="CB152" s="23">
        <f t="shared" si="70"/>
        <v>2.7693913549009297E-2</v>
      </c>
      <c r="CC152" s="23">
        <f t="shared" si="71"/>
        <v>4.3496184619008726E-2</v>
      </c>
      <c r="CD152" s="23"/>
      <c r="CE152" s="2">
        <v>39941</v>
      </c>
      <c r="CF152" s="23">
        <f t="shared" si="72"/>
        <v>0.76326519970177109</v>
      </c>
      <c r="CG152" s="23">
        <f t="shared" si="73"/>
        <v>0.84540387739055611</v>
      </c>
      <c r="CS152" s="1">
        <v>40968</v>
      </c>
      <c r="CT152">
        <v>510.9</v>
      </c>
      <c r="CU152" s="1">
        <v>40968</v>
      </c>
      <c r="CV152">
        <v>636.99</v>
      </c>
      <c r="CW152" s="1">
        <v>40968</v>
      </c>
      <c r="CX152">
        <v>1926</v>
      </c>
      <c r="CY152" s="1">
        <v>40968</v>
      </c>
      <c r="CZ152">
        <v>1414.4</v>
      </c>
      <c r="DB152" s="1">
        <v>41121</v>
      </c>
      <c r="DC152" s="3">
        <f t="shared" si="55"/>
        <v>399.6588486140725</v>
      </c>
      <c r="DD152" s="3">
        <f t="shared" si="56"/>
        <v>181.64204269425306</v>
      </c>
      <c r="DE152" s="3">
        <f t="shared" si="57"/>
        <v>102.37461162893918</v>
      </c>
      <c r="DF152" s="3">
        <f t="shared" si="58"/>
        <v>82.538045346796366</v>
      </c>
      <c r="DG152" s="1">
        <v>41121</v>
      </c>
      <c r="DH152" s="5">
        <f t="shared" si="53"/>
        <v>2.2002551980038771</v>
      </c>
      <c r="DI152" s="5">
        <f t="shared" si="54"/>
        <v>1.2403323970030598</v>
      </c>
      <c r="DL152" s="2">
        <v>41376</v>
      </c>
      <c r="DM152">
        <v>82.311000000000007</v>
      </c>
      <c r="DN152" s="2">
        <v>41376</v>
      </c>
      <c r="DO152">
        <v>54.524999999999999</v>
      </c>
      <c r="DP152" s="2">
        <v>41376</v>
      </c>
      <c r="DQ152" s="5">
        <v>96.28</v>
      </c>
      <c r="DS152" s="2">
        <v>41376</v>
      </c>
      <c r="DT152">
        <v>96.28</v>
      </c>
      <c r="DV152" s="2">
        <v>41383</v>
      </c>
      <c r="DW152" s="23">
        <f t="shared" si="74"/>
        <v>-1.0154974782209947E-2</v>
      </c>
      <c r="DX152" s="23">
        <f t="shared" si="75"/>
        <v>4.8960649244935706E-3</v>
      </c>
      <c r="DY152" s="23">
        <f t="shared" si="76"/>
        <v>-9.1296219360199604E-3</v>
      </c>
      <c r="DZ152" s="23"/>
      <c r="EA152" s="2">
        <v>41740</v>
      </c>
      <c r="EB152" s="23">
        <f t="shared" si="77"/>
        <v>0.3290570175701647</v>
      </c>
      <c r="EC152" s="23">
        <f t="shared" si="78"/>
        <v>-0.66695892881287511</v>
      </c>
    </row>
    <row r="153" spans="27:133">
      <c r="AA153" s="2">
        <v>43007</v>
      </c>
      <c r="AB153">
        <v>16.5749</v>
      </c>
      <c r="AC153" s="1">
        <v>43007</v>
      </c>
      <c r="AD153">
        <v>16.816199999999998</v>
      </c>
      <c r="AE153" s="1">
        <v>43007</v>
      </c>
      <c r="AF153">
        <v>12.4078</v>
      </c>
      <c r="AG153" s="1">
        <v>43007</v>
      </c>
      <c r="AH153">
        <v>13.160600000000001</v>
      </c>
      <c r="AJ153" s="2">
        <v>43007</v>
      </c>
      <c r="AK153" s="4">
        <f t="shared" si="61"/>
        <v>16.5749</v>
      </c>
      <c r="AL153" s="4">
        <f t="shared" si="62"/>
        <v>16.816199999999998</v>
      </c>
      <c r="AM153" s="4">
        <f t="shared" si="63"/>
        <v>12.4078</v>
      </c>
      <c r="AN153" s="2">
        <v>43007</v>
      </c>
      <c r="AO153" s="23">
        <f t="shared" si="64"/>
        <v>-0.25141026491864205</v>
      </c>
      <c r="AP153" s="23">
        <f t="shared" si="65"/>
        <v>0.35529263850158754</v>
      </c>
      <c r="AS153" s="1">
        <v>43007</v>
      </c>
      <c r="AT153">
        <v>16.182500000000001</v>
      </c>
      <c r="AU153" s="1">
        <v>43007</v>
      </c>
      <c r="AV153">
        <v>15.003399999999999</v>
      </c>
      <c r="AW153" s="1">
        <v>43007</v>
      </c>
      <c r="AX153">
        <v>11.4755</v>
      </c>
      <c r="AY153" s="1">
        <v>43007</v>
      </c>
      <c r="AZ153">
        <v>12.6678</v>
      </c>
      <c r="BB153" s="2">
        <v>43007</v>
      </c>
      <c r="BC153" s="4">
        <f t="shared" si="66"/>
        <v>16.182500000000001</v>
      </c>
      <c r="BD153" s="4">
        <f t="shared" si="67"/>
        <v>15.003399999999999</v>
      </c>
      <c r="BE153" s="4">
        <f t="shared" si="68"/>
        <v>11.4755</v>
      </c>
      <c r="BF153" s="2">
        <v>43007</v>
      </c>
      <c r="BG153" s="23">
        <f t="shared" si="59"/>
        <v>-0.29086976672331222</v>
      </c>
      <c r="BH153" s="23">
        <f t="shared" si="60"/>
        <v>0.30742887020173404</v>
      </c>
      <c r="BJ153" s="2">
        <v>43553</v>
      </c>
      <c r="BK153" s="23">
        <v>0.76310573385766833</v>
      </c>
      <c r="BL153" s="23">
        <v>-0.19698474546056477</v>
      </c>
      <c r="BS153" s="2">
        <v>39584</v>
      </c>
      <c r="BT153">
        <v>1555.61</v>
      </c>
      <c r="BU153" s="2">
        <v>39584</v>
      </c>
      <c r="BV153">
        <v>714.6</v>
      </c>
      <c r="BW153" s="2">
        <v>39584</v>
      </c>
      <c r="BX153">
        <v>1240.31</v>
      </c>
      <c r="BZ153" s="2">
        <v>39591</v>
      </c>
      <c r="CA153" s="23">
        <f t="shared" si="69"/>
        <v>-4.4038623005877464E-2</v>
      </c>
      <c r="CB153" s="23">
        <f t="shared" si="70"/>
        <v>-2.4556283387224154E-2</v>
      </c>
      <c r="CC153" s="23">
        <f t="shared" si="71"/>
        <v>-2.6082189130136713E-2</v>
      </c>
      <c r="CD153" s="23"/>
      <c r="CE153" s="2">
        <v>39948</v>
      </c>
      <c r="CF153" s="23">
        <f t="shared" si="72"/>
        <v>0.75130608732068926</v>
      </c>
      <c r="CG153" s="23">
        <f t="shared" si="73"/>
        <v>0.83789412624393211</v>
      </c>
      <c r="CS153" s="1">
        <v>40998</v>
      </c>
      <c r="CT153">
        <v>492.54</v>
      </c>
      <c r="CU153" s="1">
        <v>40998</v>
      </c>
      <c r="CV153">
        <v>638.88</v>
      </c>
      <c r="CW153" s="1">
        <v>40998</v>
      </c>
      <c r="CX153">
        <v>1938.9</v>
      </c>
      <c r="CY153" s="1">
        <v>40998</v>
      </c>
      <c r="CZ153">
        <v>1433.83</v>
      </c>
      <c r="DB153" s="1">
        <v>41152</v>
      </c>
      <c r="DC153" s="3">
        <f t="shared" si="55"/>
        <v>396.230277185501</v>
      </c>
      <c r="DD153" s="3">
        <f t="shared" si="56"/>
        <v>186.74877832709393</v>
      </c>
      <c r="DE153" s="3">
        <f t="shared" si="57"/>
        <v>104.41078561917442</v>
      </c>
      <c r="DF153" s="3">
        <f t="shared" si="58"/>
        <v>84.681130834977139</v>
      </c>
      <c r="DG153" s="1">
        <v>41152</v>
      </c>
      <c r="DH153" s="5">
        <f t="shared" si="53"/>
        <v>2.1217288848417328</v>
      </c>
      <c r="DI153" s="5">
        <f t="shared" si="54"/>
        <v>1.2329876158910249</v>
      </c>
      <c r="DL153" s="2">
        <v>41383</v>
      </c>
      <c r="DM153">
        <v>82.713999999999999</v>
      </c>
      <c r="DN153" s="2">
        <v>41383</v>
      </c>
      <c r="DO153">
        <v>53.971299999999999</v>
      </c>
      <c r="DP153" s="2">
        <v>41383</v>
      </c>
      <c r="DQ153" s="5">
        <v>95.400999999999996</v>
      </c>
      <c r="DS153" s="2">
        <v>41383</v>
      </c>
      <c r="DT153">
        <v>95.400999999999996</v>
      </c>
      <c r="DV153" s="2">
        <v>41390</v>
      </c>
      <c r="DW153" s="23">
        <f t="shared" si="74"/>
        <v>7.4799013549793347E-3</v>
      </c>
      <c r="DX153" s="23">
        <f t="shared" si="75"/>
        <v>-2.563048577024496E-3</v>
      </c>
      <c r="DY153" s="23">
        <f t="shared" si="76"/>
        <v>2.0754499428727868E-3</v>
      </c>
      <c r="DZ153" s="23"/>
      <c r="EA153" s="2">
        <v>41747</v>
      </c>
      <c r="EB153" s="23">
        <f t="shared" si="77"/>
        <v>0.34323787020621493</v>
      </c>
      <c r="EC153" s="23">
        <f t="shared" si="78"/>
        <v>-0.68999228428955772</v>
      </c>
    </row>
    <row r="154" spans="27:133">
      <c r="AA154" s="2">
        <v>43039</v>
      </c>
      <c r="AB154">
        <v>16.805</v>
      </c>
      <c r="AC154" s="1">
        <v>43039</v>
      </c>
      <c r="AD154">
        <v>17.963699999999999</v>
      </c>
      <c r="AE154" s="1">
        <v>43039</v>
      </c>
      <c r="AF154">
        <v>12.6136</v>
      </c>
      <c r="AG154" s="1">
        <v>43039</v>
      </c>
      <c r="AH154">
        <v>13.393599999999999</v>
      </c>
      <c r="AJ154" s="2">
        <v>43039</v>
      </c>
      <c r="AK154" s="4">
        <f t="shared" si="61"/>
        <v>16.805</v>
      </c>
      <c r="AL154" s="4">
        <f t="shared" si="62"/>
        <v>17.963699999999999</v>
      </c>
      <c r="AM154" s="4">
        <f t="shared" si="63"/>
        <v>12.6136</v>
      </c>
      <c r="AN154" s="2">
        <v>43039</v>
      </c>
      <c r="AO154" s="23">
        <f t="shared" si="64"/>
        <v>-0.24941386492115436</v>
      </c>
      <c r="AP154" s="23">
        <f t="shared" si="65"/>
        <v>0.42415329485634556</v>
      </c>
      <c r="AS154" s="1">
        <v>43039</v>
      </c>
      <c r="AT154">
        <v>16.462299999999999</v>
      </c>
      <c r="AU154" s="1">
        <v>43039</v>
      </c>
      <c r="AV154">
        <v>16.370899999999999</v>
      </c>
      <c r="AW154" s="1">
        <v>43039</v>
      </c>
      <c r="AX154">
        <v>11.789099999999999</v>
      </c>
      <c r="AY154" s="1">
        <v>43039</v>
      </c>
      <c r="AZ154">
        <v>13.0494</v>
      </c>
      <c r="BB154" s="2">
        <v>43039</v>
      </c>
      <c r="BC154" s="4">
        <f t="shared" si="66"/>
        <v>16.462299999999999</v>
      </c>
      <c r="BD154" s="4">
        <f t="shared" si="67"/>
        <v>16.370899999999999</v>
      </c>
      <c r="BE154" s="4">
        <f t="shared" si="68"/>
        <v>11.789099999999999</v>
      </c>
      <c r="BF154" s="2">
        <v>43039</v>
      </c>
      <c r="BG154" s="23">
        <f t="shared" si="59"/>
        <v>-0.28387284887287922</v>
      </c>
      <c r="BH154" s="23">
        <f t="shared" si="60"/>
        <v>0.38864714015488877</v>
      </c>
      <c r="BJ154" s="2">
        <v>43585</v>
      </c>
      <c r="BK154" s="23">
        <v>0.47010693643872781</v>
      </c>
      <c r="BL154" s="23">
        <v>-0.2086231906422642</v>
      </c>
      <c r="BS154" s="2">
        <v>39591</v>
      </c>
      <c r="BT154">
        <v>1517.41</v>
      </c>
      <c r="BU154" s="2">
        <v>39591</v>
      </c>
      <c r="BV154">
        <v>683.13</v>
      </c>
      <c r="BW154" s="2">
        <v>39591</v>
      </c>
      <c r="BX154">
        <v>1207.96</v>
      </c>
      <c r="BZ154" s="2">
        <v>39598</v>
      </c>
      <c r="CA154" s="23">
        <f t="shared" si="69"/>
        <v>-2.0757396103230685E-2</v>
      </c>
      <c r="CB154" s="23">
        <f t="shared" si="70"/>
        <v>5.4830269999537329E-3</v>
      </c>
      <c r="CC154" s="23">
        <f t="shared" si="71"/>
        <v>1.7219113215669601E-3</v>
      </c>
      <c r="CD154" s="23"/>
      <c r="CE154" s="2">
        <v>39955</v>
      </c>
      <c r="CF154" s="23">
        <f t="shared" si="72"/>
        <v>0.73108301002825082</v>
      </c>
      <c r="CG154" s="23">
        <f t="shared" si="73"/>
        <v>0.82515369493968016</v>
      </c>
      <c r="CS154" s="1">
        <v>41029</v>
      </c>
      <c r="CT154">
        <v>481.06</v>
      </c>
      <c r="CU154" s="1">
        <v>41029</v>
      </c>
      <c r="CV154">
        <v>635.02</v>
      </c>
      <c r="CW154" s="1">
        <v>41029</v>
      </c>
      <c r="CX154">
        <v>1899.4</v>
      </c>
      <c r="CY154" s="1">
        <v>41029</v>
      </c>
      <c r="CZ154">
        <v>1423.42</v>
      </c>
      <c r="DB154" s="1">
        <v>41180</v>
      </c>
      <c r="DC154" s="3">
        <f t="shared" si="55"/>
        <v>439.46268656716416</v>
      </c>
      <c r="DD154" s="3">
        <f t="shared" si="56"/>
        <v>198.9940845311919</v>
      </c>
      <c r="DE154" s="3">
        <f t="shared" si="57"/>
        <v>107.34576120727915</v>
      </c>
      <c r="DF154" s="3">
        <f t="shared" si="58"/>
        <v>86.577517205604849</v>
      </c>
      <c r="DG154" s="1">
        <v>41180</v>
      </c>
      <c r="DH154" s="5">
        <f t="shared" si="53"/>
        <v>2.2084208563409797</v>
      </c>
      <c r="DI154" s="5">
        <f t="shared" si="54"/>
        <v>1.2398803369742486</v>
      </c>
      <c r="DL154" s="2">
        <v>41390</v>
      </c>
      <c r="DM154">
        <v>82.501999999999995</v>
      </c>
      <c r="DN154" s="2">
        <v>41390</v>
      </c>
      <c r="DO154">
        <v>54.375</v>
      </c>
      <c r="DP154" s="2">
        <v>41390</v>
      </c>
      <c r="DQ154" s="5">
        <v>95.599000000000004</v>
      </c>
      <c r="DS154" s="2">
        <v>41390</v>
      </c>
      <c r="DT154">
        <v>95.599000000000004</v>
      </c>
      <c r="DV154" s="2">
        <v>41397</v>
      </c>
      <c r="DW154" s="23">
        <f t="shared" si="74"/>
        <v>-8.0919540229884568E-3</v>
      </c>
      <c r="DX154" s="23">
        <f t="shared" si="75"/>
        <v>-4.5695861918498837E-3</v>
      </c>
      <c r="DY154" s="23">
        <f t="shared" si="76"/>
        <v>7.1758072783187909E-3</v>
      </c>
      <c r="DZ154" s="23"/>
      <c r="EA154" s="2">
        <v>41754</v>
      </c>
      <c r="EB154" s="23">
        <f t="shared" si="77"/>
        <v>0.34512158115431452</v>
      </c>
      <c r="EC154" s="23">
        <f t="shared" si="78"/>
        <v>-0.69538405666717751</v>
      </c>
    </row>
    <row r="155" spans="27:133">
      <c r="AA155" s="2">
        <v>43069</v>
      </c>
      <c r="AB155">
        <v>16.889199999999999</v>
      </c>
      <c r="AC155" s="1">
        <v>43069</v>
      </c>
      <c r="AD155">
        <v>17.534700000000001</v>
      </c>
      <c r="AE155" s="1">
        <v>43069</v>
      </c>
      <c r="AF155">
        <v>12.2781</v>
      </c>
      <c r="AG155" s="1">
        <v>43069</v>
      </c>
      <c r="AH155">
        <v>13.248799999999999</v>
      </c>
      <c r="AJ155" s="2">
        <v>43069</v>
      </c>
      <c r="AK155" s="4">
        <f t="shared" si="61"/>
        <v>16.889199999999999</v>
      </c>
      <c r="AL155" s="4">
        <f t="shared" si="62"/>
        <v>17.534700000000001</v>
      </c>
      <c r="AM155" s="4">
        <f t="shared" si="63"/>
        <v>12.2781</v>
      </c>
      <c r="AN155" s="2">
        <v>43069</v>
      </c>
      <c r="AO155" s="23">
        <f t="shared" si="64"/>
        <v>-0.27302062856736842</v>
      </c>
      <c r="AP155" s="23">
        <f t="shared" si="65"/>
        <v>0.42812813057394883</v>
      </c>
      <c r="AS155" s="1">
        <v>43069</v>
      </c>
      <c r="AT155">
        <v>16.625399999999999</v>
      </c>
      <c r="AU155" s="1">
        <v>43069</v>
      </c>
      <c r="AV155">
        <v>16.263200000000001</v>
      </c>
      <c r="AW155" s="1">
        <v>43069</v>
      </c>
      <c r="AX155">
        <v>12.065200000000001</v>
      </c>
      <c r="AY155" s="1">
        <v>43069</v>
      </c>
      <c r="AZ155">
        <v>13.0389</v>
      </c>
      <c r="BB155" s="2">
        <v>43069</v>
      </c>
      <c r="BC155" s="4">
        <f t="shared" si="66"/>
        <v>16.625399999999999</v>
      </c>
      <c r="BD155" s="4">
        <f t="shared" si="67"/>
        <v>16.263200000000001</v>
      </c>
      <c r="BE155" s="4">
        <f t="shared" si="68"/>
        <v>12.065200000000001</v>
      </c>
      <c r="BF155" s="2">
        <v>43069</v>
      </c>
      <c r="BG155" s="23">
        <f t="shared" si="59"/>
        <v>-0.27429114487470974</v>
      </c>
      <c r="BH155" s="23">
        <f t="shared" si="60"/>
        <v>0.34794284388157681</v>
      </c>
      <c r="BJ155" s="2">
        <v>43616</v>
      </c>
      <c r="BK155" s="23">
        <v>0.54844564370668425</v>
      </c>
      <c r="BL155" s="23">
        <v>-0.18784649300165668</v>
      </c>
      <c r="BS155" s="2">
        <v>39598</v>
      </c>
      <c r="BT155">
        <v>1525.73</v>
      </c>
      <c r="BU155" s="2">
        <v>39598</v>
      </c>
      <c r="BV155">
        <v>668.95</v>
      </c>
      <c r="BW155" s="2">
        <v>39598</v>
      </c>
      <c r="BX155">
        <v>1210.04</v>
      </c>
      <c r="BZ155" s="2">
        <v>39605</v>
      </c>
      <c r="CA155" s="23">
        <f t="shared" si="69"/>
        <v>-5.0990358023768612E-2</v>
      </c>
      <c r="CB155" s="23">
        <f t="shared" si="70"/>
        <v>-1.9171150858933061E-2</v>
      </c>
      <c r="CC155" s="23">
        <f t="shared" si="71"/>
        <v>-2.2478595748900876E-2</v>
      </c>
      <c r="CD155" s="23"/>
      <c r="CE155" s="2">
        <v>39962</v>
      </c>
      <c r="CF155" s="23">
        <f t="shared" si="72"/>
        <v>0.73645019636490305</v>
      </c>
      <c r="CG155" s="23">
        <f t="shared" si="73"/>
        <v>0.82810932506071655</v>
      </c>
      <c r="CS155" s="1">
        <v>41060</v>
      </c>
      <c r="CT155">
        <v>447.1</v>
      </c>
      <c r="CU155" s="1">
        <v>41060</v>
      </c>
      <c r="CV155">
        <v>602.08000000000004</v>
      </c>
      <c r="CW155" s="1">
        <v>41060</v>
      </c>
      <c r="CX155">
        <v>1725.3</v>
      </c>
      <c r="CY155" s="1">
        <v>41060</v>
      </c>
      <c r="CZ155">
        <v>1297.8599999999999</v>
      </c>
      <c r="DB155" s="1">
        <v>41213</v>
      </c>
      <c r="DC155" s="3">
        <f t="shared" si="55"/>
        <v>423.69296375266521</v>
      </c>
      <c r="DD155" s="3">
        <f t="shared" si="56"/>
        <v>198.14534335438509</v>
      </c>
      <c r="DE155" s="3">
        <f t="shared" si="57"/>
        <v>107.41233910341764</v>
      </c>
      <c r="DF155" s="3">
        <f t="shared" si="58"/>
        <v>85.19805294681808</v>
      </c>
      <c r="DG155" s="1">
        <v>41213</v>
      </c>
      <c r="DH155" s="5">
        <f t="shared" si="53"/>
        <v>2.1382938230089303</v>
      </c>
      <c r="DI155" s="5">
        <f t="shared" si="54"/>
        <v>1.2607370167304885</v>
      </c>
      <c r="DL155" s="2">
        <v>41397</v>
      </c>
      <c r="DM155">
        <v>82.125</v>
      </c>
      <c r="DN155" s="2">
        <v>41397</v>
      </c>
      <c r="DO155">
        <v>53.935000000000002</v>
      </c>
      <c r="DP155" s="2">
        <v>41397</v>
      </c>
      <c r="DQ155" s="5">
        <v>96.284999999999997</v>
      </c>
      <c r="DS155" s="2">
        <v>41397</v>
      </c>
      <c r="DT155">
        <v>96.284999999999997</v>
      </c>
      <c r="DV155" s="2">
        <v>41404</v>
      </c>
      <c r="DW155" s="23">
        <f t="shared" si="74"/>
        <v>1.6037823305830923E-2</v>
      </c>
      <c r="DX155" s="23">
        <f t="shared" si="75"/>
        <v>1.2395738203957452E-2</v>
      </c>
      <c r="DY155" s="23">
        <f t="shared" si="76"/>
        <v>-7.4050994443578544E-3</v>
      </c>
      <c r="DZ155" s="23"/>
      <c r="EA155" s="2">
        <v>41761</v>
      </c>
      <c r="EB155" s="23">
        <f t="shared" si="77"/>
        <v>0.34267875067687037</v>
      </c>
      <c r="EC155" s="23">
        <f t="shared" si="78"/>
        <v>-0.69510758671341888</v>
      </c>
    </row>
    <row r="156" spans="27:133">
      <c r="AA156" s="2">
        <v>43098</v>
      </c>
      <c r="AB156">
        <v>16.893899999999999</v>
      </c>
      <c r="AC156" s="1">
        <v>43098</v>
      </c>
      <c r="AD156">
        <v>18.2502</v>
      </c>
      <c r="AE156" s="1">
        <v>43098</v>
      </c>
      <c r="AF156">
        <v>12.513999999999999</v>
      </c>
      <c r="AG156" s="1">
        <v>43098</v>
      </c>
      <c r="AH156">
        <v>13.225300000000001</v>
      </c>
      <c r="AJ156" s="2">
        <v>43098</v>
      </c>
      <c r="AK156" s="4">
        <f t="shared" si="61"/>
        <v>16.893899999999999</v>
      </c>
      <c r="AL156" s="4">
        <f t="shared" si="62"/>
        <v>18.2502</v>
      </c>
      <c r="AM156" s="4">
        <f t="shared" si="63"/>
        <v>12.513999999999999</v>
      </c>
      <c r="AN156" s="2">
        <v>43098</v>
      </c>
      <c r="AO156" s="23">
        <f t="shared" si="64"/>
        <v>-0.25925925925925919</v>
      </c>
      <c r="AP156" s="23">
        <f t="shared" si="65"/>
        <v>0.45838261147514792</v>
      </c>
      <c r="AS156" s="1">
        <v>43098</v>
      </c>
      <c r="AT156">
        <v>16.737100000000002</v>
      </c>
      <c r="AU156" s="1">
        <v>43098</v>
      </c>
      <c r="AV156">
        <v>17.242699999999999</v>
      </c>
      <c r="AW156" s="1">
        <v>43098</v>
      </c>
      <c r="AX156">
        <v>12.413399999999999</v>
      </c>
      <c r="AY156" s="1">
        <v>43098</v>
      </c>
      <c r="AZ156">
        <v>13.153600000000001</v>
      </c>
      <c r="BB156" s="2">
        <v>43098</v>
      </c>
      <c r="BC156" s="4">
        <f t="shared" si="66"/>
        <v>16.737100000000002</v>
      </c>
      <c r="BD156" s="4">
        <f t="shared" si="67"/>
        <v>17.242699999999999</v>
      </c>
      <c r="BE156" s="4">
        <f t="shared" si="68"/>
        <v>12.413399999999999</v>
      </c>
      <c r="BF156" s="2">
        <v>43098</v>
      </c>
      <c r="BG156" s="23">
        <f t="shared" si="59"/>
        <v>-0.25833029616839254</v>
      </c>
      <c r="BH156" s="23">
        <f t="shared" si="60"/>
        <v>0.38903926402113842</v>
      </c>
      <c r="BJ156" s="2">
        <v>43644</v>
      </c>
      <c r="BK156" s="23">
        <v>0.38843127754320395</v>
      </c>
      <c r="BL156" s="23">
        <v>-0.20349054465483551</v>
      </c>
      <c r="BS156" s="2">
        <v>39605</v>
      </c>
      <c r="BT156">
        <v>1496.48</v>
      </c>
      <c r="BU156" s="2">
        <v>39605</v>
      </c>
      <c r="BV156">
        <v>634.84</v>
      </c>
      <c r="BW156" s="2">
        <v>39605</v>
      </c>
      <c r="BX156">
        <v>1182.8399999999999</v>
      </c>
      <c r="BZ156" s="2">
        <v>39612</v>
      </c>
      <c r="CA156" s="23">
        <f t="shared" si="69"/>
        <v>-3.085816898746141E-2</v>
      </c>
      <c r="CB156" s="23">
        <f t="shared" si="70"/>
        <v>-2.4403934566449292E-2</v>
      </c>
      <c r="CC156" s="23">
        <f t="shared" si="71"/>
        <v>-5.3101011125765041E-2</v>
      </c>
      <c r="CD156" s="23"/>
      <c r="CE156" s="2">
        <v>39969</v>
      </c>
      <c r="CF156" s="23">
        <f t="shared" si="72"/>
        <v>0.73873518876523792</v>
      </c>
      <c r="CG156" s="23">
        <f t="shared" si="73"/>
        <v>0.83034519711772747</v>
      </c>
      <c r="CS156" s="1">
        <v>41089</v>
      </c>
      <c r="CT156">
        <v>480.92</v>
      </c>
      <c r="CU156" s="1">
        <v>41089</v>
      </c>
      <c r="CV156">
        <v>632.97</v>
      </c>
      <c r="CW156" s="1">
        <v>41089</v>
      </c>
      <c r="CX156">
        <v>1828.4</v>
      </c>
      <c r="CY156" s="1">
        <v>41089</v>
      </c>
      <c r="CZ156">
        <v>1348.32</v>
      </c>
      <c r="DB156" s="1">
        <v>41243</v>
      </c>
      <c r="DC156" s="3">
        <f t="shared" si="55"/>
        <v>436.07675906183368</v>
      </c>
      <c r="DD156" s="3">
        <f t="shared" si="56"/>
        <v>213.81704912411047</v>
      </c>
      <c r="DE156" s="3">
        <f t="shared" si="57"/>
        <v>107.63426542387924</v>
      </c>
      <c r="DF156" s="3">
        <f t="shared" si="58"/>
        <v>86.869454547648061</v>
      </c>
      <c r="DG156" s="1">
        <v>41243</v>
      </c>
      <c r="DH156" s="5">
        <f t="shared" si="53"/>
        <v>2.0394854425697</v>
      </c>
      <c r="DI156" s="5">
        <f t="shared" si="54"/>
        <v>1.2390346639605252</v>
      </c>
      <c r="DL156" s="2">
        <v>41404</v>
      </c>
      <c r="DM156">
        <v>83.143000000000001</v>
      </c>
      <c r="DN156" s="2">
        <v>41404</v>
      </c>
      <c r="DO156">
        <v>54.8</v>
      </c>
      <c r="DP156" s="2">
        <v>41404</v>
      </c>
      <c r="DQ156" s="5">
        <v>95.572000000000003</v>
      </c>
      <c r="DS156" s="2">
        <v>41404</v>
      </c>
      <c r="DT156">
        <v>95.572000000000003</v>
      </c>
      <c r="DV156" s="2">
        <v>41411</v>
      </c>
      <c r="DW156" s="23">
        <f t="shared" si="74"/>
        <v>1.5510948905108624E-3</v>
      </c>
      <c r="DX156" s="23">
        <f t="shared" si="75"/>
        <v>1.3338465054183679E-2</v>
      </c>
      <c r="DY156" s="23">
        <f t="shared" si="76"/>
        <v>-1.1174821077302943E-2</v>
      </c>
      <c r="DZ156" s="23"/>
      <c r="EA156" s="2">
        <v>41768</v>
      </c>
      <c r="EB156" s="23">
        <f t="shared" si="77"/>
        <v>0.31615075700622858</v>
      </c>
      <c r="EC156" s="23">
        <f t="shared" si="78"/>
        <v>-0.69306394122569592</v>
      </c>
    </row>
    <row r="157" spans="27:133">
      <c r="AA157" s="2">
        <v>43131</v>
      </c>
      <c r="AB157">
        <v>16.752400000000002</v>
      </c>
      <c r="AC157" s="1">
        <v>43131</v>
      </c>
      <c r="AD157">
        <v>18.325500000000002</v>
      </c>
      <c r="AE157" s="1">
        <v>43131</v>
      </c>
      <c r="AF157">
        <v>13.019</v>
      </c>
      <c r="AG157" s="1">
        <v>43131</v>
      </c>
      <c r="AH157">
        <v>13.974399999999999</v>
      </c>
      <c r="AJ157" s="2">
        <v>43131</v>
      </c>
      <c r="AK157" s="4">
        <f t="shared" si="61"/>
        <v>16.752400000000002</v>
      </c>
      <c r="AL157" s="4">
        <f t="shared" si="62"/>
        <v>18.325500000000002</v>
      </c>
      <c r="AM157" s="4">
        <f t="shared" si="63"/>
        <v>13.019</v>
      </c>
      <c r="AN157" s="2">
        <v>43131</v>
      </c>
      <c r="AO157" s="23">
        <f t="shared" si="64"/>
        <v>-0.22285762040065904</v>
      </c>
      <c r="AP157" s="23">
        <f t="shared" si="65"/>
        <v>0.40759658959981571</v>
      </c>
      <c r="AS157" s="1">
        <v>43131</v>
      </c>
      <c r="AT157">
        <v>15.635</v>
      </c>
      <c r="AU157" s="1">
        <v>43131</v>
      </c>
      <c r="AV157">
        <v>17.6569</v>
      </c>
      <c r="AW157" s="1">
        <v>43131</v>
      </c>
      <c r="AX157">
        <v>12.0093</v>
      </c>
      <c r="AY157" s="1">
        <v>43131</v>
      </c>
      <c r="AZ157">
        <v>12.3713</v>
      </c>
      <c r="BB157" s="2">
        <v>43131</v>
      </c>
      <c r="BC157" s="4">
        <f t="shared" si="66"/>
        <v>15.635</v>
      </c>
      <c r="BD157" s="4">
        <f t="shared" si="67"/>
        <v>17.6569</v>
      </c>
      <c r="BE157" s="4">
        <f t="shared" si="68"/>
        <v>12.0093</v>
      </c>
      <c r="BF157" s="2">
        <v>43131</v>
      </c>
      <c r="BG157" s="23">
        <f t="shared" si="59"/>
        <v>-0.23189638631275988</v>
      </c>
      <c r="BH157" s="23">
        <f t="shared" si="60"/>
        <v>0.47026887495524305</v>
      </c>
      <c r="BJ157" s="2">
        <v>43677</v>
      </c>
      <c r="BK157" s="23">
        <v>0.34876657701938241</v>
      </c>
      <c r="BL157" s="23">
        <v>-0.2160241379937109</v>
      </c>
      <c r="BS157" s="2">
        <v>39612</v>
      </c>
      <c r="BT157">
        <v>1459.96</v>
      </c>
      <c r="BU157" s="2">
        <v>39612</v>
      </c>
      <c r="BV157">
        <v>615.25</v>
      </c>
      <c r="BW157" s="2">
        <v>39612</v>
      </c>
      <c r="BX157">
        <v>1120.03</v>
      </c>
      <c r="BZ157" s="2">
        <v>39619</v>
      </c>
      <c r="CA157" s="23">
        <f t="shared" si="69"/>
        <v>-3.9187322226737153E-2</v>
      </c>
      <c r="CB157" s="23">
        <f t="shared" si="70"/>
        <v>-2.0219732047453309E-2</v>
      </c>
      <c r="CC157" s="23">
        <f t="shared" si="71"/>
        <v>-8.5265573243573645E-3</v>
      </c>
      <c r="CD157" s="23"/>
      <c r="CE157" s="2">
        <v>39976</v>
      </c>
      <c r="CF157" s="23">
        <f t="shared" si="72"/>
        <v>0.73807298683427225</v>
      </c>
      <c r="CG157" s="23">
        <f t="shared" si="73"/>
        <v>0.82948269767460248</v>
      </c>
      <c r="CS157" s="1">
        <v>41121</v>
      </c>
      <c r="CT157">
        <v>468.6</v>
      </c>
      <c r="CU157" s="1">
        <v>41121</v>
      </c>
      <c r="CV157">
        <v>635.62</v>
      </c>
      <c r="CW157" s="1">
        <v>41121</v>
      </c>
      <c r="CX157">
        <v>1845.2</v>
      </c>
      <c r="CY157" s="1">
        <v>41121</v>
      </c>
      <c r="CZ157">
        <v>1368.39</v>
      </c>
      <c r="DB157" s="1">
        <v>41274</v>
      </c>
      <c r="DC157" s="3">
        <f t="shared" si="55"/>
        <v>449.16844349680167</v>
      </c>
      <c r="DD157" s="3">
        <f t="shared" si="56"/>
        <v>210.51924670648407</v>
      </c>
      <c r="DE157" s="3">
        <f t="shared" si="57"/>
        <v>110.43053706169549</v>
      </c>
      <c r="DF157" s="3">
        <f t="shared" si="58"/>
        <v>87.667456827654576</v>
      </c>
      <c r="DG157" s="1">
        <v>41274</v>
      </c>
      <c r="DH157" s="5">
        <f t="shared" si="53"/>
        <v>2.1336217496685879</v>
      </c>
      <c r="DI157" s="5">
        <f t="shared" si="54"/>
        <v>1.2596525673008954</v>
      </c>
      <c r="DL157" s="2">
        <v>41411</v>
      </c>
      <c r="DM157">
        <v>84.251999999999995</v>
      </c>
      <c r="DN157" s="2">
        <v>41411</v>
      </c>
      <c r="DO157">
        <v>54.884999999999998</v>
      </c>
      <c r="DP157" s="2">
        <v>41411</v>
      </c>
      <c r="DQ157" s="5">
        <v>94.504000000000005</v>
      </c>
      <c r="DS157" s="2">
        <v>41411</v>
      </c>
      <c r="DT157">
        <v>94.504000000000005</v>
      </c>
      <c r="DV157" s="2">
        <v>41418</v>
      </c>
      <c r="DW157" s="23">
        <f t="shared" si="74"/>
        <v>1.3801585132549921E-2</v>
      </c>
      <c r="DX157" s="23">
        <f t="shared" si="75"/>
        <v>-6.5517732516734428E-3</v>
      </c>
      <c r="DY157" s="23">
        <f t="shared" si="76"/>
        <v>-9.163633285363626E-3</v>
      </c>
      <c r="DZ157" s="23"/>
      <c r="EA157" s="2">
        <v>41775</v>
      </c>
      <c r="EB157" s="23">
        <f t="shared" si="77"/>
        <v>0.30556066781185603</v>
      </c>
      <c r="EC157" s="23">
        <f t="shared" si="78"/>
        <v>-0.69465303394029987</v>
      </c>
    </row>
    <row r="158" spans="27:133">
      <c r="AA158" s="2">
        <v>43159</v>
      </c>
      <c r="AB158">
        <v>15.864000000000001</v>
      </c>
      <c r="AC158" s="1">
        <v>43159</v>
      </c>
      <c r="AD158">
        <v>17.540900000000001</v>
      </c>
      <c r="AE158" s="1">
        <v>43159</v>
      </c>
      <c r="AF158">
        <v>12.251799999999999</v>
      </c>
      <c r="AG158" s="1">
        <v>43159</v>
      </c>
      <c r="AH158">
        <v>12.9833</v>
      </c>
      <c r="AJ158" s="2">
        <v>43159</v>
      </c>
      <c r="AK158" s="4">
        <f t="shared" si="61"/>
        <v>15.864000000000001</v>
      </c>
      <c r="AL158" s="4">
        <f t="shared" si="62"/>
        <v>17.540900000000001</v>
      </c>
      <c r="AM158" s="4">
        <f t="shared" si="63"/>
        <v>12.251799999999999</v>
      </c>
      <c r="AN158" s="2">
        <v>43159</v>
      </c>
      <c r="AO158" s="23">
        <f t="shared" si="64"/>
        <v>-0.22769793242561787</v>
      </c>
      <c r="AP158" s="23">
        <f t="shared" si="65"/>
        <v>0.4316998318614409</v>
      </c>
      <c r="AS158" s="1">
        <v>43159</v>
      </c>
      <c r="AT158">
        <v>14.8788</v>
      </c>
      <c r="AU158" s="1">
        <v>43159</v>
      </c>
      <c r="AV158">
        <v>17.1266</v>
      </c>
      <c r="AW158" s="1">
        <v>43159</v>
      </c>
      <c r="AX158">
        <v>11.408799999999999</v>
      </c>
      <c r="AY158" s="1">
        <v>43159</v>
      </c>
      <c r="AZ158">
        <v>11.6531</v>
      </c>
      <c r="BB158" s="2">
        <v>43159</v>
      </c>
      <c r="BC158" s="4">
        <f t="shared" si="66"/>
        <v>14.8788</v>
      </c>
      <c r="BD158" s="4">
        <f t="shared" si="67"/>
        <v>17.1266</v>
      </c>
      <c r="BE158" s="4">
        <f t="shared" si="68"/>
        <v>11.408799999999999</v>
      </c>
      <c r="BF158" s="2">
        <v>43159</v>
      </c>
      <c r="BG158" s="23">
        <f t="shared" si="59"/>
        <v>-0.23321773261284517</v>
      </c>
      <c r="BH158" s="23">
        <f t="shared" si="60"/>
        <v>0.50117453194025674</v>
      </c>
      <c r="BJ158" s="2">
        <v>43707</v>
      </c>
      <c r="BK158" s="23">
        <v>0.42838923408325624</v>
      </c>
      <c r="BL158" s="23">
        <v>-0.20883143730811593</v>
      </c>
      <c r="BS158" s="2">
        <v>39619</v>
      </c>
      <c r="BT158">
        <v>1430.44</v>
      </c>
      <c r="BU158" s="2">
        <v>39619</v>
      </c>
      <c r="BV158">
        <v>591.14</v>
      </c>
      <c r="BW158" s="2">
        <v>39619</v>
      </c>
      <c r="BX158">
        <v>1110.48</v>
      </c>
      <c r="BZ158" s="2">
        <v>39626</v>
      </c>
      <c r="CA158" s="23">
        <f t="shared" si="69"/>
        <v>-5.484318435565172E-2</v>
      </c>
      <c r="CB158" s="23">
        <f t="shared" si="70"/>
        <v>-2.2964961829926578E-2</v>
      </c>
      <c r="CC158" s="23">
        <f t="shared" si="71"/>
        <v>-2.3134140191628849E-2</v>
      </c>
      <c r="CD158" s="23"/>
      <c r="CE158" s="2">
        <v>39983</v>
      </c>
      <c r="CF158" s="23">
        <f t="shared" si="72"/>
        <v>0.73912413507235952</v>
      </c>
      <c r="CG158" s="23">
        <f t="shared" si="73"/>
        <v>0.83384394389110383</v>
      </c>
      <c r="CS158" s="1">
        <v>41152</v>
      </c>
      <c r="CT158">
        <v>464.58</v>
      </c>
      <c r="CU158" s="1">
        <v>41152</v>
      </c>
      <c r="CV158">
        <v>653.49</v>
      </c>
      <c r="CW158" s="1">
        <v>41152</v>
      </c>
      <c r="CX158">
        <v>1881.9</v>
      </c>
      <c r="CY158" s="1">
        <v>41152</v>
      </c>
      <c r="CZ158">
        <v>1403.92</v>
      </c>
      <c r="DB158" s="1">
        <v>41305</v>
      </c>
      <c r="DC158" s="3">
        <f t="shared" si="55"/>
        <v>467.71002132196162</v>
      </c>
      <c r="DD158" s="3">
        <f t="shared" si="56"/>
        <v>209.91626896807924</v>
      </c>
      <c r="DE158" s="3">
        <f t="shared" si="57"/>
        <v>116.7443408788282</v>
      </c>
      <c r="DF158" s="3">
        <f t="shared" si="58"/>
        <v>91.431277105236319</v>
      </c>
      <c r="DG158" s="1">
        <v>41305</v>
      </c>
      <c r="DH158" s="5">
        <f t="shared" si="53"/>
        <v>2.2280789555814922</v>
      </c>
      <c r="DI158" s="5">
        <f t="shared" si="54"/>
        <v>1.2768534420060309</v>
      </c>
      <c r="DL158" s="2">
        <v>41418</v>
      </c>
      <c r="DM158">
        <v>83.7</v>
      </c>
      <c r="DN158" s="2">
        <v>41418</v>
      </c>
      <c r="DO158">
        <v>55.642499999999998</v>
      </c>
      <c r="DP158" s="2">
        <v>41418</v>
      </c>
      <c r="DQ158" s="5">
        <v>93.638000000000005</v>
      </c>
      <c r="DS158" s="2">
        <v>41418</v>
      </c>
      <c r="DT158">
        <v>93.638000000000005</v>
      </c>
      <c r="DV158" s="2">
        <v>41425</v>
      </c>
      <c r="DW158" s="23">
        <f t="shared" si="74"/>
        <v>1.5500741339803392E-2</v>
      </c>
      <c r="DX158" s="23">
        <f t="shared" si="75"/>
        <v>-3.8829151732377998E-3</v>
      </c>
      <c r="DY158" s="23">
        <f t="shared" si="76"/>
        <v>-1.8389969884021529E-2</v>
      </c>
      <c r="DZ158" s="23"/>
      <c r="EA158" s="2">
        <v>41782</v>
      </c>
      <c r="EB158" s="23">
        <f t="shared" si="77"/>
        <v>0.31514730211907321</v>
      </c>
      <c r="EC158" s="23">
        <f t="shared" si="78"/>
        <v>-0.69100401688986401</v>
      </c>
    </row>
    <row r="159" spans="27:133">
      <c r="AA159" s="2">
        <v>43189</v>
      </c>
      <c r="AB159">
        <v>15.3363</v>
      </c>
      <c r="AC159" s="1">
        <v>43189</v>
      </c>
      <c r="AD159">
        <v>16.849</v>
      </c>
      <c r="AE159" s="1">
        <v>43189</v>
      </c>
      <c r="AF159">
        <v>11.8886</v>
      </c>
      <c r="AG159" s="1">
        <v>43189</v>
      </c>
      <c r="AH159">
        <v>12.308</v>
      </c>
      <c r="AJ159" s="2">
        <v>43189</v>
      </c>
      <c r="AK159" s="4">
        <f t="shared" si="61"/>
        <v>15.3363</v>
      </c>
      <c r="AL159" s="4">
        <f t="shared" si="62"/>
        <v>16.849</v>
      </c>
      <c r="AM159" s="4">
        <f t="shared" si="63"/>
        <v>11.8886</v>
      </c>
      <c r="AN159" s="2">
        <v>43189</v>
      </c>
      <c r="AO159" s="23">
        <f t="shared" si="64"/>
        <v>-0.22480650482841358</v>
      </c>
      <c r="AP159" s="23">
        <f t="shared" si="65"/>
        <v>0.41724004508520762</v>
      </c>
      <c r="AS159" s="1">
        <v>43189</v>
      </c>
      <c r="AT159">
        <v>14.4695</v>
      </c>
      <c r="AU159" s="1">
        <v>43189</v>
      </c>
      <c r="AV159">
        <v>16.693200000000001</v>
      </c>
      <c r="AW159" s="1">
        <v>43189</v>
      </c>
      <c r="AX159">
        <v>11.157999999999999</v>
      </c>
      <c r="AY159" s="1">
        <v>43189</v>
      </c>
      <c r="AZ159">
        <v>11.1645</v>
      </c>
      <c r="BB159" s="2">
        <v>43189</v>
      </c>
      <c r="BC159" s="4">
        <f t="shared" si="66"/>
        <v>14.4695</v>
      </c>
      <c r="BD159" s="4">
        <f t="shared" si="67"/>
        <v>16.693200000000001</v>
      </c>
      <c r="BE159" s="4">
        <f t="shared" si="68"/>
        <v>11.157999999999999</v>
      </c>
      <c r="BF159" s="2">
        <v>43189</v>
      </c>
      <c r="BG159" s="23">
        <f t="shared" si="59"/>
        <v>-0.22886070700438854</v>
      </c>
      <c r="BH159" s="23">
        <f t="shared" si="60"/>
        <v>0.49607456533428951</v>
      </c>
      <c r="BJ159" s="2">
        <v>43738</v>
      </c>
      <c r="BK159" s="23">
        <v>0.47191806646711654</v>
      </c>
      <c r="BL159" s="23">
        <v>-0.22237513687523547</v>
      </c>
      <c r="BS159" s="2">
        <v>39626</v>
      </c>
      <c r="BT159">
        <v>1397.59</v>
      </c>
      <c r="BU159" s="2">
        <v>39626</v>
      </c>
      <c r="BV159">
        <v>558.72</v>
      </c>
      <c r="BW159" s="2">
        <v>39626</v>
      </c>
      <c r="BX159">
        <v>1084.79</v>
      </c>
      <c r="BZ159" s="2">
        <v>39633</v>
      </c>
      <c r="CA159" s="23">
        <f t="shared" si="69"/>
        <v>-2.9728665521191355E-2</v>
      </c>
      <c r="CB159" s="23">
        <f t="shared" si="70"/>
        <v>-2.1859057377342395E-2</v>
      </c>
      <c r="CC159" s="23">
        <f t="shared" si="71"/>
        <v>-5.0212483522156348E-2</v>
      </c>
      <c r="CD159" s="23"/>
      <c r="CE159" s="2">
        <v>39990</v>
      </c>
      <c r="CF159" s="23">
        <f t="shared" si="72"/>
        <v>0.74021895875349908</v>
      </c>
      <c r="CG159" s="23">
        <f t="shared" si="73"/>
        <v>0.83674837782748712</v>
      </c>
      <c r="CS159" s="1">
        <v>41180</v>
      </c>
      <c r="CT159">
        <v>515.27</v>
      </c>
      <c r="CU159" s="1">
        <v>41180</v>
      </c>
      <c r="CV159">
        <v>696.34</v>
      </c>
      <c r="CW159" s="1">
        <v>41180</v>
      </c>
      <c r="CX159">
        <v>1934.8</v>
      </c>
      <c r="CY159" s="1">
        <v>41180</v>
      </c>
      <c r="CZ159">
        <v>1435.36</v>
      </c>
      <c r="DB159" s="1">
        <v>41333</v>
      </c>
      <c r="DC159" s="3">
        <f t="shared" si="55"/>
        <v>433.68017057569301</v>
      </c>
      <c r="DD159" s="3">
        <f t="shared" si="56"/>
        <v>203.21207098562562</v>
      </c>
      <c r="DE159" s="3">
        <f t="shared" si="57"/>
        <v>116.10075454948955</v>
      </c>
      <c r="DF159" s="3">
        <f t="shared" si="58"/>
        <v>91.903564168913647</v>
      </c>
      <c r="DG159" s="1">
        <v>41333</v>
      </c>
      <c r="DH159" s="5">
        <f t="shared" si="53"/>
        <v>2.1341260313535693</v>
      </c>
      <c r="DI159" s="5">
        <f t="shared" si="54"/>
        <v>1.2632889224633641</v>
      </c>
      <c r="DL159" s="2">
        <v>41425</v>
      </c>
      <c r="DM159">
        <v>83.375</v>
      </c>
      <c r="DN159" s="2">
        <v>41425</v>
      </c>
      <c r="DO159">
        <v>56.505000000000003</v>
      </c>
      <c r="DP159" s="2">
        <v>41425</v>
      </c>
      <c r="DQ159" s="5">
        <v>91.915999999999997</v>
      </c>
      <c r="DS159" s="2">
        <v>41425</v>
      </c>
      <c r="DT159">
        <v>91.915999999999997</v>
      </c>
      <c r="DV159" s="2">
        <v>41432</v>
      </c>
      <c r="DW159" s="23">
        <f t="shared" si="74"/>
        <v>9.9106273781079945E-3</v>
      </c>
      <c r="DX159" s="23">
        <f t="shared" si="75"/>
        <v>-2.0461769115442285E-2</v>
      </c>
      <c r="DY159" s="23">
        <f t="shared" si="76"/>
        <v>4.5693894425344883E-3</v>
      </c>
      <c r="DZ159" s="23"/>
      <c r="EA159" s="2">
        <v>41789</v>
      </c>
      <c r="EB159" s="23">
        <f t="shared" si="77"/>
        <v>0.32674858969104564</v>
      </c>
      <c r="EC159" s="23">
        <f t="shared" si="78"/>
        <v>-0.68489860872942732</v>
      </c>
    </row>
    <row r="160" spans="27:133">
      <c r="AA160" s="2">
        <v>43220</v>
      </c>
      <c r="AB160">
        <v>15.4038</v>
      </c>
      <c r="AC160" s="1">
        <v>43220</v>
      </c>
      <c r="AD160">
        <v>17.422499999999999</v>
      </c>
      <c r="AE160" s="1">
        <v>43220</v>
      </c>
      <c r="AF160">
        <v>11.934799999999999</v>
      </c>
      <c r="AG160" s="1">
        <v>43220</v>
      </c>
      <c r="AH160">
        <v>12.263299999999999</v>
      </c>
      <c r="AJ160" s="2">
        <v>43220</v>
      </c>
      <c r="AK160" s="4">
        <f t="shared" si="61"/>
        <v>15.4038</v>
      </c>
      <c r="AL160" s="4">
        <f t="shared" si="62"/>
        <v>17.422499999999999</v>
      </c>
      <c r="AM160" s="4">
        <f t="shared" si="63"/>
        <v>11.934799999999999</v>
      </c>
      <c r="AN160" s="2">
        <v>43220</v>
      </c>
      <c r="AO160" s="23">
        <f t="shared" si="64"/>
        <v>-0.2252041703995119</v>
      </c>
      <c r="AP160" s="23">
        <f t="shared" si="65"/>
        <v>0.4598066159466434</v>
      </c>
      <c r="AS160" s="1">
        <v>43220</v>
      </c>
      <c r="AT160">
        <v>14.524699999999999</v>
      </c>
      <c r="AU160" s="1">
        <v>43220</v>
      </c>
      <c r="AV160">
        <v>14.994999999999999</v>
      </c>
      <c r="AW160" s="1">
        <v>43220</v>
      </c>
      <c r="AX160">
        <v>11.078900000000001</v>
      </c>
      <c r="AY160" s="1">
        <v>43220</v>
      </c>
      <c r="AZ160">
        <v>11.093299999999999</v>
      </c>
      <c r="BB160" s="2">
        <v>43220</v>
      </c>
      <c r="BC160" s="4">
        <f t="shared" si="66"/>
        <v>14.524699999999999</v>
      </c>
      <c r="BD160" s="4">
        <f t="shared" si="67"/>
        <v>14.994999999999999</v>
      </c>
      <c r="BE160" s="4">
        <f t="shared" si="68"/>
        <v>11.078900000000001</v>
      </c>
      <c r="BF160" s="2">
        <v>43220</v>
      </c>
      <c r="BG160" s="23">
        <f t="shared" si="59"/>
        <v>-0.23723725791238359</v>
      </c>
      <c r="BH160" s="23">
        <f t="shared" si="60"/>
        <v>0.35347372031519364</v>
      </c>
      <c r="BJ160" s="2">
        <v>43769</v>
      </c>
      <c r="BK160" s="23">
        <v>0.49654523776021797</v>
      </c>
      <c r="BL160" s="23">
        <v>-0.21076041849319083</v>
      </c>
      <c r="BS160" s="2">
        <v>39633</v>
      </c>
      <c r="BT160">
        <v>1367.04</v>
      </c>
      <c r="BU160" s="2">
        <v>39633</v>
      </c>
      <c r="BV160">
        <v>542.11</v>
      </c>
      <c r="BW160" s="2">
        <v>39633</v>
      </c>
      <c r="BX160">
        <v>1030.32</v>
      </c>
      <c r="BZ160" s="2">
        <v>39640</v>
      </c>
      <c r="CA160" s="23">
        <f t="shared" si="69"/>
        <v>5.1650034125905186E-4</v>
      </c>
      <c r="CB160" s="23">
        <f t="shared" si="70"/>
        <v>-1.5778616573033699E-2</v>
      </c>
      <c r="CC160" s="23">
        <f t="shared" si="71"/>
        <v>1.2306856122369814E-2</v>
      </c>
      <c r="CD160" s="23"/>
      <c r="CE160" s="2">
        <v>39997</v>
      </c>
      <c r="CF160" s="23">
        <f t="shared" si="72"/>
        <v>0.73880675938029317</v>
      </c>
      <c r="CG160" s="23">
        <f t="shared" si="73"/>
        <v>0.83581249298811455</v>
      </c>
      <c r="CS160" s="1">
        <v>41213</v>
      </c>
      <c r="CT160">
        <v>496.78</v>
      </c>
      <c r="CU160" s="1">
        <v>41213</v>
      </c>
      <c r="CV160">
        <v>693.37</v>
      </c>
      <c r="CW160" s="1">
        <v>41213</v>
      </c>
      <c r="CX160">
        <v>1936</v>
      </c>
      <c r="CY160" s="1">
        <v>41213</v>
      </c>
      <c r="CZ160">
        <v>1412.49</v>
      </c>
      <c r="DB160" s="1">
        <v>41362</v>
      </c>
      <c r="DC160" s="3">
        <f t="shared" si="55"/>
        <v>418.81449893390192</v>
      </c>
      <c r="DD160" s="3">
        <f t="shared" si="56"/>
        <v>210.0705855456805</v>
      </c>
      <c r="DE160" s="3">
        <f t="shared" si="57"/>
        <v>118.21460275188635</v>
      </c>
      <c r="DF160" s="3">
        <f t="shared" si="58"/>
        <v>94.065951299543542</v>
      </c>
      <c r="DG160" s="1">
        <v>41362</v>
      </c>
      <c r="DH160" s="5">
        <f t="shared" si="53"/>
        <v>1.9936846362663629</v>
      </c>
      <c r="DI160" s="5">
        <f t="shared" si="54"/>
        <v>1.2567204298550478</v>
      </c>
      <c r="DL160" s="2">
        <v>41432</v>
      </c>
      <c r="DM160">
        <v>81.668999999999997</v>
      </c>
      <c r="DN160" s="2">
        <v>41432</v>
      </c>
      <c r="DO160">
        <v>57.064999999999998</v>
      </c>
      <c r="DP160" s="2">
        <v>41432</v>
      </c>
      <c r="DQ160" s="5">
        <v>92.335999999999999</v>
      </c>
      <c r="DS160" s="2">
        <v>41432</v>
      </c>
      <c r="DT160">
        <v>92.335999999999999</v>
      </c>
      <c r="DV160" s="2">
        <v>41439</v>
      </c>
      <c r="DW160" s="23">
        <f t="shared" si="74"/>
        <v>8.0837641286253259E-3</v>
      </c>
      <c r="DX160" s="23">
        <f t="shared" si="75"/>
        <v>-1.22323035668368E-2</v>
      </c>
      <c r="DY160" s="23">
        <f t="shared" si="76"/>
        <v>4.7976953734187866E-3</v>
      </c>
      <c r="DZ160" s="23"/>
      <c r="EA160" s="2">
        <v>41796</v>
      </c>
      <c r="EB160" s="23">
        <f t="shared" si="77"/>
        <v>0.38294194008154919</v>
      </c>
      <c r="EC160" s="23">
        <f t="shared" si="78"/>
        <v>-0.69696749619563758</v>
      </c>
    </row>
    <row r="161" spans="27:133">
      <c r="AA161" s="2">
        <v>43251</v>
      </c>
      <c r="AB161">
        <v>15.3247</v>
      </c>
      <c r="AC161" s="1">
        <v>43251</v>
      </c>
      <c r="AD161">
        <v>17.065200000000001</v>
      </c>
      <c r="AE161" s="1">
        <v>43251</v>
      </c>
      <c r="AF161">
        <v>11.573399999999999</v>
      </c>
      <c r="AG161" s="1">
        <v>43251</v>
      </c>
      <c r="AH161">
        <v>12.418900000000001</v>
      </c>
      <c r="AJ161" s="2">
        <v>43251</v>
      </c>
      <c r="AK161" s="4">
        <f t="shared" si="61"/>
        <v>15.3247</v>
      </c>
      <c r="AL161" s="4">
        <f t="shared" si="62"/>
        <v>17.065200000000001</v>
      </c>
      <c r="AM161" s="4">
        <f t="shared" si="63"/>
        <v>11.573399999999999</v>
      </c>
      <c r="AN161" s="2">
        <v>43251</v>
      </c>
      <c r="AO161" s="23">
        <f t="shared" si="64"/>
        <v>-0.24478782618909345</v>
      </c>
      <c r="AP161" s="23">
        <f t="shared" si="65"/>
        <v>0.47451915599564543</v>
      </c>
      <c r="AS161" s="1">
        <v>43251</v>
      </c>
      <c r="AT161">
        <v>14.5999</v>
      </c>
      <c r="AU161" s="1">
        <v>43251</v>
      </c>
      <c r="AV161">
        <v>14.8468</v>
      </c>
      <c r="AW161" s="1">
        <v>43251</v>
      </c>
      <c r="AX161">
        <v>10.870200000000001</v>
      </c>
      <c r="AY161" s="1">
        <v>43251</v>
      </c>
      <c r="AZ161">
        <v>11.3874</v>
      </c>
      <c r="BB161" s="2">
        <v>43251</v>
      </c>
      <c r="BC161" s="4">
        <f t="shared" si="66"/>
        <v>14.5999</v>
      </c>
      <c r="BD161" s="4">
        <f t="shared" si="67"/>
        <v>14.8468</v>
      </c>
      <c r="BE161" s="4">
        <f t="shared" si="68"/>
        <v>10.870200000000001</v>
      </c>
      <c r="BF161" s="2">
        <v>43251</v>
      </c>
      <c r="BG161" s="23">
        <f t="shared" si="59"/>
        <v>-0.25546065384009475</v>
      </c>
      <c r="BH161" s="23">
        <f t="shared" si="60"/>
        <v>0.36582583577119099</v>
      </c>
      <c r="BJ161" s="2">
        <v>43798</v>
      </c>
      <c r="BK161" s="23">
        <v>0.51884454071656494</v>
      </c>
      <c r="BL161" s="23">
        <v>-0.22435528793568094</v>
      </c>
      <c r="BS161" s="2">
        <v>39640</v>
      </c>
      <c r="BT161">
        <v>1345.47</v>
      </c>
      <c r="BU161" s="2">
        <v>39640</v>
      </c>
      <c r="BV161">
        <v>542.39</v>
      </c>
      <c r="BW161" s="2">
        <v>39640</v>
      </c>
      <c r="BX161">
        <v>1043</v>
      </c>
      <c r="BZ161" s="2">
        <v>39647</v>
      </c>
      <c r="CA161" s="23">
        <f t="shared" si="69"/>
        <v>-1.2905842659327593E-4</v>
      </c>
      <c r="CB161" s="23">
        <f t="shared" si="70"/>
        <v>1.2672151738797544E-2</v>
      </c>
      <c r="CC161" s="23">
        <f t="shared" si="71"/>
        <v>-1.9980824544582942E-2</v>
      </c>
      <c r="CD161" s="23"/>
      <c r="CE161" s="2">
        <v>40004</v>
      </c>
      <c r="CF161" s="23">
        <f t="shared" si="72"/>
        <v>0.73220557828331301</v>
      </c>
      <c r="CG161" s="23">
        <f t="shared" si="73"/>
        <v>0.83011365680441984</v>
      </c>
      <c r="CS161" s="1">
        <v>41243</v>
      </c>
      <c r="CT161">
        <v>511.3</v>
      </c>
      <c r="CU161" s="1">
        <v>41243</v>
      </c>
      <c r="CV161">
        <v>748.21</v>
      </c>
      <c r="CW161" s="1">
        <v>41243</v>
      </c>
      <c r="CX161">
        <v>1940</v>
      </c>
      <c r="CY161" s="1">
        <v>41243</v>
      </c>
      <c r="CZ161">
        <v>1440.2</v>
      </c>
      <c r="DB161" s="1">
        <v>41394</v>
      </c>
      <c r="DC161" s="3">
        <f t="shared" si="55"/>
        <v>420.41791044776119</v>
      </c>
      <c r="DD161" s="3">
        <f t="shared" si="56"/>
        <v>222.6702483353813</v>
      </c>
      <c r="DE161" s="3">
        <f t="shared" si="57"/>
        <v>122.56990679094537</v>
      </c>
      <c r="DF161" s="3">
        <f t="shared" si="58"/>
        <v>96.06427446935578</v>
      </c>
      <c r="DG161" s="1">
        <v>41394</v>
      </c>
      <c r="DH161" s="5">
        <f t="shared" si="53"/>
        <v>1.8880740179286837</v>
      </c>
      <c r="DI161" s="5">
        <f t="shared" si="54"/>
        <v>1.2759156040890602</v>
      </c>
      <c r="DL161" s="2">
        <v>41439</v>
      </c>
      <c r="DM161">
        <v>80.67</v>
      </c>
      <c r="DN161" s="2">
        <v>41439</v>
      </c>
      <c r="DO161">
        <v>57.526299999999999</v>
      </c>
      <c r="DP161" s="2">
        <v>41439</v>
      </c>
      <c r="DQ161" s="5">
        <v>92.778999999999996</v>
      </c>
      <c r="DS161" s="2">
        <v>41439</v>
      </c>
      <c r="DT161">
        <v>92.778999999999996</v>
      </c>
      <c r="DV161" s="2">
        <v>41446</v>
      </c>
      <c r="DW161" s="23">
        <f t="shared" si="74"/>
        <v>3.0267894858525546E-2</v>
      </c>
      <c r="DX161" s="23">
        <f t="shared" si="75"/>
        <v>2.0428907896367976E-2</v>
      </c>
      <c r="DY161" s="23">
        <f t="shared" si="76"/>
        <v>-3.3186389161340313E-2</v>
      </c>
      <c r="DZ161" s="23"/>
      <c r="EA161" s="2">
        <v>41803</v>
      </c>
      <c r="EB161" s="23">
        <f t="shared" si="77"/>
        <v>0.41222805081749753</v>
      </c>
      <c r="EC161" s="23">
        <f t="shared" si="78"/>
        <v>-0.71056714355006079</v>
      </c>
    </row>
    <row r="162" spans="27:133">
      <c r="AA162" s="2">
        <v>43280</v>
      </c>
      <c r="AB162">
        <v>15.1738</v>
      </c>
      <c r="AC162" s="1">
        <v>43280</v>
      </c>
      <c r="AD162">
        <v>17.217600000000001</v>
      </c>
      <c r="AE162" s="1">
        <v>43280</v>
      </c>
      <c r="AF162">
        <v>11.249000000000001</v>
      </c>
      <c r="AG162" s="1">
        <v>43280</v>
      </c>
      <c r="AH162">
        <v>11.823600000000001</v>
      </c>
      <c r="AJ162" s="2">
        <v>43280</v>
      </c>
      <c r="AK162" s="4">
        <f t="shared" si="61"/>
        <v>15.1738</v>
      </c>
      <c r="AL162" s="4">
        <f t="shared" si="62"/>
        <v>17.217600000000001</v>
      </c>
      <c r="AM162" s="4">
        <f t="shared" si="63"/>
        <v>11.249000000000001</v>
      </c>
      <c r="AN162" s="2">
        <v>43280</v>
      </c>
      <c r="AO162" s="23">
        <f t="shared" si="64"/>
        <v>-0.25865636821363136</v>
      </c>
      <c r="AP162" s="23">
        <f t="shared" si="65"/>
        <v>0.53058938572317538</v>
      </c>
      <c r="AS162" s="1">
        <v>43280</v>
      </c>
      <c r="AT162">
        <v>14.5534</v>
      </c>
      <c r="AU162" s="1">
        <v>43280</v>
      </c>
      <c r="AV162">
        <v>15.2585</v>
      </c>
      <c r="AW162" s="1">
        <v>43280</v>
      </c>
      <c r="AX162">
        <v>10.621600000000001</v>
      </c>
      <c r="AY162" s="1">
        <v>43280</v>
      </c>
      <c r="AZ162">
        <v>10.956099999999999</v>
      </c>
      <c r="BB162" s="2">
        <v>43280</v>
      </c>
      <c r="BC162" s="4">
        <f t="shared" si="66"/>
        <v>14.5534</v>
      </c>
      <c r="BD162" s="4">
        <f t="shared" si="67"/>
        <v>15.2585</v>
      </c>
      <c r="BE162" s="4">
        <f t="shared" si="68"/>
        <v>10.621600000000001</v>
      </c>
      <c r="BF162" s="2">
        <v>43280</v>
      </c>
      <c r="BG162" s="23">
        <f t="shared" si="59"/>
        <v>-0.27016367309357259</v>
      </c>
      <c r="BH162" s="23">
        <f t="shared" si="60"/>
        <v>0.4365538148678163</v>
      </c>
      <c r="BJ162" s="2">
        <v>43830</v>
      </c>
      <c r="BK162" s="23">
        <v>0.47026681072748411</v>
      </c>
      <c r="BL162" s="23">
        <v>-0.20301333347959383</v>
      </c>
      <c r="BS162" s="2">
        <v>39647</v>
      </c>
      <c r="BT162">
        <v>1362.52</v>
      </c>
      <c r="BU162" s="2">
        <v>39647</v>
      </c>
      <c r="BV162">
        <v>542.32000000000005</v>
      </c>
      <c r="BW162" s="2">
        <v>39647</v>
      </c>
      <c r="BX162">
        <v>1022.16</v>
      </c>
      <c r="BZ162" s="2">
        <v>39654</v>
      </c>
      <c r="CA162" s="23">
        <f t="shared" si="69"/>
        <v>5.1537837439150191E-2</v>
      </c>
      <c r="CB162" s="23">
        <f t="shared" si="70"/>
        <v>-1.3430995508322274E-3</v>
      </c>
      <c r="CC162" s="23">
        <f t="shared" si="71"/>
        <v>2.3088361900289733E-3</v>
      </c>
      <c r="CD162" s="23"/>
      <c r="CE162" s="2">
        <v>40011</v>
      </c>
      <c r="CF162" s="23">
        <f t="shared" si="72"/>
        <v>0.74305452770226721</v>
      </c>
      <c r="CG162" s="23">
        <f t="shared" si="73"/>
        <v>0.83278272148593502</v>
      </c>
      <c r="CS162" s="1">
        <v>41274</v>
      </c>
      <c r="CT162">
        <v>526.65</v>
      </c>
      <c r="CU162" s="1">
        <v>41274</v>
      </c>
      <c r="CV162">
        <v>736.67</v>
      </c>
      <c r="CW162" s="1">
        <v>41274</v>
      </c>
      <c r="CX162">
        <v>1990.4</v>
      </c>
      <c r="CY162" s="1">
        <v>41274</v>
      </c>
      <c r="CZ162">
        <v>1453.43</v>
      </c>
      <c r="DB162" s="1">
        <v>41425</v>
      </c>
      <c r="DC162" s="3">
        <f t="shared" si="55"/>
        <v>418.37100213219617</v>
      </c>
      <c r="DD162" s="3">
        <f t="shared" si="56"/>
        <v>229.5344783242362</v>
      </c>
      <c r="DE162" s="3">
        <f t="shared" si="57"/>
        <v>122.12050599201062</v>
      </c>
      <c r="DF162" s="3">
        <f t="shared" si="58"/>
        <v>96.078147524866083</v>
      </c>
      <c r="DG162" s="1">
        <v>41425</v>
      </c>
      <c r="DH162" s="5">
        <f t="shared" si="53"/>
        <v>1.8226935020246193</v>
      </c>
      <c r="DI162" s="5">
        <f t="shared" si="54"/>
        <v>1.271053919523214</v>
      </c>
      <c r="DL162" s="2">
        <v>41446</v>
      </c>
      <c r="DM162">
        <v>82.317999999999998</v>
      </c>
      <c r="DN162" s="2">
        <v>41446</v>
      </c>
      <c r="DO162">
        <v>59.267499999999998</v>
      </c>
      <c r="DP162" s="2">
        <v>41446</v>
      </c>
      <c r="DQ162" s="5">
        <v>89.7</v>
      </c>
      <c r="DS162" s="2">
        <v>41446</v>
      </c>
      <c r="DT162">
        <v>89.7</v>
      </c>
      <c r="DV162" s="2">
        <v>41453</v>
      </c>
      <c r="DW162" s="23">
        <f t="shared" si="74"/>
        <v>2.0669000717088437E-3</v>
      </c>
      <c r="DX162" s="23">
        <f t="shared" si="75"/>
        <v>9.9370733011006074E-3</v>
      </c>
      <c r="DY162" s="23">
        <f t="shared" si="76"/>
        <v>8.8740245261984541E-3</v>
      </c>
      <c r="DZ162" s="23"/>
      <c r="EA162" s="2">
        <v>41810</v>
      </c>
      <c r="EB162" s="23">
        <f t="shared" si="77"/>
        <v>0.32892228797466699</v>
      </c>
      <c r="EC162" s="23">
        <f t="shared" si="78"/>
        <v>-0.66961600003320232</v>
      </c>
    </row>
    <row r="163" spans="27:133">
      <c r="AA163" s="2">
        <v>43312</v>
      </c>
      <c r="AB163">
        <v>15.4358</v>
      </c>
      <c r="AC163" s="1">
        <v>43312</v>
      </c>
      <c r="AD163">
        <v>18.1694</v>
      </c>
      <c r="AE163" s="1">
        <v>43312</v>
      </c>
      <c r="AF163">
        <v>11.440799999999999</v>
      </c>
      <c r="AG163" s="1">
        <v>43312</v>
      </c>
      <c r="AH163">
        <v>11.6332</v>
      </c>
      <c r="AJ163" s="2">
        <v>43312</v>
      </c>
      <c r="AK163" s="4">
        <f t="shared" si="61"/>
        <v>15.4358</v>
      </c>
      <c r="AL163" s="4">
        <f t="shared" si="62"/>
        <v>18.1694</v>
      </c>
      <c r="AM163" s="4">
        <f t="shared" si="63"/>
        <v>11.440799999999999</v>
      </c>
      <c r="AN163" s="2">
        <v>43312</v>
      </c>
      <c r="AO163" s="23">
        <f t="shared" si="64"/>
        <v>-0.25881392606797193</v>
      </c>
      <c r="AP163" s="23">
        <f t="shared" si="65"/>
        <v>0.58812320816726116</v>
      </c>
      <c r="AS163" s="1">
        <v>43312</v>
      </c>
      <c r="AT163">
        <v>14.854200000000001</v>
      </c>
      <c r="AU163" s="1">
        <v>43312</v>
      </c>
      <c r="AV163">
        <v>17.1175</v>
      </c>
      <c r="AW163" s="1">
        <v>43312</v>
      </c>
      <c r="AX163">
        <v>10.938700000000001</v>
      </c>
      <c r="AY163" s="1">
        <v>43312</v>
      </c>
      <c r="AZ163">
        <v>10.903499999999999</v>
      </c>
      <c r="BB163" s="2">
        <v>43312</v>
      </c>
      <c r="BC163" s="4">
        <f t="shared" si="66"/>
        <v>14.854200000000001</v>
      </c>
      <c r="BD163" s="4">
        <f t="shared" si="67"/>
        <v>17.1175</v>
      </c>
      <c r="BE163" s="4">
        <f t="shared" si="68"/>
        <v>10.938700000000001</v>
      </c>
      <c r="BF163" s="2">
        <v>43312</v>
      </c>
      <c r="BG163" s="23">
        <f t="shared" si="59"/>
        <v>-0.26359548141266442</v>
      </c>
      <c r="BH163" s="23">
        <f t="shared" si="60"/>
        <v>0.56485688427326819</v>
      </c>
      <c r="BJ163" s="2">
        <v>43861</v>
      </c>
      <c r="BK163" s="23">
        <v>0.70878870491921231</v>
      </c>
      <c r="BL163" s="23">
        <v>-0.26902802777063506</v>
      </c>
      <c r="BS163" s="2">
        <v>39654</v>
      </c>
      <c r="BT163">
        <v>1360.69</v>
      </c>
      <c r="BU163" s="2">
        <v>39654</v>
      </c>
      <c r="BV163">
        <v>570.27</v>
      </c>
      <c r="BW163" s="2">
        <v>39654</v>
      </c>
      <c r="BX163">
        <v>1024.52</v>
      </c>
      <c r="BZ163" s="2">
        <v>39661</v>
      </c>
      <c r="CA163" s="23">
        <f t="shared" si="69"/>
        <v>2.6496221088256444E-2</v>
      </c>
      <c r="CB163" s="23">
        <f t="shared" si="70"/>
        <v>-6.4526086029881302E-3</v>
      </c>
      <c r="CC163" s="23">
        <f t="shared" si="71"/>
        <v>5.1633935891930438E-3</v>
      </c>
      <c r="CD163" s="23"/>
      <c r="CE163" s="2">
        <v>40018</v>
      </c>
      <c r="CF163" s="23">
        <f t="shared" si="72"/>
        <v>0.74885689280903611</v>
      </c>
      <c r="CG163" s="23">
        <f t="shared" si="73"/>
        <v>0.83796089171499066</v>
      </c>
      <c r="CS163" s="1">
        <v>41305</v>
      </c>
      <c r="CT163">
        <v>548.39</v>
      </c>
      <c r="CU163" s="1">
        <v>41305</v>
      </c>
      <c r="CV163">
        <v>734.56</v>
      </c>
      <c r="CW163" s="1">
        <v>41305</v>
      </c>
      <c r="CX163">
        <v>2104.1999999999998</v>
      </c>
      <c r="CY163" s="1">
        <v>41305</v>
      </c>
      <c r="CZ163">
        <v>1515.83</v>
      </c>
      <c r="DB163" s="1">
        <v>41453</v>
      </c>
      <c r="DC163" s="3">
        <f t="shared" si="55"/>
        <v>411.83795309168443</v>
      </c>
      <c r="DD163" s="3">
        <f t="shared" si="56"/>
        <v>223.7218872345897</v>
      </c>
      <c r="DE163" s="3">
        <f t="shared" si="57"/>
        <v>118.96360408344427</v>
      </c>
      <c r="DF163" s="3">
        <f t="shared" si="58"/>
        <v>93.346361941986643</v>
      </c>
      <c r="DG163" s="1">
        <v>41453</v>
      </c>
      <c r="DH163" s="5">
        <f t="shared" si="53"/>
        <v>1.8408478409617584</v>
      </c>
      <c r="DI163" s="5">
        <f t="shared" si="54"/>
        <v>1.2744321429192746</v>
      </c>
      <c r="DL163" s="2">
        <v>41453</v>
      </c>
      <c r="DM163">
        <v>83.135999999999996</v>
      </c>
      <c r="DN163" s="2">
        <v>41453</v>
      </c>
      <c r="DO163">
        <v>59.39</v>
      </c>
      <c r="DP163" s="2">
        <v>41453</v>
      </c>
      <c r="DQ163" s="5">
        <v>90.495999999999995</v>
      </c>
      <c r="DS163" s="2">
        <v>41453</v>
      </c>
      <c r="DT163">
        <v>90.495999999999995</v>
      </c>
      <c r="DV163" s="2">
        <v>41460</v>
      </c>
      <c r="DW163" s="23">
        <f t="shared" si="74"/>
        <v>1.4332379188415567E-2</v>
      </c>
      <c r="DX163" s="23">
        <f t="shared" si="75"/>
        <v>1.5793398768283229E-2</v>
      </c>
      <c r="DY163" s="23">
        <f t="shared" si="76"/>
        <v>-1.2497789957567229E-2</v>
      </c>
      <c r="DZ163" s="23"/>
      <c r="EA163" s="2">
        <v>41817</v>
      </c>
      <c r="EB163" s="23">
        <f t="shared" si="77"/>
        <v>0.33280880824528664</v>
      </c>
      <c r="EC163" s="23">
        <f t="shared" si="78"/>
        <v>-0.67946077170064234</v>
      </c>
    </row>
    <row r="164" spans="27:133">
      <c r="AA164" s="2">
        <v>43343</v>
      </c>
      <c r="AB164">
        <v>15.4711</v>
      </c>
      <c r="AC164" s="1">
        <v>43343</v>
      </c>
      <c r="AD164">
        <v>19.062999999999999</v>
      </c>
      <c r="AE164" s="1">
        <v>43343</v>
      </c>
      <c r="AF164">
        <v>11.326700000000001</v>
      </c>
      <c r="AG164" s="1">
        <v>43343</v>
      </c>
      <c r="AH164">
        <v>11.2265</v>
      </c>
      <c r="AJ164" s="2">
        <v>43343</v>
      </c>
      <c r="AK164" s="4">
        <f t="shared" si="61"/>
        <v>15.4711</v>
      </c>
      <c r="AL164" s="4">
        <f t="shared" si="62"/>
        <v>19.062999999999999</v>
      </c>
      <c r="AM164" s="4">
        <f t="shared" si="63"/>
        <v>11.326700000000001</v>
      </c>
      <c r="AN164" s="2">
        <v>43343</v>
      </c>
      <c r="AO164" s="23">
        <f t="shared" si="64"/>
        <v>-0.2678801119506693</v>
      </c>
      <c r="AP164" s="23">
        <f t="shared" si="65"/>
        <v>0.6830144702340486</v>
      </c>
      <c r="AS164" s="1">
        <v>43343</v>
      </c>
      <c r="AT164">
        <v>14.997400000000001</v>
      </c>
      <c r="AU164" s="1">
        <v>43343</v>
      </c>
      <c r="AV164">
        <v>17.868600000000001</v>
      </c>
      <c r="AW164" s="1">
        <v>43343</v>
      </c>
      <c r="AX164">
        <v>10.9213</v>
      </c>
      <c r="AY164" s="1">
        <v>43343</v>
      </c>
      <c r="AZ164">
        <v>10.6592</v>
      </c>
      <c r="BB164" s="2">
        <v>43343</v>
      </c>
      <c r="BC164" s="4">
        <f t="shared" si="66"/>
        <v>14.997400000000001</v>
      </c>
      <c r="BD164" s="4">
        <f t="shared" si="67"/>
        <v>17.868600000000001</v>
      </c>
      <c r="BE164" s="4">
        <f t="shared" si="68"/>
        <v>10.9213</v>
      </c>
      <c r="BF164" s="2">
        <v>43343</v>
      </c>
      <c r="BG164" s="23">
        <f t="shared" si="59"/>
        <v>-0.27178710976569276</v>
      </c>
      <c r="BH164" s="23">
        <f t="shared" si="60"/>
        <v>0.63612390466336421</v>
      </c>
      <c r="BJ164" s="2">
        <v>43889</v>
      </c>
      <c r="BK164" s="23">
        <v>0.58364124273048357</v>
      </c>
      <c r="BL164" s="23">
        <v>-0.23227066934680929</v>
      </c>
      <c r="BS164" s="2">
        <v>39661</v>
      </c>
      <c r="BT164">
        <v>1351.91</v>
      </c>
      <c r="BU164" s="2">
        <v>39661</v>
      </c>
      <c r="BV164">
        <v>585.38</v>
      </c>
      <c r="BW164" s="2">
        <v>39661</v>
      </c>
      <c r="BX164">
        <v>1029.81</v>
      </c>
      <c r="BZ164" s="2">
        <v>39668</v>
      </c>
      <c r="CA164" s="23">
        <f t="shared" si="69"/>
        <v>3.5156650380949284E-2</v>
      </c>
      <c r="CB164" s="23">
        <f t="shared" si="70"/>
        <v>4.3789897256472088E-3</v>
      </c>
      <c r="CC164" s="23">
        <f t="shared" si="71"/>
        <v>-3.8638195395267028E-2</v>
      </c>
      <c r="CD164" s="23"/>
      <c r="CE164" s="2">
        <v>40025</v>
      </c>
      <c r="CF164" s="23">
        <f t="shared" si="72"/>
        <v>0.75028426929859493</v>
      </c>
      <c r="CG164" s="23">
        <f t="shared" si="73"/>
        <v>0.83835743309146238</v>
      </c>
      <c r="CS164" s="1">
        <v>41333</v>
      </c>
      <c r="CT164">
        <v>508.49</v>
      </c>
      <c r="CU164" s="1">
        <v>41333</v>
      </c>
      <c r="CV164">
        <v>711.1</v>
      </c>
      <c r="CW164" s="1">
        <v>41333</v>
      </c>
      <c r="CX164">
        <v>2092.6</v>
      </c>
      <c r="CY164" s="1">
        <v>41333</v>
      </c>
      <c r="CZ164">
        <v>1523.66</v>
      </c>
      <c r="DB164" s="1">
        <v>41486</v>
      </c>
      <c r="DC164" s="3">
        <f t="shared" si="55"/>
        <v>401.39019189765457</v>
      </c>
      <c r="DD164" s="3">
        <f t="shared" si="56"/>
        <v>225.56225530820439</v>
      </c>
      <c r="DE164" s="3">
        <f t="shared" si="57"/>
        <v>124.98335552596534</v>
      </c>
      <c r="DF164" s="3">
        <f t="shared" si="58"/>
        <v>98.307487227741433</v>
      </c>
      <c r="DG164" s="1">
        <v>41486</v>
      </c>
      <c r="DH164" s="5">
        <f t="shared" si="53"/>
        <v>1.7795095697602505</v>
      </c>
      <c r="DI164" s="5">
        <f t="shared" si="54"/>
        <v>1.2713513390534128</v>
      </c>
      <c r="DL164" s="2">
        <v>41460</v>
      </c>
      <c r="DM164">
        <v>84.448999999999998</v>
      </c>
      <c r="DN164" s="2">
        <v>41460</v>
      </c>
      <c r="DO164">
        <v>60.241199999999999</v>
      </c>
      <c r="DP164" s="2">
        <v>41460</v>
      </c>
      <c r="DQ164" s="5">
        <v>89.364999999999995</v>
      </c>
      <c r="DS164" s="2">
        <v>41460</v>
      </c>
      <c r="DT164">
        <v>89.364999999999995</v>
      </c>
      <c r="DV164" s="2">
        <v>41467</v>
      </c>
      <c r="DW164" s="23">
        <f t="shared" si="74"/>
        <v>-1.014588022814944E-2</v>
      </c>
      <c r="DX164" s="23">
        <f t="shared" si="75"/>
        <v>-1.7300382479366272E-2</v>
      </c>
      <c r="DY164" s="23">
        <f t="shared" si="76"/>
        <v>1.2756672075197262E-2</v>
      </c>
      <c r="DZ164" s="23"/>
      <c r="EA164" s="2">
        <v>41824</v>
      </c>
      <c r="EB164" s="23">
        <f t="shared" si="77"/>
        <v>0.29344633698997691</v>
      </c>
      <c r="EC164" s="23">
        <f t="shared" si="78"/>
        <v>-0.66402129794309706</v>
      </c>
    </row>
    <row r="165" spans="27:133">
      <c r="AA165" s="2">
        <v>43371</v>
      </c>
      <c r="AB165">
        <v>15.432</v>
      </c>
      <c r="AC165" s="1">
        <v>43371</v>
      </c>
      <c r="AD165">
        <v>17.7119</v>
      </c>
      <c r="AE165" s="1">
        <v>43371</v>
      </c>
      <c r="AF165">
        <v>11.138299999999999</v>
      </c>
      <c r="AG165" s="1">
        <v>43371</v>
      </c>
      <c r="AH165">
        <v>11.061199999999999</v>
      </c>
      <c r="AJ165" s="2">
        <v>43371</v>
      </c>
      <c r="AK165" s="4">
        <f t="shared" si="61"/>
        <v>15.432</v>
      </c>
      <c r="AL165" s="4">
        <f t="shared" si="62"/>
        <v>17.7119</v>
      </c>
      <c r="AM165" s="4">
        <f t="shared" si="63"/>
        <v>11.138299999999999</v>
      </c>
      <c r="AN165" s="2">
        <v>43371</v>
      </c>
      <c r="AO165" s="23">
        <f t="shared" si="64"/>
        <v>-0.27823354069466055</v>
      </c>
      <c r="AP165" s="23">
        <f t="shared" si="65"/>
        <v>0.59017982995609763</v>
      </c>
      <c r="AS165" s="1">
        <v>43371</v>
      </c>
      <c r="AT165">
        <v>15.0509</v>
      </c>
      <c r="AU165" s="1">
        <v>43371</v>
      </c>
      <c r="AV165">
        <v>16.8291</v>
      </c>
      <c r="AW165" s="1">
        <v>43371</v>
      </c>
      <c r="AX165">
        <v>10.8369</v>
      </c>
      <c r="AY165" s="1">
        <v>43371</v>
      </c>
      <c r="AZ165">
        <v>10.6206</v>
      </c>
      <c r="BB165" s="2">
        <v>43371</v>
      </c>
      <c r="BC165" s="4">
        <f t="shared" si="66"/>
        <v>15.0509</v>
      </c>
      <c r="BD165" s="4">
        <f t="shared" si="67"/>
        <v>16.8291</v>
      </c>
      <c r="BE165" s="4">
        <f t="shared" si="68"/>
        <v>10.8369</v>
      </c>
      <c r="BF165" s="2">
        <v>43371</v>
      </c>
      <c r="BG165" s="23">
        <f t="shared" si="59"/>
        <v>-0.27998325681520708</v>
      </c>
      <c r="BH165" s="23">
        <f t="shared" si="60"/>
        <v>0.55294410763225654</v>
      </c>
      <c r="BJ165" s="2">
        <v>43921</v>
      </c>
      <c r="BK165" s="23">
        <v>0.3371243166513167</v>
      </c>
      <c r="BL165" s="23">
        <v>-0.25677593569454904</v>
      </c>
      <c r="BS165" s="2">
        <v>39668</v>
      </c>
      <c r="BT165">
        <v>1357.83</v>
      </c>
      <c r="BU165" s="2">
        <v>39668</v>
      </c>
      <c r="BV165">
        <v>605.96</v>
      </c>
      <c r="BW165" s="2">
        <v>39668</v>
      </c>
      <c r="BX165">
        <v>990.02</v>
      </c>
      <c r="BZ165" s="2">
        <v>39675</v>
      </c>
      <c r="CA165" s="23">
        <f t="shared" si="69"/>
        <v>-2.5595748894316483E-2</v>
      </c>
      <c r="CB165" s="23">
        <f t="shared" si="70"/>
        <v>-1.0943932598336925E-2</v>
      </c>
      <c r="CC165" s="23">
        <f t="shared" si="71"/>
        <v>-1.8312761358356355E-2</v>
      </c>
      <c r="CD165" s="23"/>
      <c r="CE165" s="2">
        <v>40032</v>
      </c>
      <c r="CF165" s="23">
        <f t="shared" si="72"/>
        <v>0.74440944475787307</v>
      </c>
      <c r="CG165" s="23">
        <f t="shared" si="73"/>
        <v>0.84434300191965883</v>
      </c>
      <c r="CS165" s="1">
        <v>41362</v>
      </c>
      <c r="CT165">
        <v>491.06</v>
      </c>
      <c r="CU165" s="1">
        <v>41362</v>
      </c>
      <c r="CV165">
        <v>735.1</v>
      </c>
      <c r="CW165" s="1">
        <v>41362</v>
      </c>
      <c r="CX165">
        <v>2130.6999999999998</v>
      </c>
      <c r="CY165" s="1">
        <v>41362</v>
      </c>
      <c r="CZ165">
        <v>1559.51</v>
      </c>
      <c r="DB165" s="1">
        <v>41516</v>
      </c>
      <c r="DC165" s="3">
        <f t="shared" si="55"/>
        <v>390.24307036247336</v>
      </c>
      <c r="DD165" s="3">
        <f t="shared" si="56"/>
        <v>217.96930814734367</v>
      </c>
      <c r="DE165" s="3">
        <f t="shared" si="57"/>
        <v>121.41034176653349</v>
      </c>
      <c r="DF165" s="3">
        <f t="shared" si="58"/>
        <v>96.53233929874736</v>
      </c>
      <c r="DG165" s="1">
        <v>41516</v>
      </c>
      <c r="DH165" s="5">
        <f t="shared" si="53"/>
        <v>1.7903578888210971</v>
      </c>
      <c r="DI165" s="5">
        <f t="shared" si="54"/>
        <v>1.2577167677537984</v>
      </c>
      <c r="DL165" s="2">
        <v>41467</v>
      </c>
      <c r="DM165">
        <v>82.988</v>
      </c>
      <c r="DN165" s="2">
        <v>41467</v>
      </c>
      <c r="DO165">
        <v>59.63</v>
      </c>
      <c r="DP165" s="2">
        <v>41467</v>
      </c>
      <c r="DQ165" s="5">
        <v>90.504999999999995</v>
      </c>
      <c r="DS165" s="2">
        <v>41467</v>
      </c>
      <c r="DT165">
        <v>90.504999999999995</v>
      </c>
      <c r="DV165" s="2">
        <v>41474</v>
      </c>
      <c r="DW165" s="23">
        <f t="shared" si="74"/>
        <v>-4.7174241153782326E-3</v>
      </c>
      <c r="DX165" s="23">
        <f t="shared" si="75"/>
        <v>-4.5910252084638836E-3</v>
      </c>
      <c r="DY165" s="23">
        <f t="shared" si="76"/>
        <v>7.4250041434176239E-3</v>
      </c>
      <c r="DZ165" s="23"/>
      <c r="EA165" s="2">
        <v>41831</v>
      </c>
      <c r="EB165" s="23">
        <f t="shared" si="77"/>
        <v>0.27144070124783271</v>
      </c>
      <c r="EC165" s="23">
        <f t="shared" si="78"/>
        <v>-0.65877454102235</v>
      </c>
    </row>
    <row r="166" spans="27:133">
      <c r="AA166" s="2">
        <v>43404</v>
      </c>
      <c r="AB166">
        <v>14.303800000000001</v>
      </c>
      <c r="AC166" s="1">
        <v>43404</v>
      </c>
      <c r="AD166">
        <v>17.0962</v>
      </c>
      <c r="AE166" s="1">
        <v>43404</v>
      </c>
      <c r="AF166">
        <v>10.2913</v>
      </c>
      <c r="AG166" s="1">
        <v>43404</v>
      </c>
      <c r="AH166">
        <v>9.9055999999999997</v>
      </c>
      <c r="AJ166" s="2">
        <v>43404</v>
      </c>
      <c r="AK166" s="4">
        <f t="shared" si="61"/>
        <v>14.303800000000001</v>
      </c>
      <c r="AL166" s="4">
        <f t="shared" si="62"/>
        <v>17.0962</v>
      </c>
      <c r="AM166" s="4">
        <f t="shared" si="63"/>
        <v>10.2913</v>
      </c>
      <c r="AN166" s="2">
        <v>43404</v>
      </c>
      <c r="AO166" s="23">
        <f t="shared" si="64"/>
        <v>-0.28051986185489175</v>
      </c>
      <c r="AP166" s="23">
        <f t="shared" si="65"/>
        <v>0.66122841623507234</v>
      </c>
      <c r="AS166" s="1">
        <v>43404</v>
      </c>
      <c r="AT166">
        <v>13.9869</v>
      </c>
      <c r="AU166" s="1">
        <v>43404</v>
      </c>
      <c r="AV166">
        <v>15.991899999999999</v>
      </c>
      <c r="AW166" s="1">
        <v>43404</v>
      </c>
      <c r="AX166">
        <v>10.0686</v>
      </c>
      <c r="AY166" s="1">
        <v>43404</v>
      </c>
      <c r="AZ166">
        <v>9.6373999999999995</v>
      </c>
      <c r="BB166" s="2">
        <v>43404</v>
      </c>
      <c r="BC166" s="4">
        <f t="shared" si="66"/>
        <v>13.9869</v>
      </c>
      <c r="BD166" s="4">
        <f t="shared" si="67"/>
        <v>15.991899999999999</v>
      </c>
      <c r="BE166" s="4">
        <f t="shared" si="68"/>
        <v>10.0686</v>
      </c>
      <c r="BF166" s="2">
        <v>43404</v>
      </c>
      <c r="BG166" s="23">
        <f t="shared" si="59"/>
        <v>-0.28014070308645944</v>
      </c>
      <c r="BH166" s="23">
        <f t="shared" si="60"/>
        <v>0.58829430109449166</v>
      </c>
      <c r="BJ166" s="2">
        <v>43951</v>
      </c>
      <c r="BK166" s="23">
        <v>0.32283131536878917</v>
      </c>
      <c r="BL166" s="23">
        <v>-0.31208052036433387</v>
      </c>
      <c r="BS166" s="2">
        <v>39675</v>
      </c>
      <c r="BT166">
        <v>1342.97</v>
      </c>
      <c r="BU166" s="2">
        <v>39675</v>
      </c>
      <c r="BV166">
        <v>590.45000000000005</v>
      </c>
      <c r="BW166" s="2">
        <v>39675</v>
      </c>
      <c r="BX166">
        <v>971.89</v>
      </c>
      <c r="BZ166" s="2">
        <v>39682</v>
      </c>
      <c r="CA166" s="23">
        <f t="shared" si="69"/>
        <v>-2.0425099500381183E-2</v>
      </c>
      <c r="CB166" s="23">
        <f t="shared" si="70"/>
        <v>-4.0507233966508016E-3</v>
      </c>
      <c r="CC166" s="23">
        <f t="shared" si="71"/>
        <v>-1.6123223821625898E-2</v>
      </c>
      <c r="CD166" s="23"/>
      <c r="CE166" s="2">
        <v>40039</v>
      </c>
      <c r="CF166" s="23">
        <f t="shared" si="72"/>
        <v>0.7445164606152086</v>
      </c>
      <c r="CG166" s="23">
        <f t="shared" si="73"/>
        <v>0.8436663160124277</v>
      </c>
      <c r="CS166" s="1">
        <v>41394</v>
      </c>
      <c r="CT166">
        <v>492.94</v>
      </c>
      <c r="CU166" s="1">
        <v>41394</v>
      </c>
      <c r="CV166">
        <v>779.19</v>
      </c>
      <c r="CW166" s="1">
        <v>41394</v>
      </c>
      <c r="CX166">
        <v>2209.1999999999998</v>
      </c>
      <c r="CY166" s="1">
        <v>41394</v>
      </c>
      <c r="CZ166">
        <v>1592.64</v>
      </c>
      <c r="DB166" s="1">
        <v>41547</v>
      </c>
      <c r="DC166" s="3">
        <f t="shared" si="55"/>
        <v>399.65031982942429</v>
      </c>
      <c r="DD166" s="3">
        <f t="shared" si="56"/>
        <v>226.98539707941578</v>
      </c>
      <c r="DE166" s="3">
        <f t="shared" si="57"/>
        <v>126.74766977363511</v>
      </c>
      <c r="DF166" s="3">
        <f t="shared" si="58"/>
        <v>101.58816326776824</v>
      </c>
      <c r="DG166" s="1">
        <v>41547</v>
      </c>
      <c r="DH166" s="5">
        <f t="shared" si="53"/>
        <v>1.7606873612649097</v>
      </c>
      <c r="DI166" s="5">
        <f t="shared" si="54"/>
        <v>1.2476617914584291</v>
      </c>
      <c r="DL166" s="2">
        <v>41474</v>
      </c>
      <c r="DM166">
        <v>82.606999999999999</v>
      </c>
      <c r="DN166" s="2">
        <v>41474</v>
      </c>
      <c r="DO166">
        <v>59.348700000000001</v>
      </c>
      <c r="DP166" s="2">
        <v>41474</v>
      </c>
      <c r="DQ166" s="5">
        <v>91.177000000000007</v>
      </c>
      <c r="DS166" s="2">
        <v>41474</v>
      </c>
      <c r="DT166">
        <v>91.177000000000007</v>
      </c>
      <c r="DV166" s="2">
        <v>41481</v>
      </c>
      <c r="DW166" s="23">
        <f t="shared" si="74"/>
        <v>-5.1172140249070575E-3</v>
      </c>
      <c r="DX166" s="23">
        <f t="shared" si="75"/>
        <v>-1.1500236057476965E-2</v>
      </c>
      <c r="DY166" s="23">
        <f t="shared" si="76"/>
        <v>-2.0948265461684379E-3</v>
      </c>
      <c r="DZ166" s="23"/>
      <c r="EA166" s="2">
        <v>41838</v>
      </c>
      <c r="EB166" s="23">
        <f t="shared" si="77"/>
        <v>0.27257457843845345</v>
      </c>
      <c r="EC166" s="23">
        <f t="shared" si="78"/>
        <v>-0.66011935724007886</v>
      </c>
    </row>
    <row r="167" spans="27:133">
      <c r="AA167" s="2">
        <v>43434</v>
      </c>
      <c r="AB167">
        <v>14.447699999999999</v>
      </c>
      <c r="AC167" s="1">
        <v>43434</v>
      </c>
      <c r="AD167">
        <v>17.923500000000001</v>
      </c>
      <c r="AE167" s="1">
        <v>43434</v>
      </c>
      <c r="AF167">
        <v>10.700699999999999</v>
      </c>
      <c r="AG167" s="1">
        <v>43434</v>
      </c>
      <c r="AH167">
        <v>10.688000000000001</v>
      </c>
      <c r="AJ167" s="2">
        <v>43434</v>
      </c>
      <c r="AK167" s="4">
        <f t="shared" si="61"/>
        <v>14.447699999999999</v>
      </c>
      <c r="AL167" s="4">
        <f t="shared" si="62"/>
        <v>17.923500000000001</v>
      </c>
      <c r="AM167" s="4">
        <f t="shared" si="63"/>
        <v>10.700699999999999</v>
      </c>
      <c r="AN167" s="2">
        <v>43434</v>
      </c>
      <c r="AO167" s="23">
        <f t="shared" si="64"/>
        <v>-0.25934923897921469</v>
      </c>
      <c r="AP167" s="23">
        <f t="shared" si="65"/>
        <v>0.6749838795592813</v>
      </c>
      <c r="AS167" s="1">
        <v>43434</v>
      </c>
      <c r="AT167">
        <v>14.2118</v>
      </c>
      <c r="AU167" s="1">
        <v>43434</v>
      </c>
      <c r="AV167">
        <v>16.997800000000002</v>
      </c>
      <c r="AW167" s="1">
        <v>43434</v>
      </c>
      <c r="AX167">
        <v>10.568</v>
      </c>
      <c r="AY167" s="1">
        <v>43434</v>
      </c>
      <c r="AZ167">
        <v>10.5405</v>
      </c>
      <c r="BB167" s="2">
        <v>43434</v>
      </c>
      <c r="BC167" s="4">
        <f t="shared" si="66"/>
        <v>14.2118</v>
      </c>
      <c r="BD167" s="4">
        <f t="shared" si="67"/>
        <v>16.997800000000002</v>
      </c>
      <c r="BE167" s="4">
        <f t="shared" si="68"/>
        <v>10.568</v>
      </c>
      <c r="BF167" s="2">
        <v>43434</v>
      </c>
      <c r="BG167" s="23">
        <f t="shared" si="59"/>
        <v>-0.25639257518400205</v>
      </c>
      <c r="BH167" s="23">
        <f t="shared" si="60"/>
        <v>0.6084216502649511</v>
      </c>
      <c r="BJ167" s="2">
        <v>43980</v>
      </c>
      <c r="BK167" s="23">
        <v>0.31629755820556493</v>
      </c>
      <c r="BL167" s="23">
        <v>-0.34072610654794933</v>
      </c>
      <c r="BS167" s="2">
        <v>39682</v>
      </c>
      <c r="BT167">
        <v>1337.53</v>
      </c>
      <c r="BU167" s="2">
        <v>39682</v>
      </c>
      <c r="BV167">
        <v>578.39</v>
      </c>
      <c r="BW167" s="2">
        <v>39682</v>
      </c>
      <c r="BX167">
        <v>956.22</v>
      </c>
      <c r="BZ167" s="2">
        <v>39689</v>
      </c>
      <c r="CA167" s="23">
        <f t="shared" si="69"/>
        <v>9.3535503725858948E-3</v>
      </c>
      <c r="CB167" s="23">
        <f t="shared" si="70"/>
        <v>5.487727378077345E-3</v>
      </c>
      <c r="CC167" s="23">
        <f t="shared" si="71"/>
        <v>3.1373533287304411E-5</v>
      </c>
      <c r="CD167" s="23"/>
      <c r="CE167" s="2">
        <v>40046</v>
      </c>
      <c r="CF167" s="23">
        <f t="shared" si="72"/>
        <v>0.74244206849505412</v>
      </c>
      <c r="CG167" s="23">
        <f t="shared" si="73"/>
        <v>0.84350761241801064</v>
      </c>
      <c r="CS167" s="1">
        <v>41425</v>
      </c>
      <c r="CT167">
        <v>490.54</v>
      </c>
      <c r="CU167" s="1">
        <v>41425</v>
      </c>
      <c r="CV167">
        <v>803.21</v>
      </c>
      <c r="CW167" s="1">
        <v>41425</v>
      </c>
      <c r="CX167">
        <v>2201.1</v>
      </c>
      <c r="CY167" s="1">
        <v>41425</v>
      </c>
      <c r="CZ167">
        <v>1592.87</v>
      </c>
      <c r="DB167" s="1">
        <v>41578</v>
      </c>
      <c r="DC167" s="3">
        <f t="shared" si="55"/>
        <v>435.50533049040513</v>
      </c>
      <c r="DD167" s="3">
        <f t="shared" si="56"/>
        <v>244.83182350755857</v>
      </c>
      <c r="DE167" s="3">
        <f t="shared" si="57"/>
        <v>132.14602751886369</v>
      </c>
      <c r="DF167" s="3">
        <f t="shared" si="58"/>
        <v>105.05401444004144</v>
      </c>
      <c r="DG167" s="1">
        <v>41578</v>
      </c>
      <c r="DH167" s="5">
        <f t="shared" si="53"/>
        <v>1.7787938032367756</v>
      </c>
      <c r="DI167" s="5">
        <f t="shared" si="54"/>
        <v>1.2578865093659486</v>
      </c>
      <c r="DL167" s="2">
        <v>41481</v>
      </c>
      <c r="DM167">
        <v>81.656999999999996</v>
      </c>
      <c r="DN167" s="2">
        <v>41481</v>
      </c>
      <c r="DO167">
        <v>59.045000000000002</v>
      </c>
      <c r="DP167" s="2">
        <v>41481</v>
      </c>
      <c r="DQ167" s="5">
        <v>90.986000000000004</v>
      </c>
      <c r="DS167" s="2">
        <v>41481</v>
      </c>
      <c r="DT167">
        <v>90.986000000000004</v>
      </c>
      <c r="DV167" s="2">
        <v>41488</v>
      </c>
      <c r="DW167" s="23">
        <f t="shared" si="74"/>
        <v>3.4719281903632826E-2</v>
      </c>
      <c r="DX167" s="23">
        <f t="shared" si="75"/>
        <v>3.0738332292394865E-3</v>
      </c>
      <c r="DY167" s="23">
        <f t="shared" si="76"/>
        <v>-8.3309520145957716E-3</v>
      </c>
      <c r="DZ167" s="23"/>
      <c r="EA167" s="2">
        <v>41845</v>
      </c>
      <c r="EB167" s="23">
        <f t="shared" si="77"/>
        <v>0.25659599962922103</v>
      </c>
      <c r="EC167" s="23">
        <f t="shared" si="78"/>
        <v>-0.66373533113231087</v>
      </c>
    </row>
    <row r="168" spans="27:133">
      <c r="AA168" s="2">
        <v>43465</v>
      </c>
      <c r="AB168">
        <v>13.419600000000001</v>
      </c>
      <c r="AC168" s="1">
        <v>43465</v>
      </c>
      <c r="AD168">
        <v>17.6279</v>
      </c>
      <c r="AE168" s="1">
        <v>43465</v>
      </c>
      <c r="AF168">
        <v>10.5839</v>
      </c>
      <c r="AG168" s="1">
        <v>43465</v>
      </c>
      <c r="AH168">
        <v>10.0467</v>
      </c>
      <c r="AJ168" s="2">
        <v>43465</v>
      </c>
      <c r="AK168" s="4">
        <f t="shared" si="61"/>
        <v>13.419600000000001</v>
      </c>
      <c r="AL168" s="4">
        <f t="shared" si="62"/>
        <v>17.6279</v>
      </c>
      <c r="AM168" s="4">
        <f t="shared" si="63"/>
        <v>10.5839</v>
      </c>
      <c r="AN168" s="2">
        <v>43465</v>
      </c>
      <c r="AO168" s="23">
        <f t="shared" si="64"/>
        <v>-0.21131032221526724</v>
      </c>
      <c r="AP168" s="23">
        <f t="shared" si="65"/>
        <v>0.66553916798155699</v>
      </c>
      <c r="AS168" s="1">
        <v>43465</v>
      </c>
      <c r="AT168">
        <v>13.2782</v>
      </c>
      <c r="AU168" s="1">
        <v>43465</v>
      </c>
      <c r="AV168">
        <v>16.964600000000001</v>
      </c>
      <c r="AW168" s="1">
        <v>43465</v>
      </c>
      <c r="AX168">
        <v>10.5283</v>
      </c>
      <c r="AY168" s="1">
        <v>43465</v>
      </c>
      <c r="AZ168">
        <v>10.0106</v>
      </c>
      <c r="BB168" s="2">
        <v>43465</v>
      </c>
      <c r="BC168" s="4">
        <f t="shared" si="66"/>
        <v>13.2782</v>
      </c>
      <c r="BD168" s="4">
        <f t="shared" si="67"/>
        <v>16.964600000000001</v>
      </c>
      <c r="BE168" s="4">
        <f t="shared" si="68"/>
        <v>10.5283</v>
      </c>
      <c r="BF168" s="2">
        <v>43465</v>
      </c>
      <c r="BG168" s="23">
        <f t="shared" si="59"/>
        <v>-0.20709885376029891</v>
      </c>
      <c r="BH168" s="23">
        <f t="shared" si="60"/>
        <v>0.61133326367979657</v>
      </c>
      <c r="BJ168" s="2">
        <v>44012</v>
      </c>
      <c r="BK168" s="23">
        <v>0.37793301752898456</v>
      </c>
      <c r="BL168" s="23">
        <v>-0.2921490514669427</v>
      </c>
      <c r="BS168" s="2">
        <v>39689</v>
      </c>
      <c r="BT168">
        <v>1344.87</v>
      </c>
      <c r="BU168" s="2">
        <v>39689</v>
      </c>
      <c r="BV168">
        <v>583.79999999999995</v>
      </c>
      <c r="BW168" s="2">
        <v>39689</v>
      </c>
      <c r="BX168">
        <v>956.25</v>
      </c>
      <c r="BZ168" s="2">
        <v>39696</v>
      </c>
      <c r="CA168" s="23">
        <f t="shared" si="69"/>
        <v>-7.3655361425144505E-3</v>
      </c>
      <c r="CB168" s="23">
        <f t="shared" si="70"/>
        <v>-5.6317711005524518E-2</v>
      </c>
      <c r="CC168" s="23">
        <f t="shared" si="71"/>
        <v>-8.6347712418300748E-2</v>
      </c>
      <c r="CD168" s="23"/>
      <c r="CE168" s="2">
        <v>40053</v>
      </c>
      <c r="CF168" s="23">
        <f t="shared" si="72"/>
        <v>0.74212785775246759</v>
      </c>
      <c r="CG168" s="23">
        <f t="shared" si="73"/>
        <v>0.8411066110137666</v>
      </c>
      <c r="CS168" s="1">
        <v>41453</v>
      </c>
      <c r="CT168">
        <v>482.88</v>
      </c>
      <c r="CU168" s="1">
        <v>41453</v>
      </c>
      <c r="CV168">
        <v>782.87</v>
      </c>
      <c r="CW168" s="1">
        <v>41453</v>
      </c>
      <c r="CX168">
        <v>2144.1999999999998</v>
      </c>
      <c r="CY168" s="1">
        <v>41453</v>
      </c>
      <c r="CZ168">
        <v>1547.58</v>
      </c>
      <c r="DB168" s="1">
        <v>41607</v>
      </c>
      <c r="DC168" s="3">
        <f t="shared" si="55"/>
        <v>434.2174840085288</v>
      </c>
      <c r="DD168" s="3">
        <f t="shared" si="56"/>
        <v>237.10456376989677</v>
      </c>
      <c r="DE168" s="3">
        <f t="shared" si="57"/>
        <v>133.90479360852191</v>
      </c>
      <c r="DF168" s="3">
        <f t="shared" si="58"/>
        <v>107.00890891434311</v>
      </c>
      <c r="DG168" s="1">
        <v>41607</v>
      </c>
      <c r="DH168" s="5">
        <f t="shared" si="53"/>
        <v>1.8313333033518684</v>
      </c>
      <c r="DI168" s="5">
        <f t="shared" si="54"/>
        <v>1.2513424813602017</v>
      </c>
      <c r="DL168" s="2">
        <v>41488</v>
      </c>
      <c r="DM168">
        <v>81.908000000000001</v>
      </c>
      <c r="DN168" s="2">
        <v>41488</v>
      </c>
      <c r="DO168">
        <v>61.094999999999999</v>
      </c>
      <c r="DP168" s="2">
        <v>41488</v>
      </c>
      <c r="DQ168" s="5">
        <v>90.227999999999994</v>
      </c>
      <c r="DS168" s="2">
        <v>41488</v>
      </c>
      <c r="DT168">
        <v>90.227999999999994</v>
      </c>
      <c r="DV168" s="2">
        <v>41495</v>
      </c>
      <c r="DW168" s="23">
        <f t="shared" si="74"/>
        <v>-3.8464686144529248E-3</v>
      </c>
      <c r="DX168" s="23">
        <f t="shared" si="75"/>
        <v>-9.5472969673291441E-3</v>
      </c>
      <c r="DY168" s="23">
        <f t="shared" si="76"/>
        <v>7.3037194662410876E-3</v>
      </c>
      <c r="DZ168" s="23"/>
      <c r="EA168" s="2">
        <v>41852</v>
      </c>
      <c r="EB168" s="23">
        <f t="shared" si="77"/>
        <v>0.25900119305754915</v>
      </c>
      <c r="EC168" s="23">
        <f t="shared" si="78"/>
        <v>-0.68639182507597263</v>
      </c>
    </row>
    <row r="169" spans="27:133">
      <c r="AA169" s="2">
        <v>43496</v>
      </c>
      <c r="AB169">
        <v>14.552899999999999</v>
      </c>
      <c r="AC169" s="1">
        <v>43496</v>
      </c>
      <c r="AD169">
        <v>17.884799999999998</v>
      </c>
      <c r="AE169" s="1">
        <v>43496</v>
      </c>
      <c r="AF169">
        <v>11.7059</v>
      </c>
      <c r="AG169" s="1">
        <v>43496</v>
      </c>
      <c r="AH169">
        <v>11.027900000000001</v>
      </c>
      <c r="AJ169" s="2">
        <v>43496</v>
      </c>
      <c r="AK169" s="4">
        <f t="shared" si="61"/>
        <v>14.552899999999999</v>
      </c>
      <c r="AL169" s="4">
        <f t="shared" si="62"/>
        <v>17.884799999999998</v>
      </c>
      <c r="AM169" s="4">
        <f t="shared" si="63"/>
        <v>11.7059</v>
      </c>
      <c r="AN169" s="2">
        <v>43496</v>
      </c>
      <c r="AO169" s="23">
        <f t="shared" si="64"/>
        <v>-0.19563111132489053</v>
      </c>
      <c r="AP169" s="23">
        <f t="shared" si="65"/>
        <v>0.52784493289708601</v>
      </c>
      <c r="AS169" s="1">
        <v>43496</v>
      </c>
      <c r="AT169">
        <v>13.529299999999999</v>
      </c>
      <c r="AU169" s="1">
        <v>43496</v>
      </c>
      <c r="AV169">
        <v>17.451499999999999</v>
      </c>
      <c r="AW169" s="1">
        <v>43496</v>
      </c>
      <c r="AX169">
        <v>10.5741</v>
      </c>
      <c r="AY169" s="1">
        <v>43496</v>
      </c>
      <c r="AZ169">
        <v>9.9562000000000008</v>
      </c>
      <c r="BB169" s="2">
        <v>43496</v>
      </c>
      <c r="BC169" s="4">
        <f t="shared" si="66"/>
        <v>13.529299999999999</v>
      </c>
      <c r="BD169" s="4">
        <f t="shared" si="67"/>
        <v>17.451499999999999</v>
      </c>
      <c r="BE169" s="4">
        <f t="shared" si="68"/>
        <v>10.5741</v>
      </c>
      <c r="BF169" s="2">
        <v>43496</v>
      </c>
      <c r="BG169" s="23">
        <f t="shared" si="59"/>
        <v>-0.21842963050564335</v>
      </c>
      <c r="BH169" s="23">
        <f t="shared" si="60"/>
        <v>0.65040050689893225</v>
      </c>
      <c r="BJ169" s="2">
        <v>44043</v>
      </c>
      <c r="BK169" s="23">
        <v>0.4402524607578342</v>
      </c>
      <c r="BL169" s="23">
        <v>-0.25146975477300215</v>
      </c>
      <c r="BS169" s="2">
        <v>39696</v>
      </c>
      <c r="BT169">
        <v>1269.1300000000001</v>
      </c>
      <c r="BU169" s="2">
        <v>39696</v>
      </c>
      <c r="BV169">
        <v>579.5</v>
      </c>
      <c r="BW169" s="2">
        <v>39696</v>
      </c>
      <c r="BX169">
        <v>873.68</v>
      </c>
      <c r="BZ169" s="2">
        <v>39703</v>
      </c>
      <c r="CA169" s="23">
        <f t="shared" si="69"/>
        <v>-3.8050043140638423E-2</v>
      </c>
      <c r="CB169" s="23">
        <f t="shared" si="70"/>
        <v>1.1039058252503731E-2</v>
      </c>
      <c r="CC169" s="23">
        <f t="shared" si="71"/>
        <v>-2.0842871531910889E-2</v>
      </c>
      <c r="CD169" s="23"/>
      <c r="CE169" s="2">
        <v>40060</v>
      </c>
      <c r="CF169" s="23">
        <f t="shared" si="72"/>
        <v>0.74633306788923315</v>
      </c>
      <c r="CG169" s="23">
        <f t="shared" si="73"/>
        <v>0.84975211279919771</v>
      </c>
      <c r="CS169" s="1">
        <v>41486</v>
      </c>
      <c r="CT169">
        <v>470.63</v>
      </c>
      <c r="CU169" s="1">
        <v>41486</v>
      </c>
      <c r="CV169">
        <v>789.31</v>
      </c>
      <c r="CW169" s="1">
        <v>41486</v>
      </c>
      <c r="CX169">
        <v>2252.6999999999998</v>
      </c>
      <c r="CY169" s="1">
        <v>41486</v>
      </c>
      <c r="CZ169">
        <v>1629.83</v>
      </c>
      <c r="DB169" s="1">
        <v>41639</v>
      </c>
      <c r="DC169" s="3">
        <f t="shared" si="55"/>
        <v>449.19402985074623</v>
      </c>
      <c r="DD169" s="3">
        <f t="shared" si="56"/>
        <v>239.57934444031653</v>
      </c>
      <c r="DE169" s="3">
        <f t="shared" si="57"/>
        <v>136.2072791833111</v>
      </c>
      <c r="DF169" s="3">
        <f t="shared" si="58"/>
        <v>109.45539209477126</v>
      </c>
      <c r="DG169" s="1">
        <v>41639</v>
      </c>
      <c r="DH169" s="5">
        <f t="shared" si="53"/>
        <v>1.8749280364720609</v>
      </c>
      <c r="DI169" s="5">
        <f t="shared" si="54"/>
        <v>1.2444090380250696</v>
      </c>
      <c r="DL169" s="2">
        <v>41495</v>
      </c>
      <c r="DM169">
        <v>81.126000000000005</v>
      </c>
      <c r="DN169" s="2">
        <v>41495</v>
      </c>
      <c r="DO169">
        <v>60.86</v>
      </c>
      <c r="DP169" s="2">
        <v>41495</v>
      </c>
      <c r="DQ169" s="5">
        <v>90.887</v>
      </c>
      <c r="DS169" s="2">
        <v>41495</v>
      </c>
      <c r="DT169">
        <v>90.887</v>
      </c>
      <c r="DV169" s="2">
        <v>41502</v>
      </c>
      <c r="DW169" s="23">
        <f t="shared" si="74"/>
        <v>1.3062767006243758E-2</v>
      </c>
      <c r="DX169" s="23">
        <f t="shared" si="75"/>
        <v>1.6147720829327028E-3</v>
      </c>
      <c r="DY169" s="23">
        <f t="shared" si="76"/>
        <v>-1.7472245755718596E-2</v>
      </c>
      <c r="DZ169" s="23"/>
      <c r="EA169" s="2">
        <v>41859</v>
      </c>
      <c r="EB169" s="23">
        <f t="shared" si="77"/>
        <v>0.25456302656416718</v>
      </c>
      <c r="EC169" s="23">
        <f t="shared" si="78"/>
        <v>-0.68534424375040992</v>
      </c>
    </row>
    <row r="170" spans="27:133">
      <c r="AA170" s="2">
        <v>43524</v>
      </c>
      <c r="AB170">
        <v>15.044499999999999</v>
      </c>
      <c r="AC170" s="1">
        <v>43524</v>
      </c>
      <c r="AD170">
        <v>17.6675</v>
      </c>
      <c r="AE170" s="1">
        <v>43524</v>
      </c>
      <c r="AF170">
        <v>11.748100000000001</v>
      </c>
      <c r="AG170" s="1">
        <v>43524</v>
      </c>
      <c r="AH170">
        <v>11.365500000000001</v>
      </c>
      <c r="AJ170" s="2">
        <v>43524</v>
      </c>
      <c r="AK170" s="4">
        <f t="shared" si="61"/>
        <v>15.044499999999999</v>
      </c>
      <c r="AL170" s="4">
        <f t="shared" si="62"/>
        <v>17.6675</v>
      </c>
      <c r="AM170" s="4">
        <f t="shared" si="63"/>
        <v>11.748100000000001</v>
      </c>
      <c r="AN170" s="2">
        <v>43524</v>
      </c>
      <c r="AO170" s="23">
        <f t="shared" si="64"/>
        <v>-0.21910997374455776</v>
      </c>
      <c r="AP170" s="23">
        <f t="shared" si="65"/>
        <v>0.5038601986704232</v>
      </c>
      <c r="AS170" s="1">
        <v>43524</v>
      </c>
      <c r="AT170">
        <v>14.0245</v>
      </c>
      <c r="AU170" s="1">
        <v>43524</v>
      </c>
      <c r="AV170">
        <v>17.4666</v>
      </c>
      <c r="AW170" s="1">
        <v>43524</v>
      </c>
      <c r="AX170">
        <v>10.7219</v>
      </c>
      <c r="AY170" s="1">
        <v>43524</v>
      </c>
      <c r="AZ170">
        <v>10.363899999999999</v>
      </c>
      <c r="BB170" s="2">
        <v>43524</v>
      </c>
      <c r="BC170" s="4">
        <f t="shared" si="66"/>
        <v>14.0245</v>
      </c>
      <c r="BD170" s="4">
        <f t="shared" si="67"/>
        <v>17.4666</v>
      </c>
      <c r="BE170" s="4">
        <f t="shared" si="68"/>
        <v>10.7219</v>
      </c>
      <c r="BF170" s="2">
        <v>43524</v>
      </c>
      <c r="BG170" s="23">
        <f t="shared" si="59"/>
        <v>-0.23548789618168209</v>
      </c>
      <c r="BH170" s="23">
        <f t="shared" si="60"/>
        <v>0.62905828258051288</v>
      </c>
      <c r="BS170" s="2">
        <v>39703</v>
      </c>
      <c r="BT170">
        <v>1283.1400000000001</v>
      </c>
      <c r="BU170" s="2">
        <v>39703</v>
      </c>
      <c r="BV170">
        <v>557.45000000000005</v>
      </c>
      <c r="BW170" s="2">
        <v>39703</v>
      </c>
      <c r="BX170">
        <v>855.47</v>
      </c>
      <c r="BZ170" s="2">
        <v>39710</v>
      </c>
      <c r="CA170" s="23">
        <f t="shared" si="69"/>
        <v>-1.8656381738273442E-3</v>
      </c>
      <c r="CB170" s="23">
        <f t="shared" si="70"/>
        <v>2.571816013841044E-3</v>
      </c>
      <c r="CC170" s="23">
        <f t="shared" si="71"/>
        <v>-1.1584275310648096E-2</v>
      </c>
      <c r="CD170" s="23"/>
      <c r="CE170" s="2">
        <v>40067</v>
      </c>
      <c r="CF170" s="23">
        <f t="shared" si="72"/>
        <v>0.75352661912951879</v>
      </c>
      <c r="CG170" s="23">
        <f t="shared" si="73"/>
        <v>0.85033437840658532</v>
      </c>
      <c r="CS170" s="1">
        <v>41516</v>
      </c>
      <c r="CT170">
        <v>457.56</v>
      </c>
      <c r="CU170" s="1">
        <v>41516</v>
      </c>
      <c r="CV170">
        <v>762.74</v>
      </c>
      <c r="CW170" s="1">
        <v>41516</v>
      </c>
      <c r="CX170">
        <v>2188.3000000000002</v>
      </c>
      <c r="CY170" s="1">
        <v>41516</v>
      </c>
      <c r="CZ170">
        <v>1600.4</v>
      </c>
      <c r="DB170" s="1">
        <v>41670</v>
      </c>
      <c r="DC170" s="3">
        <f t="shared" si="55"/>
        <v>429.228144989339</v>
      </c>
      <c r="DD170" s="3">
        <f t="shared" si="56"/>
        <v>237.2017260594975</v>
      </c>
      <c r="DE170" s="3">
        <f t="shared" si="57"/>
        <v>131.08078118064799</v>
      </c>
      <c r="DF170" s="3">
        <f t="shared" si="58"/>
        <v>105.32544378698243</v>
      </c>
      <c r="DG170" s="1">
        <v>41670</v>
      </c>
      <c r="DH170" s="5">
        <f t="shared" si="53"/>
        <v>1.8095489949414423</v>
      </c>
      <c r="DI170" s="5">
        <f t="shared" si="54"/>
        <v>1.2445310123331164</v>
      </c>
      <c r="DL170" s="2">
        <v>41502</v>
      </c>
      <c r="DM170">
        <v>81.257000000000005</v>
      </c>
      <c r="DN170" s="2">
        <v>41502</v>
      </c>
      <c r="DO170">
        <v>61.655000000000001</v>
      </c>
      <c r="DP170" s="2">
        <v>41502</v>
      </c>
      <c r="DQ170" s="5">
        <v>89.299000000000007</v>
      </c>
      <c r="DS170" s="2">
        <v>41502</v>
      </c>
      <c r="DT170">
        <v>89.299000000000007</v>
      </c>
      <c r="DV170" s="2">
        <v>41509</v>
      </c>
      <c r="DW170" s="23">
        <f t="shared" si="74"/>
        <v>2.7167301921985132E-2</v>
      </c>
      <c r="DX170" s="23">
        <f t="shared" si="75"/>
        <v>1.2798897325769776E-3</v>
      </c>
      <c r="DY170" s="23">
        <f t="shared" si="76"/>
        <v>-5.4311918386545921E-3</v>
      </c>
      <c r="DZ170" s="23"/>
      <c r="EA170" s="2">
        <v>41866</v>
      </c>
      <c r="EB170" s="23">
        <f t="shared" si="77"/>
        <v>0.25077309550538118</v>
      </c>
      <c r="EC170" s="23">
        <f t="shared" si="78"/>
        <v>-0.67799672153778212</v>
      </c>
    </row>
    <row r="171" spans="27:133">
      <c r="AA171" s="2">
        <v>43553</v>
      </c>
      <c r="AB171">
        <v>15.218</v>
      </c>
      <c r="AC171" s="1">
        <v>43553</v>
      </c>
      <c r="AD171">
        <v>18.589300000000001</v>
      </c>
      <c r="AE171" s="1">
        <v>43553</v>
      </c>
      <c r="AF171">
        <v>12.0017</v>
      </c>
      <c r="AG171" s="1">
        <v>43553</v>
      </c>
      <c r="AH171">
        <v>11.807499999999999</v>
      </c>
      <c r="AJ171" s="2">
        <v>43553</v>
      </c>
      <c r="AK171" s="4">
        <f t="shared" si="61"/>
        <v>15.218</v>
      </c>
      <c r="AL171" s="4">
        <f t="shared" si="62"/>
        <v>18.589300000000001</v>
      </c>
      <c r="AM171" s="4">
        <f t="shared" si="63"/>
        <v>12.0017</v>
      </c>
      <c r="AN171" s="2">
        <v>43553</v>
      </c>
      <c r="AO171" s="23">
        <f t="shared" si="64"/>
        <v>-0.21134840320672887</v>
      </c>
      <c r="AP171" s="23">
        <f t="shared" si="65"/>
        <v>0.54888890740478447</v>
      </c>
      <c r="AS171" s="1">
        <v>43553</v>
      </c>
      <c r="AT171">
        <v>14.272600000000001</v>
      </c>
      <c r="AU171" s="1">
        <v>43553</v>
      </c>
      <c r="AV171">
        <v>18.567299999999999</v>
      </c>
      <c r="AW171" s="1">
        <v>43553</v>
      </c>
      <c r="AX171">
        <v>11.0314</v>
      </c>
      <c r="AY171" s="1">
        <v>43553</v>
      </c>
      <c r="AZ171">
        <v>10.8451</v>
      </c>
      <c r="BB171" s="2">
        <v>43553</v>
      </c>
      <c r="BC171" s="4">
        <f t="shared" si="66"/>
        <v>14.272600000000001</v>
      </c>
      <c r="BD171" s="4">
        <f t="shared" si="67"/>
        <v>18.567299999999999</v>
      </c>
      <c r="BE171" s="4">
        <f t="shared" si="68"/>
        <v>11.0314</v>
      </c>
      <c r="BF171" s="2">
        <v>43553</v>
      </c>
      <c r="BG171" s="23">
        <f t="shared" si="59"/>
        <v>-0.22709247088827544</v>
      </c>
      <c r="BH171" s="23">
        <f t="shared" si="60"/>
        <v>0.68313178744311687</v>
      </c>
      <c r="BS171" s="2">
        <v>39710</v>
      </c>
      <c r="BT171">
        <v>1286.44</v>
      </c>
      <c r="BU171" s="2">
        <v>39710</v>
      </c>
      <c r="BV171">
        <v>556.41</v>
      </c>
      <c r="BW171" s="2">
        <v>39710</v>
      </c>
      <c r="BX171">
        <v>845.56</v>
      </c>
      <c r="BZ171" s="2">
        <v>39717</v>
      </c>
      <c r="CA171" s="23">
        <f t="shared" si="69"/>
        <v>-6.5976528099782383E-2</v>
      </c>
      <c r="CB171" s="23">
        <f t="shared" si="70"/>
        <v>-2.8038618202170462E-2</v>
      </c>
      <c r="CC171" s="23">
        <f t="shared" si="71"/>
        <v>-2.5864515823832646E-2</v>
      </c>
      <c r="CD171" s="23"/>
      <c r="CE171" s="2">
        <v>40074</v>
      </c>
      <c r="CF171" s="23">
        <f t="shared" si="72"/>
        <v>0.75436124432020357</v>
      </c>
      <c r="CG171" s="23">
        <f t="shared" si="73"/>
        <v>0.8507252568069309</v>
      </c>
      <c r="CS171" s="1">
        <v>41547</v>
      </c>
      <c r="CT171">
        <v>468.59</v>
      </c>
      <c r="CU171" s="1">
        <v>41547</v>
      </c>
      <c r="CV171">
        <v>794.29</v>
      </c>
      <c r="CW171" s="1">
        <v>41547</v>
      </c>
      <c r="CX171">
        <v>2284.5</v>
      </c>
      <c r="CY171" s="1">
        <v>41547</v>
      </c>
      <c r="CZ171">
        <v>1684.22</v>
      </c>
      <c r="DB171" s="1">
        <v>41698</v>
      </c>
      <c r="DC171" s="3">
        <f t="shared" si="55"/>
        <v>435.62473347547967</v>
      </c>
      <c r="DD171" s="3">
        <f t="shared" si="56"/>
        <v>244.27456919955409</v>
      </c>
      <c r="DE171" s="3">
        <f t="shared" si="57"/>
        <v>136.82312472259207</v>
      </c>
      <c r="DF171" s="3">
        <f t="shared" si="58"/>
        <v>110.8463167037622</v>
      </c>
      <c r="DG171" s="1">
        <v>41698</v>
      </c>
      <c r="DH171" s="5">
        <f t="shared" si="53"/>
        <v>1.7833405045107531</v>
      </c>
      <c r="DI171" s="5">
        <f t="shared" si="54"/>
        <v>1.2343497627282747</v>
      </c>
      <c r="DL171" s="2">
        <v>41509</v>
      </c>
      <c r="DM171">
        <v>81.361000000000004</v>
      </c>
      <c r="DN171" s="2">
        <v>41509</v>
      </c>
      <c r="DO171">
        <v>63.33</v>
      </c>
      <c r="DP171" s="2">
        <v>41509</v>
      </c>
      <c r="DQ171" s="5">
        <v>88.813999999999993</v>
      </c>
      <c r="DS171" s="2">
        <v>41509</v>
      </c>
      <c r="DT171">
        <v>88.813999999999993</v>
      </c>
      <c r="DV171" s="2">
        <v>41516</v>
      </c>
      <c r="DW171" s="23">
        <f t="shared" si="74"/>
        <v>3.7501973788094167E-2</v>
      </c>
      <c r="DX171" s="23">
        <f t="shared" si="75"/>
        <v>8.9231941593637121E-3</v>
      </c>
      <c r="DY171" s="23">
        <f t="shared" si="76"/>
        <v>-1.312856081248448E-2</v>
      </c>
      <c r="DZ171" s="23"/>
      <c r="EA171" s="2">
        <v>41873</v>
      </c>
      <c r="EB171" s="23">
        <f t="shared" si="77"/>
        <v>0.23412407740653254</v>
      </c>
      <c r="EC171" s="23">
        <f t="shared" si="78"/>
        <v>-0.68570984521923728</v>
      </c>
    </row>
    <row r="172" spans="27:133">
      <c r="AA172" s="2">
        <v>43585</v>
      </c>
      <c r="AB172">
        <v>15.6389</v>
      </c>
      <c r="AC172" s="1">
        <v>43585</v>
      </c>
      <c r="AD172">
        <v>18.480799999999999</v>
      </c>
      <c r="AE172" s="1">
        <v>43585</v>
      </c>
      <c r="AF172">
        <v>12.2804</v>
      </c>
      <c r="AG172" s="1">
        <v>43585</v>
      </c>
      <c r="AH172">
        <v>11.948399999999999</v>
      </c>
      <c r="AJ172" s="2">
        <v>43585</v>
      </c>
      <c r="AK172" s="4">
        <f t="shared" si="61"/>
        <v>15.6389</v>
      </c>
      <c r="AL172" s="4">
        <f t="shared" si="62"/>
        <v>18.480799999999999</v>
      </c>
      <c r="AM172" s="4">
        <f t="shared" si="63"/>
        <v>12.2804</v>
      </c>
      <c r="AN172" s="2">
        <v>43585</v>
      </c>
      <c r="AO172" s="23">
        <f t="shared" si="64"/>
        <v>-0.21475295577054654</v>
      </c>
      <c r="AP172" s="23">
        <f t="shared" si="65"/>
        <v>0.50490212045210248</v>
      </c>
      <c r="AS172" s="1">
        <v>43585</v>
      </c>
      <c r="AT172">
        <v>14.7407</v>
      </c>
      <c r="AU172" s="1">
        <v>43585</v>
      </c>
      <c r="AV172">
        <v>15.9354</v>
      </c>
      <c r="AW172" s="1">
        <v>43585</v>
      </c>
      <c r="AX172">
        <v>11.214</v>
      </c>
      <c r="AY172" s="1">
        <v>43585</v>
      </c>
      <c r="AZ172">
        <v>10.919</v>
      </c>
      <c r="BB172" s="2">
        <v>43585</v>
      </c>
      <c r="BC172" s="4">
        <f t="shared" si="66"/>
        <v>14.7407</v>
      </c>
      <c r="BD172" s="4">
        <f t="shared" si="67"/>
        <v>15.9354</v>
      </c>
      <c r="BE172" s="4">
        <f t="shared" si="68"/>
        <v>11.214</v>
      </c>
      <c r="BF172" s="2">
        <v>43585</v>
      </c>
      <c r="BG172" s="23">
        <f t="shared" si="59"/>
        <v>-0.23924915370369115</v>
      </c>
      <c r="BH172" s="23">
        <f t="shared" si="60"/>
        <v>0.42102728731942207</v>
      </c>
      <c r="BS172" s="2">
        <v>39717</v>
      </c>
      <c r="BT172">
        <v>1250.3699999999999</v>
      </c>
      <c r="BU172" s="2">
        <v>39717</v>
      </c>
      <c r="BV172">
        <v>519.70000000000005</v>
      </c>
      <c r="BW172" s="2">
        <v>39717</v>
      </c>
      <c r="BX172">
        <v>823.69</v>
      </c>
      <c r="BZ172" s="2">
        <v>39724</v>
      </c>
      <c r="CA172" s="23">
        <f t="shared" si="69"/>
        <v>-5.0375216471041151E-2</v>
      </c>
      <c r="CB172" s="23">
        <f t="shared" si="70"/>
        <v>-8.9333557267048835E-2</v>
      </c>
      <c r="CC172" s="23">
        <f t="shared" si="71"/>
        <v>-9.9503453969333133E-2</v>
      </c>
      <c r="CD172" s="23"/>
      <c r="CE172" s="2">
        <v>40081</v>
      </c>
      <c r="CF172" s="23">
        <f t="shared" si="72"/>
        <v>0.75435004949185513</v>
      </c>
      <c r="CG172" s="23">
        <f t="shared" si="73"/>
        <v>0.85326629475091187</v>
      </c>
      <c r="CS172" s="1">
        <v>41578</v>
      </c>
      <c r="CT172">
        <v>510.63</v>
      </c>
      <c r="CU172" s="1">
        <v>41578</v>
      </c>
      <c r="CV172">
        <v>856.74</v>
      </c>
      <c r="CW172" s="1">
        <v>41578</v>
      </c>
      <c r="CX172">
        <v>2381.8000000000002</v>
      </c>
      <c r="CY172" s="1">
        <v>41578</v>
      </c>
      <c r="CZ172">
        <v>1741.68</v>
      </c>
      <c r="DB172" s="1">
        <v>41729</v>
      </c>
      <c r="DC172" s="3">
        <f t="shared" si="55"/>
        <v>464.17057569296367</v>
      </c>
      <c r="DD172" s="3">
        <f t="shared" si="56"/>
        <v>251.22453062040969</v>
      </c>
      <c r="DE172" s="3">
        <f t="shared" si="57"/>
        <v>138.1546826453617</v>
      </c>
      <c r="DF172" s="3">
        <f t="shared" si="58"/>
        <v>109.58748771028253</v>
      </c>
      <c r="DG172" s="1">
        <v>41729</v>
      </c>
      <c r="DH172" s="5">
        <f t="shared" si="53"/>
        <v>1.8476323731073341</v>
      </c>
      <c r="DI172" s="5">
        <f t="shared" si="54"/>
        <v>1.2606793488194796</v>
      </c>
      <c r="DL172" s="2">
        <v>41516</v>
      </c>
      <c r="DM172">
        <v>82.087000000000003</v>
      </c>
      <c r="DN172" s="2">
        <v>41516</v>
      </c>
      <c r="DO172">
        <v>65.704999999999998</v>
      </c>
      <c r="DP172" s="2">
        <v>41516</v>
      </c>
      <c r="DQ172" s="5">
        <v>87.647999999999996</v>
      </c>
      <c r="DS172" s="2">
        <v>41516</v>
      </c>
      <c r="DT172">
        <v>87.647999999999996</v>
      </c>
      <c r="DV172" s="2">
        <v>41523</v>
      </c>
      <c r="DW172" s="23">
        <f t="shared" si="74"/>
        <v>-6.9248915607640349E-3</v>
      </c>
      <c r="DX172" s="23">
        <f t="shared" si="75"/>
        <v>7.1874961930640247E-4</v>
      </c>
      <c r="DY172" s="23">
        <f t="shared" si="76"/>
        <v>9.7891566265060348E-3</v>
      </c>
      <c r="DZ172" s="23"/>
      <c r="EA172" s="2">
        <v>41880</v>
      </c>
      <c r="EB172" s="23">
        <f t="shared" si="77"/>
        <v>0.16010318050629185</v>
      </c>
      <c r="EC172" s="23">
        <f t="shared" si="78"/>
        <v>-0.67601614264158261</v>
      </c>
    </row>
    <row r="173" spans="27:133">
      <c r="AA173" s="2">
        <v>43616</v>
      </c>
      <c r="AB173">
        <v>14.692299999999999</v>
      </c>
      <c r="AC173" s="1">
        <v>43616</v>
      </c>
      <c r="AD173">
        <v>18.5931</v>
      </c>
      <c r="AE173" s="1">
        <v>43616</v>
      </c>
      <c r="AF173">
        <v>11.782299999999999</v>
      </c>
      <c r="AG173" s="1">
        <v>43616</v>
      </c>
      <c r="AH173">
        <v>10.7547</v>
      </c>
      <c r="AJ173" s="2">
        <v>43616</v>
      </c>
      <c r="AK173" s="4">
        <f t="shared" si="61"/>
        <v>14.692299999999999</v>
      </c>
      <c r="AL173" s="4">
        <f t="shared" si="62"/>
        <v>18.5931</v>
      </c>
      <c r="AM173" s="4">
        <f t="shared" si="63"/>
        <v>11.782299999999999</v>
      </c>
      <c r="AN173" s="2">
        <v>43616</v>
      </c>
      <c r="AO173" s="23">
        <f t="shared" si="64"/>
        <v>-0.19806293092300054</v>
      </c>
      <c r="AP173" s="23">
        <f t="shared" si="65"/>
        <v>0.57805352095940532</v>
      </c>
      <c r="AS173" s="1">
        <v>43616</v>
      </c>
      <c r="AT173">
        <v>13.958</v>
      </c>
      <c r="AU173" s="1">
        <v>43616</v>
      </c>
      <c r="AV173">
        <v>16.256900000000002</v>
      </c>
      <c r="AW173" s="1">
        <v>43616</v>
      </c>
      <c r="AX173">
        <v>10.8527</v>
      </c>
      <c r="AY173" s="1">
        <v>43616</v>
      </c>
      <c r="AZ173">
        <v>9.9006000000000007</v>
      </c>
      <c r="BB173" s="2">
        <v>43616</v>
      </c>
      <c r="BC173" s="4">
        <f t="shared" si="66"/>
        <v>13.958</v>
      </c>
      <c r="BD173" s="4">
        <f t="shared" si="67"/>
        <v>16.256900000000002</v>
      </c>
      <c r="BE173" s="4">
        <f t="shared" si="68"/>
        <v>10.8527</v>
      </c>
      <c r="BF173" s="2">
        <v>43616</v>
      </c>
      <c r="BG173" s="23">
        <f t="shared" si="59"/>
        <v>-0.2224745665568133</v>
      </c>
      <c r="BH173" s="23">
        <f t="shared" si="60"/>
        <v>0.49795903323596913</v>
      </c>
      <c r="BS173" s="2">
        <v>39724</v>
      </c>
      <c r="BT173">
        <v>1138.67</v>
      </c>
      <c r="BU173" s="2">
        <v>39724</v>
      </c>
      <c r="BV173">
        <v>493.52</v>
      </c>
      <c r="BW173" s="2">
        <v>39724</v>
      </c>
      <c r="BX173">
        <v>741.73</v>
      </c>
      <c r="BZ173" s="2">
        <v>39731</v>
      </c>
      <c r="CA173" s="23">
        <f t="shared" si="69"/>
        <v>-0.1730426325174258</v>
      </c>
      <c r="CB173" s="23">
        <f t="shared" si="70"/>
        <v>-0.20053219984719017</v>
      </c>
      <c r="CC173" s="23">
        <f t="shared" si="71"/>
        <v>-0.20200072802771907</v>
      </c>
      <c r="CD173" s="23"/>
      <c r="CE173" s="2">
        <v>40088</v>
      </c>
      <c r="CF173" s="23">
        <f t="shared" si="72"/>
        <v>0.74621177007965389</v>
      </c>
      <c r="CG173" s="23">
        <f t="shared" si="73"/>
        <v>0.85024477482557625</v>
      </c>
      <c r="CS173" s="1">
        <v>41607</v>
      </c>
      <c r="CT173">
        <v>509.12</v>
      </c>
      <c r="CU173" s="1">
        <v>41607</v>
      </c>
      <c r="CV173">
        <v>829.7</v>
      </c>
      <c r="CW173" s="1">
        <v>41607</v>
      </c>
      <c r="CX173">
        <v>2413.5</v>
      </c>
      <c r="CY173" s="1">
        <v>41607</v>
      </c>
      <c r="CZ173">
        <v>1774.09</v>
      </c>
      <c r="DB173" s="1">
        <v>41759</v>
      </c>
      <c r="DC173" s="3">
        <f t="shared" si="55"/>
        <v>460.66524520255854</v>
      </c>
      <c r="DD173" s="3">
        <f t="shared" si="56"/>
        <v>252.49621352841984</v>
      </c>
      <c r="DE173" s="3">
        <f t="shared" si="57"/>
        <v>140.11873058144693</v>
      </c>
      <c r="DF173" s="3">
        <f t="shared" si="58"/>
        <v>109.84444082538667</v>
      </c>
      <c r="DG173" s="1">
        <v>41759</v>
      </c>
      <c r="DH173" s="5">
        <f t="shared" si="53"/>
        <v>1.8244441719151092</v>
      </c>
      <c r="DI173" s="5">
        <f t="shared" si="54"/>
        <v>1.275610577363542</v>
      </c>
      <c r="DL173" s="2">
        <v>41523</v>
      </c>
      <c r="DM173">
        <v>82.146000000000001</v>
      </c>
      <c r="DN173" s="2">
        <v>41523</v>
      </c>
      <c r="DO173">
        <v>65.25</v>
      </c>
      <c r="DP173" s="2">
        <v>41523</v>
      </c>
      <c r="DQ173" s="5">
        <v>88.506</v>
      </c>
      <c r="DS173" s="2">
        <v>41523</v>
      </c>
      <c r="DT173">
        <v>88.506</v>
      </c>
      <c r="DV173" s="2">
        <v>41530</v>
      </c>
      <c r="DW173" s="23">
        <f t="shared" si="74"/>
        <v>-2.6896551724137963E-2</v>
      </c>
      <c r="DX173" s="23">
        <f t="shared" si="75"/>
        <v>-8.4483724100991031E-3</v>
      </c>
      <c r="DY173" s="23">
        <f t="shared" si="76"/>
        <v>1.0372178157413092E-2</v>
      </c>
      <c r="DZ173" s="23"/>
      <c r="EA173" s="2">
        <v>41887</v>
      </c>
      <c r="EB173" s="23">
        <f t="shared" si="77"/>
        <v>0.15466072616360821</v>
      </c>
      <c r="EC173" s="23">
        <f t="shared" si="78"/>
        <v>-0.67480974509671687</v>
      </c>
    </row>
    <row r="174" spans="27:133">
      <c r="AA174" s="2">
        <v>43644</v>
      </c>
      <c r="AB174">
        <v>15.5558</v>
      </c>
      <c r="AC174" s="1">
        <v>43644</v>
      </c>
      <c r="AD174">
        <v>17.209499999999998</v>
      </c>
      <c r="AE174" s="1">
        <v>43644</v>
      </c>
      <c r="AF174">
        <v>12.201700000000001</v>
      </c>
      <c r="AG174" s="1">
        <v>43644</v>
      </c>
      <c r="AH174">
        <v>11.4361</v>
      </c>
      <c r="AJ174" s="2">
        <v>43644</v>
      </c>
      <c r="AK174" s="4">
        <f t="shared" si="61"/>
        <v>15.5558</v>
      </c>
      <c r="AL174" s="4">
        <f t="shared" si="62"/>
        <v>17.209499999999998</v>
      </c>
      <c r="AM174" s="4">
        <f t="shared" si="63"/>
        <v>12.201700000000001</v>
      </c>
      <c r="AN174" s="2">
        <v>43644</v>
      </c>
      <c r="AO174" s="23">
        <f t="shared" si="64"/>
        <v>-0.2156173260134483</v>
      </c>
      <c r="AP174" s="23">
        <f t="shared" si="65"/>
        <v>0.41041822041190956</v>
      </c>
      <c r="AS174" s="1">
        <v>43644</v>
      </c>
      <c r="AT174">
        <v>14.878299999999999</v>
      </c>
      <c r="AU174" s="1">
        <v>43644</v>
      </c>
      <c r="AV174">
        <v>16.1586</v>
      </c>
      <c r="AW174" s="1">
        <v>43644</v>
      </c>
      <c r="AX174">
        <v>11.4504</v>
      </c>
      <c r="AY174" s="1">
        <v>43644</v>
      </c>
      <c r="AZ174">
        <v>10.646100000000001</v>
      </c>
      <c r="BB174" s="2">
        <v>43644</v>
      </c>
      <c r="BC174" s="4">
        <f t="shared" si="66"/>
        <v>14.878299999999999</v>
      </c>
      <c r="BD174" s="4">
        <f t="shared" si="67"/>
        <v>16.1586</v>
      </c>
      <c r="BE174" s="4">
        <f t="shared" si="68"/>
        <v>11.4504</v>
      </c>
      <c r="BF174" s="2">
        <v>43644</v>
      </c>
      <c r="BG174" s="23">
        <f t="shared" si="59"/>
        <v>-0.23039594577337463</v>
      </c>
      <c r="BH174" s="23">
        <f t="shared" si="60"/>
        <v>0.41118214210857262</v>
      </c>
      <c r="BS174" s="2">
        <v>39731</v>
      </c>
      <c r="BT174">
        <v>910.33</v>
      </c>
      <c r="BU174" s="2">
        <v>39731</v>
      </c>
      <c r="BV174">
        <v>408.12</v>
      </c>
      <c r="BW174" s="2">
        <v>39731</v>
      </c>
      <c r="BX174">
        <v>591.9</v>
      </c>
      <c r="BZ174" s="2">
        <v>39738</v>
      </c>
      <c r="CA174" s="23">
        <f t="shared" si="69"/>
        <v>-4.9764775066157063E-2</v>
      </c>
      <c r="CB174" s="23">
        <f t="shared" si="70"/>
        <v>4.4423450836509781E-2</v>
      </c>
      <c r="CC174" s="23">
        <f t="shared" si="71"/>
        <v>-4.0513600270315919E-2</v>
      </c>
      <c r="CD174" s="23"/>
      <c r="CE174" s="2">
        <v>40095</v>
      </c>
      <c r="CF174" s="23">
        <f t="shared" si="72"/>
        <v>0.66860575191979277</v>
      </c>
      <c r="CG174" s="23">
        <f t="shared" si="73"/>
        <v>0.80632216003010992</v>
      </c>
      <c r="CS174" s="1">
        <v>41639</v>
      </c>
      <c r="CT174">
        <v>526.67999999999995</v>
      </c>
      <c r="CU174" s="1">
        <v>41639</v>
      </c>
      <c r="CV174">
        <v>838.36</v>
      </c>
      <c r="CW174" s="1">
        <v>41639</v>
      </c>
      <c r="CX174">
        <v>2455</v>
      </c>
      <c r="CY174" s="1">
        <v>41639</v>
      </c>
      <c r="CZ174">
        <v>1814.65</v>
      </c>
      <c r="DB174" s="1">
        <v>41789</v>
      </c>
      <c r="DC174" s="3">
        <f t="shared" si="55"/>
        <v>519.60767590618332</v>
      </c>
      <c r="DD174" s="3">
        <f t="shared" si="56"/>
        <v>255.96833652444764</v>
      </c>
      <c r="DE174" s="3">
        <f t="shared" si="57"/>
        <v>141.30603639591652</v>
      </c>
      <c r="DF174" s="3">
        <f t="shared" si="58"/>
        <v>112.49781348581651</v>
      </c>
      <c r="DG174" s="1">
        <v>41789</v>
      </c>
      <c r="DH174" s="5">
        <f t="shared" si="53"/>
        <v>2.0299685615863483</v>
      </c>
      <c r="DI174" s="5">
        <f t="shared" si="54"/>
        <v>1.2560780695860556</v>
      </c>
      <c r="DL174" s="2">
        <v>41530</v>
      </c>
      <c r="DM174">
        <v>81.451999999999998</v>
      </c>
      <c r="DN174" s="2">
        <v>41530</v>
      </c>
      <c r="DO174">
        <v>63.494999999999997</v>
      </c>
      <c r="DP174" s="2">
        <v>41530</v>
      </c>
      <c r="DQ174" s="5">
        <v>89.424000000000007</v>
      </c>
      <c r="DS174" s="2">
        <v>41530</v>
      </c>
      <c r="DT174">
        <v>89.424000000000007</v>
      </c>
      <c r="DV174" s="2">
        <v>41537</v>
      </c>
      <c r="DW174" s="23">
        <f t="shared" si="74"/>
        <v>-1.9174738168359573E-2</v>
      </c>
      <c r="DX174" s="23">
        <f t="shared" si="75"/>
        <v>-1.2534989932721174E-2</v>
      </c>
      <c r="DY174" s="23">
        <f t="shared" si="76"/>
        <v>1.5543925568080041E-2</v>
      </c>
      <c r="DZ174" s="23"/>
      <c r="EA174" s="2">
        <v>41894</v>
      </c>
      <c r="EB174" s="23">
        <f t="shared" si="77"/>
        <v>9.4398233562195219E-2</v>
      </c>
      <c r="EC174" s="23">
        <f t="shared" si="78"/>
        <v>-0.65274655237241908</v>
      </c>
    </row>
    <row r="175" spans="27:133">
      <c r="AA175" s="2">
        <v>43677</v>
      </c>
      <c r="AB175">
        <v>15.694699999999999</v>
      </c>
      <c r="AC175" s="1">
        <v>43677</v>
      </c>
      <c r="AD175">
        <v>16.7652</v>
      </c>
      <c r="AE175" s="1">
        <v>43677</v>
      </c>
      <c r="AF175">
        <v>12.032400000000001</v>
      </c>
      <c r="AG175" s="1">
        <v>43677</v>
      </c>
      <c r="AH175">
        <v>11.295299999999999</v>
      </c>
      <c r="AJ175" s="2">
        <v>43677</v>
      </c>
      <c r="AK175" s="4">
        <f t="shared" si="61"/>
        <v>15.694699999999999</v>
      </c>
      <c r="AL175" s="4">
        <f t="shared" si="62"/>
        <v>16.7652</v>
      </c>
      <c r="AM175" s="4">
        <f t="shared" si="63"/>
        <v>12.032400000000001</v>
      </c>
      <c r="AN175" s="2">
        <v>43677</v>
      </c>
      <c r="AO175" s="23">
        <f t="shared" si="64"/>
        <v>-0.23334628887458819</v>
      </c>
      <c r="AP175" s="23">
        <f t="shared" si="65"/>
        <v>0.39333798743392823</v>
      </c>
      <c r="AS175" s="1">
        <v>43677</v>
      </c>
      <c r="AT175">
        <v>15.098599999999999</v>
      </c>
      <c r="AU175" s="1">
        <v>43677</v>
      </c>
      <c r="AV175">
        <v>15.351900000000001</v>
      </c>
      <c r="AW175" s="1">
        <v>43677</v>
      </c>
      <c r="AX175">
        <v>11.346</v>
      </c>
      <c r="AY175" s="1">
        <v>43677</v>
      </c>
      <c r="AZ175">
        <v>10.671099999999999</v>
      </c>
      <c r="BB175" s="2">
        <v>43677</v>
      </c>
      <c r="BC175" s="4">
        <f t="shared" si="66"/>
        <v>15.098599999999999</v>
      </c>
      <c r="BD175" s="4">
        <f t="shared" si="67"/>
        <v>15.351900000000001</v>
      </c>
      <c r="BE175" s="4">
        <f t="shared" si="68"/>
        <v>11.346</v>
      </c>
      <c r="BF175" s="2">
        <v>43677</v>
      </c>
      <c r="BG175" s="23">
        <f t="shared" si="59"/>
        <v>-0.24853959969798523</v>
      </c>
      <c r="BH175" s="23">
        <f t="shared" si="60"/>
        <v>0.35306716023268114</v>
      </c>
      <c r="BS175" s="2">
        <v>39738</v>
      </c>
      <c r="BT175">
        <v>950.77</v>
      </c>
      <c r="BU175" s="2">
        <v>39738</v>
      </c>
      <c r="BV175">
        <v>387.81</v>
      </c>
      <c r="BW175" s="2">
        <v>39738</v>
      </c>
      <c r="BX175">
        <v>567.91999999999996</v>
      </c>
      <c r="BZ175" s="2">
        <v>39745</v>
      </c>
      <c r="CA175" s="23">
        <f t="shared" si="69"/>
        <v>-0.12926433047110697</v>
      </c>
      <c r="CB175" s="23">
        <f t="shared" si="70"/>
        <v>-8.3227278942330951E-2</v>
      </c>
      <c r="CC175" s="23">
        <f t="shared" si="71"/>
        <v>-0.16541062121425543</v>
      </c>
      <c r="CD175" s="23"/>
      <c r="CE175" s="2">
        <v>40102</v>
      </c>
      <c r="CF175" s="23">
        <f t="shared" si="72"/>
        <v>0.69886197653201887</v>
      </c>
      <c r="CG175" s="23">
        <f t="shared" si="73"/>
        <v>0.80250551146004856</v>
      </c>
      <c r="CS175" s="1">
        <v>41670</v>
      </c>
      <c r="CT175">
        <v>503.27</v>
      </c>
      <c r="CU175" s="1">
        <v>41670</v>
      </c>
      <c r="CV175">
        <v>830.04</v>
      </c>
      <c r="CW175" s="1">
        <v>41670</v>
      </c>
      <c r="CX175">
        <v>2362.6</v>
      </c>
      <c r="CY175" s="1">
        <v>41670</v>
      </c>
      <c r="CZ175">
        <v>1746.18</v>
      </c>
      <c r="DB175" s="1">
        <v>41820</v>
      </c>
      <c r="DC175" s="3">
        <f t="shared" si="55"/>
        <v>547.05330490405106</v>
      </c>
      <c r="DD175" s="3">
        <f t="shared" si="56"/>
        <v>271.09993427256865</v>
      </c>
      <c r="DE175" s="3">
        <f t="shared" si="57"/>
        <v>143.68064802485571</v>
      </c>
      <c r="DF175" s="3">
        <f t="shared" si="58"/>
        <v>114.30915199440273</v>
      </c>
      <c r="DG175" s="1">
        <v>41820</v>
      </c>
      <c r="DH175" s="5">
        <f t="shared" si="53"/>
        <v>2.0179027574165107</v>
      </c>
      <c r="DI175" s="5">
        <f t="shared" si="54"/>
        <v>1.2569478954046585</v>
      </c>
      <c r="DL175" s="2">
        <v>41537</v>
      </c>
      <c r="DM175">
        <v>80.430999999999997</v>
      </c>
      <c r="DN175" s="2">
        <v>41537</v>
      </c>
      <c r="DO175">
        <v>62.277500000000003</v>
      </c>
      <c r="DP175" s="2">
        <v>41537</v>
      </c>
      <c r="DQ175" s="5">
        <v>90.813999999999993</v>
      </c>
      <c r="DS175" s="2">
        <v>41537</v>
      </c>
      <c r="DT175">
        <v>90.813999999999993</v>
      </c>
      <c r="DV175" s="2">
        <v>41544</v>
      </c>
      <c r="DW175" s="23">
        <f t="shared" si="74"/>
        <v>3.5325759704547544E-3</v>
      </c>
      <c r="DX175" s="23">
        <f t="shared" si="75"/>
        <v>-1.7903544653179448E-3</v>
      </c>
      <c r="DY175" s="23">
        <f t="shared" si="76"/>
        <v>-9.8663201708986126E-3</v>
      </c>
      <c r="DZ175" s="23"/>
      <c r="EA175" s="2">
        <v>41901</v>
      </c>
      <c r="EB175" s="23">
        <f t="shared" si="77"/>
        <v>9.2394949137168825E-3</v>
      </c>
      <c r="EC175" s="23">
        <f t="shared" si="78"/>
        <v>-0.61748384807985579</v>
      </c>
    </row>
    <row r="176" spans="27:133">
      <c r="AA176" s="2">
        <v>43707</v>
      </c>
      <c r="AB176">
        <v>15.3565</v>
      </c>
      <c r="AC176" s="1">
        <v>43707</v>
      </c>
      <c r="AD176">
        <v>17.3934</v>
      </c>
      <c r="AE176" s="1">
        <v>43707</v>
      </c>
      <c r="AF176">
        <v>11.8819</v>
      </c>
      <c r="AG176" s="1">
        <v>43707</v>
      </c>
      <c r="AH176">
        <v>11.128500000000001</v>
      </c>
      <c r="AJ176" s="2">
        <v>43707</v>
      </c>
      <c r="AK176" s="4">
        <f t="shared" si="61"/>
        <v>15.3565</v>
      </c>
      <c r="AL176" s="4">
        <f t="shared" si="62"/>
        <v>17.3934</v>
      </c>
      <c r="AM176" s="4">
        <f t="shared" si="63"/>
        <v>11.8819</v>
      </c>
      <c r="AN176" s="2">
        <v>43707</v>
      </c>
      <c r="AO176" s="23">
        <f t="shared" si="64"/>
        <v>-0.22626249470908089</v>
      </c>
      <c r="AP176" s="23">
        <f t="shared" si="65"/>
        <v>0.46385679058063101</v>
      </c>
      <c r="AS176" s="1">
        <v>43707</v>
      </c>
      <c r="AT176">
        <v>14.878299999999999</v>
      </c>
      <c r="AU176" s="1">
        <v>43707</v>
      </c>
      <c r="AV176">
        <v>16.063600000000001</v>
      </c>
      <c r="AW176" s="1">
        <v>43707</v>
      </c>
      <c r="AX176">
        <v>11.345599999999999</v>
      </c>
      <c r="AY176" s="1">
        <v>43707</v>
      </c>
      <c r="AZ176">
        <v>10.6534</v>
      </c>
      <c r="BB176" s="2">
        <v>43707</v>
      </c>
      <c r="BC176" s="4">
        <f t="shared" si="66"/>
        <v>14.878299999999999</v>
      </c>
      <c r="BD176" s="4">
        <f t="shared" si="67"/>
        <v>16.063600000000001</v>
      </c>
      <c r="BE176" s="4">
        <f t="shared" si="68"/>
        <v>11.345599999999999</v>
      </c>
      <c r="BF176" s="2">
        <v>43707</v>
      </c>
      <c r="BG176" s="23">
        <f t="shared" si="59"/>
        <v>-0.23743976126304756</v>
      </c>
      <c r="BH176" s="23">
        <f t="shared" si="60"/>
        <v>0.41584402764067141</v>
      </c>
      <c r="BS176" s="2">
        <v>39745</v>
      </c>
      <c r="BT176">
        <v>871.64</v>
      </c>
      <c r="BU176" s="2">
        <v>39745</v>
      </c>
      <c r="BV176">
        <v>337.68</v>
      </c>
      <c r="BW176" s="2">
        <v>39745</v>
      </c>
      <c r="BX176">
        <v>473.98</v>
      </c>
      <c r="BZ176" s="2">
        <v>39752</v>
      </c>
      <c r="CA176" s="23">
        <f t="shared" si="69"/>
        <v>0.13352878464818763</v>
      </c>
      <c r="CB176" s="23">
        <f t="shared" si="70"/>
        <v>9.8217153870864049E-2</v>
      </c>
      <c r="CC176" s="23">
        <f t="shared" si="71"/>
        <v>0.20367948014684156</v>
      </c>
      <c r="CD176" s="23"/>
      <c r="CE176" s="2">
        <v>40109</v>
      </c>
      <c r="CF176" s="23">
        <f t="shared" si="72"/>
        <v>0.66899761862684848</v>
      </c>
      <c r="CG176" s="23">
        <f t="shared" si="73"/>
        <v>0.76963952401610858</v>
      </c>
      <c r="CS176" s="1">
        <v>41698</v>
      </c>
      <c r="CT176">
        <v>510.77</v>
      </c>
      <c r="CU176" s="1">
        <v>41698</v>
      </c>
      <c r="CV176">
        <v>854.79</v>
      </c>
      <c r="CW176" s="1">
        <v>41698</v>
      </c>
      <c r="CX176">
        <v>2466.1</v>
      </c>
      <c r="CY176" s="1">
        <v>41698</v>
      </c>
      <c r="CZ176">
        <v>1837.71</v>
      </c>
      <c r="DB176" s="1">
        <v>41851</v>
      </c>
      <c r="DC176" s="3">
        <f t="shared" si="55"/>
        <v>539.1471215351811</v>
      </c>
      <c r="DD176" s="3">
        <f t="shared" si="56"/>
        <v>283.46526448146756</v>
      </c>
      <c r="DE176" s="3">
        <f t="shared" si="57"/>
        <v>141.22281402574342</v>
      </c>
      <c r="DF176" s="3">
        <f t="shared" si="58"/>
        <v>112.45197208499981</v>
      </c>
      <c r="DG176" s="1">
        <v>41851</v>
      </c>
      <c r="DH176" s="5">
        <f t="shared" si="53"/>
        <v>1.9019865538778546</v>
      </c>
      <c r="DI176" s="5">
        <f t="shared" si="54"/>
        <v>1.2558500434211719</v>
      </c>
      <c r="DL176" s="2">
        <v>41544</v>
      </c>
      <c r="DM176">
        <v>80.287000000000006</v>
      </c>
      <c r="DN176" s="2">
        <v>41544</v>
      </c>
      <c r="DO176">
        <v>62.497500000000002</v>
      </c>
      <c r="DP176" s="2">
        <v>41544</v>
      </c>
      <c r="DQ176" s="5">
        <v>89.918000000000006</v>
      </c>
      <c r="DS176" s="2">
        <v>41544</v>
      </c>
      <c r="DT176">
        <v>89.918000000000006</v>
      </c>
      <c r="DV176" s="2">
        <v>41551</v>
      </c>
      <c r="DW176" s="23">
        <f t="shared" si="74"/>
        <v>-1.69206768270731E-2</v>
      </c>
      <c r="DX176" s="23">
        <f t="shared" si="75"/>
        <v>-2.0551272310586066E-3</v>
      </c>
      <c r="DY176" s="23">
        <f t="shared" si="76"/>
        <v>8.6745701639270312E-3</v>
      </c>
      <c r="DZ176" s="23"/>
      <c r="EA176" s="2">
        <v>41908</v>
      </c>
      <c r="EB176" s="23">
        <f t="shared" si="77"/>
        <v>3.5603153507018391E-2</v>
      </c>
      <c r="EC176" s="23">
        <f t="shared" si="78"/>
        <v>-0.62123740424187723</v>
      </c>
    </row>
    <row r="177" spans="27:133">
      <c r="AA177" s="2">
        <v>43738</v>
      </c>
      <c r="AB177">
        <v>15.6694</v>
      </c>
      <c r="AC177" s="1">
        <v>43738</v>
      </c>
      <c r="AD177">
        <v>17.559200000000001</v>
      </c>
      <c r="AE177" s="1">
        <v>43738</v>
      </c>
      <c r="AF177">
        <v>11.867900000000001</v>
      </c>
      <c r="AG177" s="1">
        <v>43738</v>
      </c>
      <c r="AH177">
        <v>10.9613</v>
      </c>
      <c r="AJ177" s="2">
        <v>43738</v>
      </c>
      <c r="AK177" s="4">
        <f t="shared" si="61"/>
        <v>15.6694</v>
      </c>
      <c r="AL177" s="4">
        <f t="shared" si="62"/>
        <v>17.559200000000001</v>
      </c>
      <c r="AM177" s="4">
        <f t="shared" si="63"/>
        <v>11.867900000000001</v>
      </c>
      <c r="AN177" s="2">
        <v>43738</v>
      </c>
      <c r="AO177" s="23">
        <f t="shared" si="64"/>
        <v>-0.24260660905969589</v>
      </c>
      <c r="AP177" s="23">
        <f t="shared" si="65"/>
        <v>0.47955409128826498</v>
      </c>
      <c r="AS177" s="1">
        <v>43738</v>
      </c>
      <c r="AT177">
        <v>15.2699</v>
      </c>
      <c r="AU177" s="1">
        <v>43738</v>
      </c>
      <c r="AV177">
        <v>16.366700000000002</v>
      </c>
      <c r="AW177" s="1">
        <v>43738</v>
      </c>
      <c r="AX177">
        <v>11.4643</v>
      </c>
      <c r="AY177" s="1">
        <v>43738</v>
      </c>
      <c r="AZ177">
        <v>10.6036</v>
      </c>
      <c r="BB177" s="2">
        <v>43738</v>
      </c>
      <c r="BC177" s="4">
        <f t="shared" si="66"/>
        <v>15.2699</v>
      </c>
      <c r="BD177" s="4">
        <f t="shared" si="67"/>
        <v>16.366700000000002</v>
      </c>
      <c r="BE177" s="4">
        <f t="shared" si="68"/>
        <v>11.4643</v>
      </c>
      <c r="BF177" s="2">
        <v>43738</v>
      </c>
      <c r="BG177" s="23">
        <f t="shared" si="59"/>
        <v>-0.24922232627587604</v>
      </c>
      <c r="BH177" s="23">
        <f t="shared" si="60"/>
        <v>0.4276231431487314</v>
      </c>
      <c r="BS177" s="2">
        <v>39752</v>
      </c>
      <c r="BT177">
        <v>957.25</v>
      </c>
      <c r="BU177" s="2">
        <v>39752</v>
      </c>
      <c r="BV177">
        <v>382.77</v>
      </c>
      <c r="BW177" s="2">
        <v>39752</v>
      </c>
      <c r="BX177">
        <v>570.52</v>
      </c>
      <c r="BZ177" s="2">
        <v>39759</v>
      </c>
      <c r="CA177" s="23">
        <f t="shared" si="69"/>
        <v>5.747576873840865E-3</v>
      </c>
      <c r="CB177" s="23">
        <f t="shared" si="70"/>
        <v>-1.8772525463567558E-2</v>
      </c>
      <c r="CC177" s="23">
        <f t="shared" si="71"/>
        <v>-1.0096052723830851E-2</v>
      </c>
      <c r="CD177" s="23"/>
      <c r="CE177" s="2">
        <v>40116</v>
      </c>
      <c r="CF177" s="23">
        <f t="shared" si="72"/>
        <v>0.64562744996035515</v>
      </c>
      <c r="CG177" s="23">
        <f t="shared" si="73"/>
        <v>0.75296006019210948</v>
      </c>
      <c r="CS177" s="1">
        <v>41729</v>
      </c>
      <c r="CT177">
        <v>544.24</v>
      </c>
      <c r="CU177" s="1">
        <v>41729</v>
      </c>
      <c r="CV177">
        <v>879.11</v>
      </c>
      <c r="CW177" s="1">
        <v>41729</v>
      </c>
      <c r="CX177">
        <v>2490.1</v>
      </c>
      <c r="CY177" s="1">
        <v>41729</v>
      </c>
      <c r="CZ177">
        <v>1816.84</v>
      </c>
      <c r="DB177" s="1">
        <v>41880</v>
      </c>
      <c r="DC177" s="3">
        <f t="shared" si="55"/>
        <v>548.98081023454142</v>
      </c>
      <c r="DD177" s="3">
        <f t="shared" si="56"/>
        <v>293.89306432715097</v>
      </c>
      <c r="DE177" s="3">
        <f t="shared" si="57"/>
        <v>143.26453617399019</v>
      </c>
      <c r="DF177" s="3">
        <f t="shared" si="58"/>
        <v>115.32369457563551</v>
      </c>
      <c r="DG177" s="1">
        <v>41880</v>
      </c>
      <c r="DH177" s="5">
        <f t="shared" si="53"/>
        <v>1.8679610949356604</v>
      </c>
      <c r="DI177" s="5">
        <f t="shared" si="54"/>
        <v>1.2422818805898519</v>
      </c>
      <c r="DL177" s="2">
        <v>41551</v>
      </c>
      <c r="DM177">
        <v>80.122</v>
      </c>
      <c r="DN177" s="2">
        <v>41551</v>
      </c>
      <c r="DO177">
        <v>61.44</v>
      </c>
      <c r="DP177" s="2">
        <v>41551</v>
      </c>
      <c r="DQ177" s="5">
        <v>90.697999999999993</v>
      </c>
      <c r="DS177" s="2">
        <v>41551</v>
      </c>
      <c r="DT177">
        <v>90.697999999999993</v>
      </c>
      <c r="DV177" s="2">
        <v>41558</v>
      </c>
      <c r="DW177" s="23">
        <f t="shared" si="74"/>
        <v>-5.859375E-3</v>
      </c>
      <c r="DX177" s="23">
        <f t="shared" si="75"/>
        <v>2.995431966251294E-3</v>
      </c>
      <c r="DY177" s="23">
        <f t="shared" si="76"/>
        <v>4.4102405786237142E-3</v>
      </c>
      <c r="DZ177" s="23"/>
      <c r="EA177" s="2">
        <v>41915</v>
      </c>
      <c r="EB177" s="23">
        <f t="shared" si="77"/>
        <v>4.5583415493236024E-2</v>
      </c>
      <c r="EC177" s="23">
        <f t="shared" si="78"/>
        <v>-0.60755324305513847</v>
      </c>
    </row>
    <row r="178" spans="27:133">
      <c r="AA178" s="2">
        <v>43769</v>
      </c>
      <c r="AB178">
        <v>16.0562</v>
      </c>
      <c r="AC178" s="1">
        <v>43769</v>
      </c>
      <c r="AD178">
        <v>18.113399999999999</v>
      </c>
      <c r="AE178" s="1">
        <v>43769</v>
      </c>
      <c r="AF178">
        <v>12.187900000000001</v>
      </c>
      <c r="AG178" s="1">
        <v>43769</v>
      </c>
      <c r="AH178">
        <v>11.1752</v>
      </c>
      <c r="AJ178" s="2">
        <v>43769</v>
      </c>
      <c r="AK178" s="4">
        <f t="shared" si="61"/>
        <v>16.0562</v>
      </c>
      <c r="AL178" s="4">
        <f t="shared" si="62"/>
        <v>18.113399999999999</v>
      </c>
      <c r="AM178" s="4">
        <f t="shared" si="63"/>
        <v>12.187900000000001</v>
      </c>
      <c r="AN178" s="2">
        <v>43769</v>
      </c>
      <c r="AO178" s="23">
        <f t="shared" si="64"/>
        <v>-0.24092250968473239</v>
      </c>
      <c r="AP178" s="23">
        <f t="shared" si="65"/>
        <v>0.48617891515355383</v>
      </c>
      <c r="AS178" s="1">
        <v>43769</v>
      </c>
      <c r="AT178">
        <v>15.6595</v>
      </c>
      <c r="AU178" s="1">
        <v>43769</v>
      </c>
      <c r="AV178">
        <v>16.978200000000001</v>
      </c>
      <c r="AW178" s="1">
        <v>43769</v>
      </c>
      <c r="AX178">
        <v>11.88</v>
      </c>
      <c r="AY178" s="1">
        <v>43769</v>
      </c>
      <c r="AZ178">
        <v>10.920400000000001</v>
      </c>
      <c r="BB178" s="2">
        <v>43769</v>
      </c>
      <c r="BC178" s="4">
        <f t="shared" si="66"/>
        <v>15.6595</v>
      </c>
      <c r="BD178" s="4">
        <f t="shared" si="67"/>
        <v>16.978200000000001</v>
      </c>
      <c r="BE178" s="4">
        <f t="shared" si="68"/>
        <v>11.88</v>
      </c>
      <c r="BF178" s="2">
        <v>43769</v>
      </c>
      <c r="BG178" s="23">
        <f t="shared" si="59"/>
        <v>-0.24135508796577154</v>
      </c>
      <c r="BH178" s="23">
        <f t="shared" si="60"/>
        <v>0.42914141414141405</v>
      </c>
      <c r="BS178" s="2">
        <v>39759</v>
      </c>
      <c r="BT178">
        <v>939.28</v>
      </c>
      <c r="BU178" s="2">
        <v>39759</v>
      </c>
      <c r="BV178">
        <v>384.97</v>
      </c>
      <c r="BW178" s="2">
        <v>39759</v>
      </c>
      <c r="BX178">
        <v>564.76</v>
      </c>
      <c r="BZ178" s="2">
        <v>39766</v>
      </c>
      <c r="CA178" s="23">
        <f t="shared" si="69"/>
        <v>-6.2810089097851796E-2</v>
      </c>
      <c r="CB178" s="23">
        <f t="shared" si="70"/>
        <v>-6.3729665275530256E-2</v>
      </c>
      <c r="CC178" s="23">
        <f t="shared" si="71"/>
        <v>-6.1052482470429936E-2</v>
      </c>
      <c r="CD178" s="23"/>
      <c r="CE178" s="2">
        <v>40123</v>
      </c>
      <c r="CF178" s="23">
        <f t="shared" si="72"/>
        <v>0.64616961124694172</v>
      </c>
      <c r="CG178" s="23">
        <f t="shared" si="73"/>
        <v>0.75350550242672898</v>
      </c>
      <c r="CS178" s="1">
        <v>41759</v>
      </c>
      <c r="CT178">
        <v>540.13</v>
      </c>
      <c r="CU178" s="1">
        <v>41759</v>
      </c>
      <c r="CV178">
        <v>883.56</v>
      </c>
      <c r="CW178" s="1">
        <v>41759</v>
      </c>
      <c r="CX178">
        <v>2525.5</v>
      </c>
      <c r="CY178" s="1">
        <v>41759</v>
      </c>
      <c r="CZ178">
        <v>1821.1</v>
      </c>
      <c r="DB178" s="1">
        <v>41912</v>
      </c>
      <c r="DC178" s="3">
        <f t="shared" si="55"/>
        <v>539.72707889125797</v>
      </c>
      <c r="DD178" s="3">
        <f t="shared" si="56"/>
        <v>300.64012802560489</v>
      </c>
      <c r="DE178" s="3">
        <f t="shared" si="57"/>
        <v>138.83155792276963</v>
      </c>
      <c r="DF178" s="3">
        <f t="shared" si="58"/>
        <v>112.26076518948807</v>
      </c>
      <c r="DG178" s="1">
        <v>41912</v>
      </c>
      <c r="DH178" s="5">
        <f t="shared" si="53"/>
        <v>1.7952596096728994</v>
      </c>
      <c r="DI178" s="5">
        <f t="shared" si="54"/>
        <v>1.2366881491359156</v>
      </c>
      <c r="DL178" s="2">
        <v>41558</v>
      </c>
      <c r="DM178">
        <v>80.361999999999995</v>
      </c>
      <c r="DN178" s="2">
        <v>41558</v>
      </c>
      <c r="DO178">
        <v>61.08</v>
      </c>
      <c r="DP178" s="2">
        <v>41558</v>
      </c>
      <c r="DQ178" s="5">
        <v>91.097999999999999</v>
      </c>
      <c r="DS178" s="2">
        <v>41558</v>
      </c>
      <c r="DT178">
        <v>91.097999999999999</v>
      </c>
      <c r="DV178" s="2">
        <v>41565</v>
      </c>
      <c r="DW178" s="23">
        <f t="shared" si="74"/>
        <v>3.0288146692862838E-3</v>
      </c>
      <c r="DX178" s="23">
        <f t="shared" si="75"/>
        <v>-8.8101341430029123E-3</v>
      </c>
      <c r="DY178" s="23">
        <f t="shared" si="76"/>
        <v>6.7619486706622656E-3</v>
      </c>
      <c r="DZ178" s="23"/>
      <c r="EA178" s="2">
        <v>41922</v>
      </c>
      <c r="EB178" s="23">
        <f t="shared" si="77"/>
        <v>6.6705734885291135E-2</v>
      </c>
      <c r="EC178" s="23">
        <f t="shared" si="78"/>
        <v>-0.6048220584115851</v>
      </c>
    </row>
    <row r="179" spans="27:133">
      <c r="AA179" s="2">
        <v>43798</v>
      </c>
      <c r="AB179">
        <v>16.5837</v>
      </c>
      <c r="AC179" s="1">
        <v>43798</v>
      </c>
      <c r="AD179">
        <v>18.5885</v>
      </c>
      <c r="AE179" s="1">
        <v>43798</v>
      </c>
      <c r="AF179">
        <v>12.287000000000001</v>
      </c>
      <c r="AG179" s="1">
        <v>43798</v>
      </c>
      <c r="AH179">
        <v>11.4504</v>
      </c>
      <c r="AJ179" s="2">
        <v>43798</v>
      </c>
      <c r="AK179" s="4">
        <f t="shared" si="61"/>
        <v>16.5837</v>
      </c>
      <c r="AL179" s="4">
        <f t="shared" si="62"/>
        <v>18.5885</v>
      </c>
      <c r="AM179" s="4">
        <f t="shared" si="63"/>
        <v>12.287000000000001</v>
      </c>
      <c r="AN179" s="2">
        <v>43798</v>
      </c>
      <c r="AO179" s="23">
        <f t="shared" si="64"/>
        <v>-0.25909175877518287</v>
      </c>
      <c r="AP179" s="23">
        <f t="shared" si="65"/>
        <v>0.51285911939448181</v>
      </c>
      <c r="AS179" s="1">
        <v>43798</v>
      </c>
      <c r="AT179">
        <v>16.255400000000002</v>
      </c>
      <c r="AU179" s="1">
        <v>43798</v>
      </c>
      <c r="AV179">
        <v>17.629799999999999</v>
      </c>
      <c r="AW179" s="1">
        <v>43798</v>
      </c>
      <c r="AX179">
        <v>12.0686</v>
      </c>
      <c r="AY179" s="1">
        <v>43798</v>
      </c>
      <c r="AZ179">
        <v>11.2845</v>
      </c>
      <c r="BB179" s="2">
        <v>43798</v>
      </c>
      <c r="BC179" s="4">
        <f t="shared" si="66"/>
        <v>16.255400000000002</v>
      </c>
      <c r="BD179" s="4">
        <f t="shared" si="67"/>
        <v>17.629799999999999</v>
      </c>
      <c r="BE179" s="4">
        <f t="shared" si="68"/>
        <v>12.0686</v>
      </c>
      <c r="BF179" s="2">
        <v>43798</v>
      </c>
      <c r="BG179" s="23">
        <f t="shared" si="59"/>
        <v>-0.25756364039027035</v>
      </c>
      <c r="BH179" s="23">
        <f t="shared" si="60"/>
        <v>0.46079909848698275</v>
      </c>
      <c r="BS179" s="2">
        <v>39766</v>
      </c>
      <c r="BT179">
        <v>879.42</v>
      </c>
      <c r="BU179" s="2">
        <v>39766</v>
      </c>
      <c r="BV179">
        <v>360.79</v>
      </c>
      <c r="BW179" s="2">
        <v>39766</v>
      </c>
      <c r="BX179">
        <v>530.28</v>
      </c>
      <c r="BZ179" s="2">
        <v>39773</v>
      </c>
      <c r="CA179" s="23">
        <f t="shared" si="69"/>
        <v>-6.322237312564094E-2</v>
      </c>
      <c r="CB179" s="23">
        <f t="shared" si="70"/>
        <v>-9.6177025766982727E-2</v>
      </c>
      <c r="CC179" s="23">
        <f t="shared" si="71"/>
        <v>-0.11814513087425504</v>
      </c>
      <c r="CD179" s="23"/>
      <c r="CE179" s="2">
        <v>40130</v>
      </c>
      <c r="CF179" s="23">
        <f t="shared" si="72"/>
        <v>0.63124202557231845</v>
      </c>
      <c r="CG179" s="23">
        <f t="shared" si="73"/>
        <v>0.74307430663967744</v>
      </c>
      <c r="CS179" s="1">
        <v>41789</v>
      </c>
      <c r="CT179">
        <v>609.24</v>
      </c>
      <c r="CU179" s="1">
        <v>41789</v>
      </c>
      <c r="CV179">
        <v>895.71</v>
      </c>
      <c r="CW179" s="1">
        <v>41789</v>
      </c>
      <c r="CX179">
        <v>2546.9</v>
      </c>
      <c r="CY179" s="1">
        <v>41789</v>
      </c>
      <c r="CZ179">
        <v>1865.09</v>
      </c>
      <c r="DB179" s="1">
        <v>41943</v>
      </c>
      <c r="DC179" s="3">
        <f t="shared" si="55"/>
        <v>570.65245202558629</v>
      </c>
      <c r="DD179" s="3">
        <f t="shared" si="56"/>
        <v>302.63195496242088</v>
      </c>
      <c r="DE179" s="3">
        <f t="shared" si="57"/>
        <v>138.83155792276963</v>
      </c>
      <c r="DF179" s="3">
        <f t="shared" si="58"/>
        <v>113.52441959358001</v>
      </c>
      <c r="DG179" s="1">
        <v>41943</v>
      </c>
      <c r="DH179" s="5">
        <f t="shared" si="53"/>
        <v>1.8856318464335555</v>
      </c>
      <c r="DI179" s="5">
        <f t="shared" si="54"/>
        <v>1.2229224198616453</v>
      </c>
      <c r="DL179" s="2">
        <v>41565</v>
      </c>
      <c r="DM179">
        <v>79.653999999999996</v>
      </c>
      <c r="DN179" s="2">
        <v>41565</v>
      </c>
      <c r="DO179">
        <v>61.265000000000001</v>
      </c>
      <c r="DP179" s="2">
        <v>41565</v>
      </c>
      <c r="DQ179" s="5">
        <v>91.713999999999999</v>
      </c>
      <c r="DS179" s="2">
        <v>41565</v>
      </c>
      <c r="DT179">
        <v>91.713999999999999</v>
      </c>
      <c r="DV179" s="2">
        <v>41572</v>
      </c>
      <c r="DW179" s="23">
        <f t="shared" si="74"/>
        <v>3.1828939851465954E-3</v>
      </c>
      <c r="DX179" s="23">
        <f t="shared" si="75"/>
        <v>-5.7749767745498559E-3</v>
      </c>
      <c r="DY179" s="23">
        <f t="shared" si="76"/>
        <v>-2.4096648276162869E-3</v>
      </c>
      <c r="DZ179" s="23"/>
      <c r="EA179" s="2">
        <v>41929</v>
      </c>
      <c r="EB179" s="23">
        <f t="shared" si="77"/>
        <v>7.1272746514303487E-2</v>
      </c>
      <c r="EC179" s="23">
        <f t="shared" si="78"/>
        <v>-0.61969189569731298</v>
      </c>
    </row>
    <row r="180" spans="27:133">
      <c r="AA180" s="2">
        <v>43830</v>
      </c>
      <c r="AB180">
        <v>16.945499999999999</v>
      </c>
      <c r="AC180" s="1">
        <v>43830</v>
      </c>
      <c r="AD180">
        <v>18.432400000000001</v>
      </c>
      <c r="AE180" s="1">
        <v>43830</v>
      </c>
      <c r="AF180">
        <v>12.8194</v>
      </c>
      <c r="AG180" s="1">
        <v>43830</v>
      </c>
      <c r="AH180">
        <v>12.202999999999999</v>
      </c>
      <c r="AJ180" s="2">
        <v>43830</v>
      </c>
      <c r="AK180" s="4">
        <f t="shared" si="61"/>
        <v>16.945499999999999</v>
      </c>
      <c r="AL180" s="4">
        <f t="shared" si="62"/>
        <v>18.432400000000001</v>
      </c>
      <c r="AM180" s="4">
        <f t="shared" si="63"/>
        <v>12.8194</v>
      </c>
      <c r="AN180" s="2">
        <v>43830</v>
      </c>
      <c r="AO180" s="23">
        <f t="shared" si="64"/>
        <v>-0.24349237260629664</v>
      </c>
      <c r="AP180" s="23">
        <f t="shared" si="65"/>
        <v>0.43785200555408221</v>
      </c>
      <c r="AS180" s="1">
        <v>43830</v>
      </c>
      <c r="AT180">
        <v>16.7241</v>
      </c>
      <c r="AU180" s="1">
        <v>43830</v>
      </c>
      <c r="AV180">
        <v>17.6646</v>
      </c>
      <c r="AW180" s="1">
        <v>43830</v>
      </c>
      <c r="AX180">
        <v>12.7445</v>
      </c>
      <c r="AY180" s="1">
        <v>43830</v>
      </c>
      <c r="AZ180">
        <v>12.1447</v>
      </c>
      <c r="BB180" s="2">
        <v>43830</v>
      </c>
      <c r="BC180" s="4">
        <f t="shared" si="66"/>
        <v>16.7241</v>
      </c>
      <c r="BD180" s="4">
        <f t="shared" si="67"/>
        <v>17.6646</v>
      </c>
      <c r="BE180" s="4">
        <f t="shared" si="68"/>
        <v>12.7445</v>
      </c>
      <c r="BF180" s="2">
        <v>43830</v>
      </c>
      <c r="BG180" s="23">
        <f t="shared" si="59"/>
        <v>-0.23795600361155456</v>
      </c>
      <c r="BH180" s="23">
        <f t="shared" si="60"/>
        <v>0.38605673035427035</v>
      </c>
      <c r="BS180" s="2">
        <v>39773</v>
      </c>
      <c r="BT180">
        <v>794.84</v>
      </c>
      <c r="BU180" s="2">
        <v>39773</v>
      </c>
      <c r="BV180">
        <v>337.98</v>
      </c>
      <c r="BW180" s="2">
        <v>39773</v>
      </c>
      <c r="BX180">
        <v>467.63</v>
      </c>
      <c r="BZ180" s="2">
        <v>39780</v>
      </c>
      <c r="CA180" s="23">
        <f t="shared" si="69"/>
        <v>2.4676016332327189E-2</v>
      </c>
      <c r="CB180" s="23">
        <f t="shared" si="70"/>
        <v>0.1234084847264858</v>
      </c>
      <c r="CC180" s="23">
        <f t="shared" si="71"/>
        <v>0.12689519491905998</v>
      </c>
      <c r="CD180" s="23"/>
      <c r="CE180" s="2">
        <v>40137</v>
      </c>
      <c r="CF180" s="23">
        <f t="shared" si="72"/>
        <v>0.60778826773027494</v>
      </c>
      <c r="CG180" s="23">
        <f t="shared" si="73"/>
        <v>0.73297024331243399</v>
      </c>
      <c r="CS180" s="1">
        <v>41820</v>
      </c>
      <c r="CT180">
        <v>641.41999999999996</v>
      </c>
      <c r="CU180" s="1">
        <v>41820</v>
      </c>
      <c r="CV180">
        <v>948.66</v>
      </c>
      <c r="CW180" s="1">
        <v>41820</v>
      </c>
      <c r="CX180">
        <v>2589.6999999999998</v>
      </c>
      <c r="CY180" s="1">
        <v>41820</v>
      </c>
      <c r="CZ180">
        <v>1895.12</v>
      </c>
      <c r="DB180" s="1">
        <v>41971</v>
      </c>
      <c r="DC180" s="3">
        <f t="shared" si="55"/>
        <v>585.39872068230272</v>
      </c>
      <c r="DD180" s="3">
        <f t="shared" si="56"/>
        <v>311.07650101448843</v>
      </c>
      <c r="DE180" s="3">
        <f t="shared" si="57"/>
        <v>140.10208610741233</v>
      </c>
      <c r="DF180" s="3">
        <f t="shared" si="58"/>
        <v>116.63620626217686</v>
      </c>
      <c r="DG180" s="1">
        <v>41971</v>
      </c>
      <c r="DH180" s="5">
        <f t="shared" si="53"/>
        <v>1.8818480945143385</v>
      </c>
      <c r="DI180" s="5">
        <f t="shared" si="54"/>
        <v>1.2011886411367707</v>
      </c>
      <c r="DL180" s="2">
        <v>41572</v>
      </c>
      <c r="DM180">
        <v>79.194000000000003</v>
      </c>
      <c r="DN180" s="2">
        <v>41572</v>
      </c>
      <c r="DO180">
        <v>61.46</v>
      </c>
      <c r="DP180" s="2">
        <v>41572</v>
      </c>
      <c r="DQ180" s="5">
        <v>91.492999999999995</v>
      </c>
      <c r="DS180" s="2">
        <v>41572</v>
      </c>
      <c r="DT180">
        <v>91.492999999999995</v>
      </c>
      <c r="DV180" s="2">
        <v>41579</v>
      </c>
      <c r="DW180" s="23">
        <f t="shared" si="74"/>
        <v>4.3931012040350215E-3</v>
      </c>
      <c r="DX180" s="23">
        <f t="shared" si="75"/>
        <v>1.9218627673813549E-2</v>
      </c>
      <c r="DY180" s="23">
        <f t="shared" si="76"/>
        <v>-1.7717202408927379E-2</v>
      </c>
      <c r="DZ180" s="23"/>
      <c r="EA180" s="2">
        <v>41936</v>
      </c>
      <c r="EB180" s="23">
        <f t="shared" si="77"/>
        <v>7.4589367879013393E-2</v>
      </c>
      <c r="EC180" s="23">
        <f t="shared" si="78"/>
        <v>-0.61731070753355488</v>
      </c>
    </row>
    <row r="181" spans="27:133">
      <c r="AA181" s="2">
        <v>43861</v>
      </c>
      <c r="AB181">
        <v>16.720500000000001</v>
      </c>
      <c r="AC181" s="1">
        <v>43861</v>
      </c>
      <c r="AD181">
        <v>17.867999999999999</v>
      </c>
      <c r="AE181" s="1">
        <v>43861</v>
      </c>
      <c r="AF181">
        <v>12.134</v>
      </c>
      <c r="AG181" s="1">
        <v>43861</v>
      </c>
      <c r="AH181">
        <v>11.376899999999999</v>
      </c>
      <c r="AJ181" s="2">
        <v>43861</v>
      </c>
      <c r="AK181" s="4">
        <f t="shared" si="61"/>
        <v>16.720500000000001</v>
      </c>
      <c r="AL181" s="4">
        <f t="shared" si="62"/>
        <v>17.867999999999999</v>
      </c>
      <c r="AM181" s="4">
        <f t="shared" si="63"/>
        <v>12.134</v>
      </c>
      <c r="AN181" s="2">
        <v>43861</v>
      </c>
      <c r="AO181" s="23">
        <f t="shared" si="64"/>
        <v>-0.27430399808618167</v>
      </c>
      <c r="AP181" s="23">
        <f t="shared" si="65"/>
        <v>0.47255645294214577</v>
      </c>
      <c r="AS181" s="1">
        <v>43861</v>
      </c>
      <c r="AT181">
        <v>15.571</v>
      </c>
      <c r="AU181" s="1">
        <v>43861</v>
      </c>
      <c r="AV181">
        <v>17.307700000000001</v>
      </c>
      <c r="AW181" s="1">
        <v>43861</v>
      </c>
      <c r="AX181">
        <v>10.9719</v>
      </c>
      <c r="AY181" s="1">
        <v>43861</v>
      </c>
      <c r="AZ181">
        <v>10.3438</v>
      </c>
      <c r="BB181" s="2">
        <v>43861</v>
      </c>
      <c r="BC181" s="4">
        <f t="shared" si="66"/>
        <v>15.571</v>
      </c>
      <c r="BD181" s="4">
        <f t="shared" si="67"/>
        <v>17.307700000000001</v>
      </c>
      <c r="BE181" s="4">
        <f t="shared" si="68"/>
        <v>10.9719</v>
      </c>
      <c r="BF181" s="2">
        <v>43861</v>
      </c>
      <c r="BG181" s="23">
        <f t="shared" si="59"/>
        <v>-0.2953631751332606</v>
      </c>
      <c r="BH181" s="23">
        <f t="shared" si="60"/>
        <v>0.57745695822965959</v>
      </c>
      <c r="BS181" s="2">
        <v>39780</v>
      </c>
      <c r="BT181">
        <v>892.93</v>
      </c>
      <c r="BU181" s="2">
        <v>39780</v>
      </c>
      <c r="BV181">
        <v>346.32</v>
      </c>
      <c r="BW181" s="2">
        <v>39780</v>
      </c>
      <c r="BX181">
        <v>526.97</v>
      </c>
      <c r="BZ181" s="2">
        <v>39787</v>
      </c>
      <c r="CA181" s="23">
        <f t="shared" si="69"/>
        <v>-1.3831138831138845E-2</v>
      </c>
      <c r="CB181" s="23">
        <f t="shared" si="70"/>
        <v>-4.9869530646299287E-2</v>
      </c>
      <c r="CC181" s="23">
        <f t="shared" si="71"/>
        <v>-5.5904510693208453E-2</v>
      </c>
      <c r="CD181" s="23"/>
      <c r="CE181" s="2">
        <v>40144</v>
      </c>
      <c r="CF181" s="23">
        <f t="shared" si="72"/>
        <v>0.65365110015197858</v>
      </c>
      <c r="CG181" s="23">
        <f t="shared" si="73"/>
        <v>0.77599612386065953</v>
      </c>
      <c r="CS181" s="1">
        <v>41851</v>
      </c>
      <c r="CT181">
        <v>632.15</v>
      </c>
      <c r="CU181" s="1">
        <v>41851</v>
      </c>
      <c r="CV181">
        <v>991.93</v>
      </c>
      <c r="CW181" s="1">
        <v>41851</v>
      </c>
      <c r="CX181">
        <v>2545.4</v>
      </c>
      <c r="CY181" s="1">
        <v>41851</v>
      </c>
      <c r="CZ181">
        <v>1864.33</v>
      </c>
      <c r="DB181" s="1">
        <v>42004</v>
      </c>
      <c r="DC181" s="3">
        <f t="shared" si="55"/>
        <v>549.11727078891261</v>
      </c>
      <c r="DD181" s="3">
        <f t="shared" si="56"/>
        <v>303.08347383762452</v>
      </c>
      <c r="DE181" s="3">
        <f t="shared" si="57"/>
        <v>137.72192632046162</v>
      </c>
      <c r="DF181" s="3">
        <f t="shared" si="58"/>
        <v>114.61737509726241</v>
      </c>
      <c r="DG181" s="1">
        <v>42004</v>
      </c>
      <c r="DH181" s="5">
        <f t="shared" si="53"/>
        <v>1.8117690939595719</v>
      </c>
      <c r="DI181" s="5">
        <f t="shared" si="54"/>
        <v>1.2015798320594331</v>
      </c>
      <c r="DL181" s="2">
        <v>41579</v>
      </c>
      <c r="DM181">
        <v>80.715999999999994</v>
      </c>
      <c r="DN181" s="2">
        <v>41579</v>
      </c>
      <c r="DO181">
        <v>61.73</v>
      </c>
      <c r="DP181" s="2">
        <v>41579</v>
      </c>
      <c r="DQ181" s="5">
        <v>89.872</v>
      </c>
      <c r="DS181" s="2">
        <v>41579</v>
      </c>
      <c r="DT181">
        <v>89.872</v>
      </c>
      <c r="DV181" s="2">
        <v>41586</v>
      </c>
      <c r="DW181" s="23">
        <f t="shared" si="74"/>
        <v>1.2068686214158575E-2</v>
      </c>
      <c r="DX181" s="23">
        <f t="shared" si="75"/>
        <v>7.272411913375354E-3</v>
      </c>
      <c r="DY181" s="23">
        <f t="shared" si="76"/>
        <v>-1.0826508812533331E-2</v>
      </c>
      <c r="DZ181" s="23"/>
      <c r="EA181" s="2">
        <v>41943</v>
      </c>
      <c r="EB181" s="23">
        <f t="shared" si="77"/>
        <v>5.2579955449440455E-2</v>
      </c>
      <c r="EC181" s="23">
        <f t="shared" si="78"/>
        <v>-0.62699976434094562</v>
      </c>
    </row>
    <row r="182" spans="27:133">
      <c r="AA182" s="2">
        <v>43889</v>
      </c>
      <c r="AB182">
        <v>15.464</v>
      </c>
      <c r="AC182" s="1">
        <v>43889</v>
      </c>
      <c r="AD182">
        <v>16.677800000000001</v>
      </c>
      <c r="AE182" s="1">
        <v>43889</v>
      </c>
      <c r="AF182">
        <v>11.779400000000001</v>
      </c>
      <c r="AG182" s="1">
        <v>43889</v>
      </c>
      <c r="AH182">
        <v>11.7341</v>
      </c>
      <c r="AJ182" s="2">
        <v>43889</v>
      </c>
      <c r="AK182" s="4">
        <f t="shared" si="61"/>
        <v>15.464</v>
      </c>
      <c r="AL182" s="4">
        <f t="shared" si="62"/>
        <v>16.677800000000001</v>
      </c>
      <c r="AM182" s="4">
        <f t="shared" si="63"/>
        <v>11.779400000000001</v>
      </c>
      <c r="AN182" s="2">
        <v>43889</v>
      </c>
      <c r="AO182" s="23">
        <f t="shared" si="64"/>
        <v>-0.23826952922917743</v>
      </c>
      <c r="AP182" s="23">
        <f t="shared" si="65"/>
        <v>0.41584461008200768</v>
      </c>
      <c r="AS182" s="1">
        <v>43889</v>
      </c>
      <c r="AT182">
        <v>14.380800000000001</v>
      </c>
      <c r="AU182" s="1">
        <v>43889</v>
      </c>
      <c r="AV182">
        <v>16.419899999999998</v>
      </c>
      <c r="AW182" s="1">
        <v>43889</v>
      </c>
      <c r="AX182">
        <v>10.673400000000001</v>
      </c>
      <c r="AY182" s="1">
        <v>43889</v>
      </c>
      <c r="AZ182">
        <v>10.7004</v>
      </c>
      <c r="BB182" s="2">
        <v>43889</v>
      </c>
      <c r="BC182" s="4">
        <f t="shared" si="66"/>
        <v>14.380800000000001</v>
      </c>
      <c r="BD182" s="4">
        <f t="shared" si="67"/>
        <v>16.419899999999998</v>
      </c>
      <c r="BE182" s="4">
        <f t="shared" si="68"/>
        <v>10.673400000000001</v>
      </c>
      <c r="BF182" s="2">
        <v>43889</v>
      </c>
      <c r="BG182" s="23">
        <f t="shared" si="59"/>
        <v>-0.25780206942590123</v>
      </c>
      <c r="BH182" s="23">
        <f t="shared" si="60"/>
        <v>0.53839451346337586</v>
      </c>
      <c r="BS182" s="2">
        <v>39787</v>
      </c>
      <c r="BT182">
        <v>848.4</v>
      </c>
      <c r="BU182" s="2">
        <v>39787</v>
      </c>
      <c r="BV182">
        <v>341.53</v>
      </c>
      <c r="BW182" s="2">
        <v>39787</v>
      </c>
      <c r="BX182">
        <v>497.51</v>
      </c>
      <c r="BZ182" s="2">
        <v>39794</v>
      </c>
      <c r="CA182" s="23">
        <f t="shared" si="69"/>
        <v>8.0959212953474191E-2</v>
      </c>
      <c r="CB182" s="23">
        <f t="shared" si="70"/>
        <v>4.3576143328618588E-2</v>
      </c>
      <c r="CC182" s="23">
        <f t="shared" si="71"/>
        <v>0.10894253381841579</v>
      </c>
      <c r="CD182" s="23"/>
      <c r="CE182" s="2">
        <v>40151</v>
      </c>
      <c r="CF182" s="23">
        <f t="shared" si="72"/>
        <v>0.65529775912767108</v>
      </c>
      <c r="CG182" s="23">
        <f t="shared" si="73"/>
        <v>0.78134153246834681</v>
      </c>
      <c r="CS182" s="1">
        <v>41880</v>
      </c>
      <c r="CT182">
        <v>643.67999999999995</v>
      </c>
      <c r="CU182" s="1">
        <v>41880</v>
      </c>
      <c r="CV182">
        <v>1028.42</v>
      </c>
      <c r="CW182" s="1">
        <v>41880</v>
      </c>
      <c r="CX182">
        <v>2582.1999999999998</v>
      </c>
      <c r="CY182" s="1">
        <v>41880</v>
      </c>
      <c r="CZ182">
        <v>1911.94</v>
      </c>
      <c r="DB182" s="1">
        <v>42034</v>
      </c>
      <c r="DC182" s="3">
        <f t="shared" si="55"/>
        <v>570.66098081023461</v>
      </c>
      <c r="DD182" s="3">
        <f t="shared" si="56"/>
        <v>326.4881547738118</v>
      </c>
      <c r="DE182" s="3">
        <f t="shared" si="57"/>
        <v>133.63293386595649</v>
      </c>
      <c r="DF182" s="3">
        <f t="shared" si="58"/>
        <v>113.67822955684659</v>
      </c>
      <c r="DG182" s="1">
        <v>42034</v>
      </c>
      <c r="DH182" s="5">
        <f t="shared" si="53"/>
        <v>1.7478765231332318</v>
      </c>
      <c r="DI182" s="5">
        <f t="shared" si="54"/>
        <v>1.1755367266617329</v>
      </c>
      <c r="DL182" s="2">
        <v>41586</v>
      </c>
      <c r="DM182">
        <v>81.302999999999997</v>
      </c>
      <c r="DN182" s="2">
        <v>41586</v>
      </c>
      <c r="DO182">
        <v>62.475000000000001</v>
      </c>
      <c r="DP182" s="2">
        <v>41586</v>
      </c>
      <c r="DQ182" s="5">
        <v>88.899000000000001</v>
      </c>
      <c r="DS182" s="2">
        <v>41586</v>
      </c>
      <c r="DT182">
        <v>88.899000000000001</v>
      </c>
      <c r="DV182" s="2">
        <v>41593</v>
      </c>
      <c r="DW182" s="23">
        <f t="shared" si="74"/>
        <v>1.0324129651860581E-2</v>
      </c>
      <c r="DX182" s="23">
        <f t="shared" si="75"/>
        <v>-5.5840497890605745E-3</v>
      </c>
      <c r="DY182" s="23">
        <f t="shared" si="76"/>
        <v>4.7807061946703033E-3</v>
      </c>
      <c r="DZ182" s="23"/>
      <c r="EA182" s="2">
        <v>41950</v>
      </c>
      <c r="EB182" s="23">
        <f t="shared" si="77"/>
        <v>3.7009187904614001E-2</v>
      </c>
      <c r="EC182" s="23">
        <f t="shared" si="78"/>
        <v>-0.59822826329712298</v>
      </c>
    </row>
    <row r="183" spans="27:133">
      <c r="AA183" s="2">
        <v>43921</v>
      </c>
      <c r="AB183">
        <v>15.083399999999999</v>
      </c>
      <c r="AC183" s="1">
        <v>43921</v>
      </c>
      <c r="AD183">
        <v>13.7315</v>
      </c>
      <c r="AE183" s="1">
        <v>43921</v>
      </c>
      <c r="AF183">
        <v>11.182499999999999</v>
      </c>
      <c r="AG183" s="1">
        <v>43921</v>
      </c>
      <c r="AH183">
        <v>11.7041</v>
      </c>
      <c r="AJ183" s="2">
        <v>43921</v>
      </c>
      <c r="AK183" s="4">
        <f t="shared" si="61"/>
        <v>15.083399999999999</v>
      </c>
      <c r="AL183" s="4">
        <f t="shared" si="62"/>
        <v>13.7315</v>
      </c>
      <c r="AM183" s="4">
        <f t="shared" si="63"/>
        <v>11.182499999999999</v>
      </c>
      <c r="AN183" s="2">
        <v>43921</v>
      </c>
      <c r="AO183" s="23">
        <f t="shared" si="64"/>
        <v>-0.25862206133895538</v>
      </c>
      <c r="AP183" s="23">
        <f t="shared" si="65"/>
        <v>0.22794545048066195</v>
      </c>
      <c r="AS183" s="1">
        <v>43921</v>
      </c>
      <c r="AT183">
        <v>13.7037</v>
      </c>
      <c r="AU183" s="1">
        <v>43921</v>
      </c>
      <c r="AV183">
        <v>13.7272</v>
      </c>
      <c r="AW183" s="1">
        <v>43921</v>
      </c>
      <c r="AX183">
        <v>10.038399999999999</v>
      </c>
      <c r="AY183" s="1">
        <v>43921</v>
      </c>
      <c r="AZ183">
        <v>10.631</v>
      </c>
      <c r="BB183" s="2">
        <v>43921</v>
      </c>
      <c r="BC183" s="4">
        <f t="shared" si="66"/>
        <v>13.7037</v>
      </c>
      <c r="BD183" s="4">
        <f t="shared" si="67"/>
        <v>13.7272</v>
      </c>
      <c r="BE183" s="4">
        <f t="shared" si="68"/>
        <v>10.038399999999999</v>
      </c>
      <c r="BF183" s="2">
        <v>43921</v>
      </c>
      <c r="BG183" s="23">
        <f t="shared" si="59"/>
        <v>-0.2674679101264622</v>
      </c>
      <c r="BH183" s="23">
        <f t="shared" si="60"/>
        <v>0.36746891934969717</v>
      </c>
      <c r="BS183" s="2">
        <v>39794</v>
      </c>
      <c r="BT183">
        <v>885.37</v>
      </c>
      <c r="BU183" s="2">
        <v>39794</v>
      </c>
      <c r="BV183">
        <v>369.18</v>
      </c>
      <c r="BW183" s="2">
        <v>39794</v>
      </c>
      <c r="BX183">
        <v>551.71</v>
      </c>
      <c r="BZ183" s="2">
        <v>39801</v>
      </c>
      <c r="CA183" s="23">
        <f t="shared" si="69"/>
        <v>4.921718402947084E-2</v>
      </c>
      <c r="CB183" s="23">
        <f t="shared" si="70"/>
        <v>2.4340106396195882E-2</v>
      </c>
      <c r="CC183" s="23">
        <f t="shared" si="71"/>
        <v>5.5010784651356559E-2</v>
      </c>
      <c r="CD183" s="23"/>
      <c r="CE183" s="2">
        <v>40158</v>
      </c>
      <c r="CF183" s="23">
        <f t="shared" si="72"/>
        <v>0.64680105354121864</v>
      </c>
      <c r="CG183" s="23">
        <f t="shared" si="73"/>
        <v>0.77590000653509705</v>
      </c>
      <c r="CS183" s="1">
        <v>41912</v>
      </c>
      <c r="CT183">
        <v>632.83000000000004</v>
      </c>
      <c r="CU183" s="1">
        <v>41912</v>
      </c>
      <c r="CV183">
        <v>1052.03</v>
      </c>
      <c r="CW183" s="1">
        <v>41912</v>
      </c>
      <c r="CX183">
        <v>2502.3000000000002</v>
      </c>
      <c r="CY183" s="1">
        <v>41912</v>
      </c>
      <c r="CZ183">
        <v>1861.16</v>
      </c>
      <c r="DB183" s="1">
        <v>42062</v>
      </c>
      <c r="DC183" s="3">
        <f t="shared" si="55"/>
        <v>575.09594882729209</v>
      </c>
      <c r="DD183" s="3">
        <f t="shared" si="56"/>
        <v>334.21827222587359</v>
      </c>
      <c r="DE183" s="3">
        <f t="shared" si="57"/>
        <v>140.57367953839324</v>
      </c>
      <c r="DF183" s="3">
        <f t="shared" si="58"/>
        <v>120.66964635772</v>
      </c>
      <c r="DG183" s="1">
        <v>42062</v>
      </c>
      <c r="DH183" s="5">
        <f t="shared" si="53"/>
        <v>1.7207196512542169</v>
      </c>
      <c r="DI183" s="5">
        <f t="shared" si="54"/>
        <v>1.1649464781032719</v>
      </c>
      <c r="DL183" s="2">
        <v>41593</v>
      </c>
      <c r="DM183">
        <v>80.849000000000004</v>
      </c>
      <c r="DN183" s="2">
        <v>41593</v>
      </c>
      <c r="DO183">
        <v>63.12</v>
      </c>
      <c r="DP183" s="2">
        <v>41593</v>
      </c>
      <c r="DQ183" s="5">
        <v>89.323999999999998</v>
      </c>
      <c r="DS183" s="2">
        <v>41593</v>
      </c>
      <c r="DT183">
        <v>89.323999999999998</v>
      </c>
      <c r="DV183" s="2">
        <v>41600</v>
      </c>
      <c r="DW183" s="23">
        <f t="shared" si="74"/>
        <v>-4.0399239543725818E-3</v>
      </c>
      <c r="DX183" s="23">
        <f t="shared" si="75"/>
        <v>-1.7439918861087422E-3</v>
      </c>
      <c r="DY183" s="23">
        <f t="shared" si="76"/>
        <v>2.9555326675920757E-3</v>
      </c>
      <c r="DZ183" s="23"/>
      <c r="EA183" s="2">
        <v>41957</v>
      </c>
      <c r="EB183" s="23">
        <f t="shared" si="77"/>
        <v>6.8344598474643067E-2</v>
      </c>
      <c r="EC183" s="23">
        <f t="shared" si="78"/>
        <v>-0.6403935932586674</v>
      </c>
    </row>
    <row r="184" spans="27:133">
      <c r="AA184" s="2">
        <v>43951</v>
      </c>
      <c r="AB184">
        <v>18.665400000000002</v>
      </c>
      <c r="AC184" s="1">
        <v>43951</v>
      </c>
      <c r="AD184">
        <v>18.110399999999998</v>
      </c>
      <c r="AE184" s="1">
        <v>43951</v>
      </c>
      <c r="AF184">
        <v>12.973800000000001</v>
      </c>
      <c r="AG184" s="1">
        <v>43951</v>
      </c>
      <c r="AH184">
        <v>12.6341</v>
      </c>
      <c r="AJ184" s="2">
        <v>43951</v>
      </c>
      <c r="AK184" s="4">
        <f t="shared" si="61"/>
        <v>18.665400000000002</v>
      </c>
      <c r="AL184" s="4">
        <f t="shared" si="62"/>
        <v>18.110399999999998</v>
      </c>
      <c r="AM184" s="4">
        <f t="shared" si="63"/>
        <v>12.973800000000001</v>
      </c>
      <c r="AN184" s="2">
        <v>43951</v>
      </c>
      <c r="AO184" s="23">
        <f t="shared" si="64"/>
        <v>-0.30492783438876214</v>
      </c>
      <c r="AP184" s="23">
        <f t="shared" si="65"/>
        <v>0.39592101003561009</v>
      </c>
      <c r="AS184" s="1">
        <v>43951</v>
      </c>
      <c r="AT184">
        <v>16.162299999999998</v>
      </c>
      <c r="AU184" s="1">
        <v>43951</v>
      </c>
      <c r="AV184">
        <v>14.3047</v>
      </c>
      <c r="AW184" s="1">
        <v>43951</v>
      </c>
      <c r="AX184">
        <v>11.2256</v>
      </c>
      <c r="AY184" s="1">
        <v>43951</v>
      </c>
      <c r="AZ184">
        <v>11.294600000000001</v>
      </c>
      <c r="BB184" s="2">
        <v>43951</v>
      </c>
      <c r="BC184" s="4">
        <f t="shared" si="66"/>
        <v>16.162299999999998</v>
      </c>
      <c r="BD184" s="4">
        <f t="shared" si="67"/>
        <v>14.3047</v>
      </c>
      <c r="BE184" s="4">
        <f t="shared" si="68"/>
        <v>11.2256</v>
      </c>
      <c r="BF184" s="2">
        <v>43951</v>
      </c>
      <c r="BG184" s="23">
        <f t="shared" si="59"/>
        <v>-0.30544538834200574</v>
      </c>
      <c r="BH184" s="23">
        <f t="shared" si="60"/>
        <v>0.27429268814139118</v>
      </c>
      <c r="BS184" s="2">
        <v>39801</v>
      </c>
      <c r="BT184">
        <v>906.92</v>
      </c>
      <c r="BU184" s="2">
        <v>39801</v>
      </c>
      <c r="BV184">
        <v>387.35</v>
      </c>
      <c r="BW184" s="2">
        <v>39801</v>
      </c>
      <c r="BX184">
        <v>582.05999999999995</v>
      </c>
      <c r="BZ184" s="2">
        <v>39808</v>
      </c>
      <c r="CA184" s="23">
        <f t="shared" si="69"/>
        <v>-7.9463017942429381E-2</v>
      </c>
      <c r="CB184" s="23">
        <f t="shared" si="70"/>
        <v>-1.4885546685484918E-2</v>
      </c>
      <c r="CC184" s="23">
        <f t="shared" si="71"/>
        <v>-5.2365735491186283E-2</v>
      </c>
      <c r="CD184" s="23"/>
      <c r="CE184" s="2">
        <v>40165</v>
      </c>
      <c r="CF184" s="23">
        <f t="shared" si="72"/>
        <v>0.64595127177344769</v>
      </c>
      <c r="CG184" s="23">
        <f t="shared" si="73"/>
        <v>0.77605350948282736</v>
      </c>
      <c r="CS184" s="1">
        <v>41943</v>
      </c>
      <c r="CT184">
        <v>669.09</v>
      </c>
      <c r="CU184" s="1">
        <v>41943</v>
      </c>
      <c r="CV184">
        <v>1059</v>
      </c>
      <c r="CW184" s="1">
        <v>41943</v>
      </c>
      <c r="CX184">
        <v>2502.3000000000002</v>
      </c>
      <c r="CY184" s="1">
        <v>41943</v>
      </c>
      <c r="CZ184">
        <v>1882.11</v>
      </c>
      <c r="DB184" s="1">
        <v>42094</v>
      </c>
      <c r="DC184" s="3">
        <f t="shared" si="55"/>
        <v>545.98720682302769</v>
      </c>
      <c r="DD184" s="3">
        <f t="shared" si="56"/>
        <v>329.82882290743851</v>
      </c>
      <c r="DE184" s="3">
        <f t="shared" si="57"/>
        <v>137.12272525521527</v>
      </c>
      <c r="DF184" s="3">
        <f t="shared" si="58"/>
        <v>119.22745176097354</v>
      </c>
      <c r="DG184" s="1">
        <v>42094</v>
      </c>
      <c r="DH184" s="5">
        <f t="shared" si="53"/>
        <v>1.6553653559144854</v>
      </c>
      <c r="DI184" s="5">
        <f t="shared" si="54"/>
        <v>1.1500935667912964</v>
      </c>
      <c r="DL184" s="2">
        <v>41600</v>
      </c>
      <c r="DM184">
        <v>80.707999999999998</v>
      </c>
      <c r="DN184" s="2">
        <v>41600</v>
      </c>
      <c r="DO184">
        <v>62.865000000000002</v>
      </c>
      <c r="DP184" s="2">
        <v>41600</v>
      </c>
      <c r="DQ184" s="5">
        <v>89.587999999999994</v>
      </c>
      <c r="DS184" s="2">
        <v>41600</v>
      </c>
      <c r="DT184">
        <v>89.587999999999994</v>
      </c>
      <c r="DV184" s="2">
        <v>41607</v>
      </c>
      <c r="DW184" s="23">
        <f t="shared" si="74"/>
        <v>-6.6221267796070515E-3</v>
      </c>
      <c r="DX184" s="23">
        <f t="shared" si="75"/>
        <v>-3.4692967239913219E-4</v>
      </c>
      <c r="DY184" s="23">
        <f t="shared" si="76"/>
        <v>-9.1306871455998362E-3</v>
      </c>
      <c r="DZ184" s="23"/>
      <c r="EA184" s="2">
        <v>41964</v>
      </c>
      <c r="EB184" s="23">
        <f t="shared" si="77"/>
        <v>6.6247902224908436E-2</v>
      </c>
      <c r="EC184" s="23">
        <f t="shared" si="78"/>
        <v>-0.62172305913527903</v>
      </c>
    </row>
    <row r="185" spans="27:133">
      <c r="AA185" s="2">
        <v>43980</v>
      </c>
      <c r="AB185">
        <v>19.819500000000001</v>
      </c>
      <c r="AC185" s="1">
        <v>43980</v>
      </c>
      <c r="AD185">
        <v>18.4419</v>
      </c>
      <c r="AE185" s="1">
        <v>43980</v>
      </c>
      <c r="AF185">
        <v>13.1685</v>
      </c>
      <c r="AG185" s="1">
        <v>43980</v>
      </c>
      <c r="AH185">
        <v>12.460800000000001</v>
      </c>
      <c r="AJ185" s="2">
        <v>43980</v>
      </c>
      <c r="AK185" s="4">
        <f t="shared" si="61"/>
        <v>19.819500000000001</v>
      </c>
      <c r="AL185" s="4">
        <f t="shared" si="62"/>
        <v>18.4419</v>
      </c>
      <c r="AM185" s="4">
        <f t="shared" si="63"/>
        <v>13.1685</v>
      </c>
      <c r="AN185" s="2">
        <v>43980</v>
      </c>
      <c r="AO185" s="23">
        <f t="shared" si="64"/>
        <v>-0.33557859683644897</v>
      </c>
      <c r="AP185" s="23">
        <f t="shared" si="65"/>
        <v>0.40045563275999552</v>
      </c>
      <c r="AS185" s="1">
        <v>43980</v>
      </c>
      <c r="AT185">
        <v>17.2315</v>
      </c>
      <c r="AU185" s="1">
        <v>43980</v>
      </c>
      <c r="AV185">
        <v>14.535399999999999</v>
      </c>
      <c r="AW185" s="1">
        <v>43980</v>
      </c>
      <c r="AX185">
        <v>11.401300000000001</v>
      </c>
      <c r="AY185" s="1">
        <v>43980</v>
      </c>
      <c r="AZ185">
        <v>11.2143</v>
      </c>
      <c r="BB185" s="2">
        <v>43980</v>
      </c>
      <c r="BC185" s="4">
        <f t="shared" si="66"/>
        <v>17.2315</v>
      </c>
      <c r="BD185" s="4">
        <f t="shared" si="67"/>
        <v>14.535399999999999</v>
      </c>
      <c r="BE185" s="4">
        <f t="shared" si="68"/>
        <v>11.401300000000001</v>
      </c>
      <c r="BF185" s="2">
        <v>43980</v>
      </c>
      <c r="BG185" s="23">
        <f t="shared" si="59"/>
        <v>-0.33834547195543041</v>
      </c>
      <c r="BH185" s="23">
        <f t="shared" si="60"/>
        <v>0.27488970555989223</v>
      </c>
      <c r="BS185" s="2">
        <v>39808</v>
      </c>
      <c r="BT185">
        <v>893.42</v>
      </c>
      <c r="BU185" s="2">
        <v>39808</v>
      </c>
      <c r="BV185">
        <v>356.57</v>
      </c>
      <c r="BW185" s="2">
        <v>39808</v>
      </c>
      <c r="BX185">
        <v>551.58000000000004</v>
      </c>
      <c r="BZ185" s="2">
        <v>39815</v>
      </c>
      <c r="CA185" s="23">
        <f t="shared" si="69"/>
        <v>7.2580418992063356E-2</v>
      </c>
      <c r="CB185" s="23">
        <f t="shared" si="70"/>
        <v>5.8818920552483833E-2</v>
      </c>
      <c r="CC185" s="23">
        <f t="shared" si="71"/>
        <v>5.3265165524493341E-2</v>
      </c>
      <c r="CD185" s="23"/>
      <c r="CE185" s="2">
        <v>40172</v>
      </c>
      <c r="CF185" s="23">
        <f t="shared" si="72"/>
        <v>0.65141262140222977</v>
      </c>
      <c r="CG185" s="23">
        <f t="shared" si="73"/>
        <v>0.76319201512129264</v>
      </c>
      <c r="CS185" s="1">
        <v>41971</v>
      </c>
      <c r="CT185">
        <v>686.38</v>
      </c>
      <c r="CU185" s="1">
        <v>41971</v>
      </c>
      <c r="CV185">
        <v>1088.55</v>
      </c>
      <c r="CW185" s="1">
        <v>41971</v>
      </c>
      <c r="CX185">
        <v>2525.1999999999998</v>
      </c>
      <c r="CY185" s="1">
        <v>41971</v>
      </c>
      <c r="CZ185">
        <v>1933.7</v>
      </c>
      <c r="DB185" s="1">
        <v>42124</v>
      </c>
      <c r="DC185" s="3">
        <f t="shared" si="55"/>
        <v>525.01492537313436</v>
      </c>
      <c r="DD185" s="3">
        <f t="shared" si="56"/>
        <v>309.16469008087313</v>
      </c>
      <c r="DE185" s="3">
        <f t="shared" si="57"/>
        <v>141.11185086551265</v>
      </c>
      <c r="DF185" s="3">
        <f t="shared" si="58"/>
        <v>120.96279005241627</v>
      </c>
      <c r="DG185" s="1">
        <v>42124</v>
      </c>
      <c r="DH185" s="5">
        <f t="shared" si="53"/>
        <v>1.6981723405599709</v>
      </c>
      <c r="DI185" s="5">
        <f t="shared" si="54"/>
        <v>1.1665723881233665</v>
      </c>
      <c r="DL185" s="2">
        <v>41607</v>
      </c>
      <c r="DM185">
        <v>80.680000000000007</v>
      </c>
      <c r="DN185" s="2">
        <v>41607</v>
      </c>
      <c r="DO185">
        <v>62.448700000000002</v>
      </c>
      <c r="DP185" s="2">
        <v>41607</v>
      </c>
      <c r="DQ185" s="5">
        <v>88.77</v>
      </c>
      <c r="DS185" s="2">
        <v>41607</v>
      </c>
      <c r="DT185">
        <v>88.77</v>
      </c>
      <c r="DV185" s="2">
        <v>41614</v>
      </c>
      <c r="DW185" s="23">
        <f t="shared" si="74"/>
        <v>-1.6552786527181507E-2</v>
      </c>
      <c r="DX185" s="23">
        <f t="shared" si="75"/>
        <v>-4.5240456122955797E-3</v>
      </c>
      <c r="DY185" s="23">
        <f t="shared" si="76"/>
        <v>6.3647628703391579E-3</v>
      </c>
      <c r="DZ185" s="23"/>
      <c r="EA185" s="2">
        <v>41971</v>
      </c>
      <c r="EB185" s="23">
        <f t="shared" si="77"/>
        <v>5.8479968489911327E-2</v>
      </c>
      <c r="EC185" s="23">
        <f t="shared" si="78"/>
        <v>-0.64146380574328987</v>
      </c>
    </row>
    <row r="186" spans="27:133">
      <c r="AA186" s="2">
        <v>44012</v>
      </c>
      <c r="AB186">
        <v>20.130500000000001</v>
      </c>
      <c r="AC186" s="1">
        <v>44012</v>
      </c>
      <c r="AD186">
        <v>20.987100000000002</v>
      </c>
      <c r="AE186" s="1">
        <v>44012</v>
      </c>
      <c r="AF186">
        <v>14.2295</v>
      </c>
      <c r="AG186" s="1">
        <v>44012</v>
      </c>
      <c r="AH186">
        <v>13.894500000000001</v>
      </c>
      <c r="AJ186" s="2">
        <v>44012</v>
      </c>
      <c r="AK186" s="4">
        <f t="shared" si="61"/>
        <v>20.130500000000001</v>
      </c>
      <c r="AL186" s="4">
        <f t="shared" si="62"/>
        <v>20.987100000000002</v>
      </c>
      <c r="AM186" s="4">
        <f t="shared" si="63"/>
        <v>14.2295</v>
      </c>
      <c r="AN186" s="2">
        <v>44012</v>
      </c>
      <c r="AO186" s="23">
        <f t="shared" si="64"/>
        <v>-0.29313727925287503</v>
      </c>
      <c r="AP186" s="23">
        <f t="shared" si="65"/>
        <v>0.47490073438982416</v>
      </c>
      <c r="AS186" s="1">
        <v>44012</v>
      </c>
      <c r="AT186">
        <v>17.8384</v>
      </c>
      <c r="AU186" s="1">
        <v>44012</v>
      </c>
      <c r="AV186">
        <v>16.449200000000001</v>
      </c>
      <c r="AW186" s="1">
        <v>44012</v>
      </c>
      <c r="AX186">
        <v>12.3698</v>
      </c>
      <c r="AY186" s="1">
        <v>44012</v>
      </c>
      <c r="AZ186">
        <v>12.6511</v>
      </c>
      <c r="BB186" s="2">
        <v>44012</v>
      </c>
      <c r="BC186" s="4">
        <f t="shared" si="66"/>
        <v>17.8384</v>
      </c>
      <c r="BD186" s="4">
        <f t="shared" si="67"/>
        <v>16.449200000000001</v>
      </c>
      <c r="BE186" s="4">
        <f t="shared" si="68"/>
        <v>12.3698</v>
      </c>
      <c r="BF186" s="2">
        <v>44012</v>
      </c>
      <c r="BG186" s="23">
        <f t="shared" si="59"/>
        <v>-0.30656336891201008</v>
      </c>
      <c r="BH186" s="23">
        <f t="shared" si="60"/>
        <v>0.32978706203818997</v>
      </c>
      <c r="BS186" s="2">
        <v>39815</v>
      </c>
      <c r="BT186">
        <v>945.97</v>
      </c>
      <c r="BU186" s="2">
        <v>39815</v>
      </c>
      <c r="BV186">
        <v>382.45</v>
      </c>
      <c r="BW186" s="2">
        <v>39815</v>
      </c>
      <c r="BX186">
        <v>580.96</v>
      </c>
      <c r="BZ186" s="2">
        <v>39822</v>
      </c>
      <c r="CA186" s="23">
        <f t="shared" si="69"/>
        <v>-5.2529742449993422E-2</v>
      </c>
      <c r="CB186" s="23">
        <f t="shared" si="70"/>
        <v>-2.4673086884362094E-2</v>
      </c>
      <c r="CC186" s="23">
        <f t="shared" si="71"/>
        <v>-1.6713715229964232E-2</v>
      </c>
      <c r="CD186" s="23"/>
      <c r="CE186" s="2">
        <v>40179</v>
      </c>
      <c r="CF186" s="23">
        <f t="shared" si="72"/>
        <v>0.63907923153521506</v>
      </c>
      <c r="CG186" s="23">
        <f t="shared" si="73"/>
        <v>0.75585425754039925</v>
      </c>
      <c r="CS186" s="1">
        <v>42004</v>
      </c>
      <c r="CT186">
        <v>643.84</v>
      </c>
      <c r="CU186" s="1">
        <v>42004</v>
      </c>
      <c r="CV186">
        <v>1060.58</v>
      </c>
      <c r="CW186" s="1">
        <v>42004</v>
      </c>
      <c r="CX186">
        <v>2482.3000000000002</v>
      </c>
      <c r="CY186" s="1">
        <v>42004</v>
      </c>
      <c r="CZ186">
        <v>1900.23</v>
      </c>
      <c r="DB186" s="1">
        <v>42153</v>
      </c>
      <c r="DC186" s="3">
        <f t="shared" si="55"/>
        <v>538.31130063965884</v>
      </c>
      <c r="DD186" s="3">
        <f t="shared" si="56"/>
        <v>321.32712256737045</v>
      </c>
      <c r="DE186" s="3">
        <f t="shared" si="57"/>
        <v>140.34620505992009</v>
      </c>
      <c r="DF186" s="3">
        <f t="shared" si="58"/>
        <v>121.70831599201418</v>
      </c>
      <c r="DG186" s="1">
        <v>42153</v>
      </c>
      <c r="DH186" s="5">
        <f t="shared" si="53"/>
        <v>1.6752750167449522</v>
      </c>
      <c r="DI186" s="5">
        <f t="shared" si="54"/>
        <v>1.1531357074164827</v>
      </c>
      <c r="DL186" s="2">
        <v>41614</v>
      </c>
      <c r="DM186">
        <v>80.314999999999998</v>
      </c>
      <c r="DN186" s="2">
        <v>41614</v>
      </c>
      <c r="DO186">
        <v>61.414999999999999</v>
      </c>
      <c r="DP186" s="2">
        <v>41614</v>
      </c>
      <c r="DQ186" s="5">
        <v>89.334999999999994</v>
      </c>
      <c r="DS186" s="2">
        <v>41614</v>
      </c>
      <c r="DT186">
        <v>89.334999999999994</v>
      </c>
      <c r="DV186" s="2">
        <v>41621</v>
      </c>
      <c r="DW186" s="23">
        <f t="shared" si="74"/>
        <v>1.1560693641618602E-2</v>
      </c>
      <c r="DX186" s="23">
        <f t="shared" si="75"/>
        <v>-1.2575484031625006E-3</v>
      </c>
      <c r="DY186" s="23">
        <f t="shared" si="76"/>
        <v>-3.5708289024457551E-3</v>
      </c>
      <c r="DZ186" s="23"/>
      <c r="EA186" s="2">
        <v>41978</v>
      </c>
      <c r="EB186" s="23">
        <f t="shared" si="77"/>
        <v>-2.129101004573225E-3</v>
      </c>
      <c r="EC186" s="23">
        <f t="shared" si="78"/>
        <v>-0.60315882205361782</v>
      </c>
    </row>
    <row r="187" spans="27:133">
      <c r="AA187" s="2">
        <v>44043</v>
      </c>
      <c r="AB187">
        <v>20.2346</v>
      </c>
      <c r="AC187" s="1">
        <v>44043</v>
      </c>
      <c r="AD187">
        <v>22.534199999999998</v>
      </c>
      <c r="AE187" s="1">
        <v>44043</v>
      </c>
      <c r="AF187">
        <v>15.0861</v>
      </c>
      <c r="AG187" s="1">
        <v>44043</v>
      </c>
      <c r="AH187">
        <v>14.8142</v>
      </c>
      <c r="AJ187" s="2">
        <v>44043</v>
      </c>
      <c r="AK187" s="4">
        <f t="shared" si="61"/>
        <v>20.2346</v>
      </c>
      <c r="AL187" s="4">
        <f t="shared" si="62"/>
        <v>22.534199999999998</v>
      </c>
      <c r="AM187" s="4">
        <f t="shared" si="63"/>
        <v>15.0861</v>
      </c>
      <c r="AN187" s="2">
        <v>44043</v>
      </c>
      <c r="AO187" s="23">
        <f t="shared" si="64"/>
        <v>-0.25444041394443184</v>
      </c>
      <c r="AP187" s="23">
        <f t="shared" si="65"/>
        <v>0.49370612683198423</v>
      </c>
      <c r="AS187" s="1">
        <v>44043</v>
      </c>
      <c r="AT187">
        <v>18.215199999999999</v>
      </c>
      <c r="AU187" s="1">
        <v>44043</v>
      </c>
      <c r="AV187">
        <v>17.882400000000001</v>
      </c>
      <c r="AW187" s="1">
        <v>44043</v>
      </c>
      <c r="AX187">
        <v>13.327299999999999</v>
      </c>
      <c r="AY187" s="1">
        <v>44043</v>
      </c>
      <c r="AZ187">
        <v>13.678100000000001</v>
      </c>
      <c r="BB187" s="2">
        <v>44043</v>
      </c>
      <c r="BC187" s="4">
        <f t="shared" si="66"/>
        <v>18.215199999999999</v>
      </c>
      <c r="BD187" s="4">
        <f t="shared" si="67"/>
        <v>17.882400000000001</v>
      </c>
      <c r="BE187" s="4">
        <f t="shared" si="68"/>
        <v>13.327299999999999</v>
      </c>
      <c r="BF187" s="2">
        <v>44043</v>
      </c>
      <c r="BG187" s="23">
        <f t="shared" si="59"/>
        <v>-0.26834182441038257</v>
      </c>
      <c r="BH187" s="23">
        <f t="shared" si="60"/>
        <v>0.34178715868930709</v>
      </c>
      <c r="BS187" s="2">
        <v>39822</v>
      </c>
      <c r="BT187">
        <v>922.63</v>
      </c>
      <c r="BU187" s="2">
        <v>39822</v>
      </c>
      <c r="BV187">
        <v>362.36</v>
      </c>
      <c r="BW187" s="2">
        <v>39822</v>
      </c>
      <c r="BX187">
        <v>571.25</v>
      </c>
      <c r="BZ187" s="2">
        <v>39829</v>
      </c>
      <c r="CA187" s="23">
        <f t="shared" si="69"/>
        <v>-1.2501379843249838E-2</v>
      </c>
      <c r="CB187" s="23">
        <f t="shared" si="70"/>
        <v>-6.1563140153691021E-2</v>
      </c>
      <c r="CC187" s="23">
        <f t="shared" si="71"/>
        <v>-5.8485776805251577E-2</v>
      </c>
      <c r="CD187" s="23"/>
      <c r="CE187" s="2">
        <v>40186</v>
      </c>
      <c r="CF187" s="23">
        <f t="shared" si="72"/>
        <v>0.62842099189889233</v>
      </c>
      <c r="CG187" s="23">
        <f t="shared" si="73"/>
        <v>0.75167725601750257</v>
      </c>
      <c r="CS187" s="1">
        <v>42034</v>
      </c>
      <c r="CT187">
        <v>669.1</v>
      </c>
      <c r="CU187" s="1">
        <v>42034</v>
      </c>
      <c r="CV187">
        <v>1142.48</v>
      </c>
      <c r="CW187" s="1">
        <v>42034</v>
      </c>
      <c r="CX187">
        <v>2408.6</v>
      </c>
      <c r="CY187" s="1">
        <v>42034</v>
      </c>
      <c r="CZ187">
        <v>1884.66</v>
      </c>
      <c r="DB187" s="1">
        <v>42185</v>
      </c>
      <c r="DC187" s="3">
        <f t="shared" si="55"/>
        <v>537.22814498933906</v>
      </c>
      <c r="DD187" s="3">
        <f t="shared" si="56"/>
        <v>319.66964821535714</v>
      </c>
      <c r="DE187" s="3">
        <f t="shared" si="57"/>
        <v>136.14070128717265</v>
      </c>
      <c r="DF187" s="3">
        <f t="shared" si="58"/>
        <v>119.37764266628088</v>
      </c>
      <c r="DG187" s="1">
        <v>42185</v>
      </c>
      <c r="DH187" s="5">
        <f t="shared" si="53"/>
        <v>1.6805728913850955</v>
      </c>
      <c r="DI187" s="5">
        <f t="shared" si="54"/>
        <v>1.1404204191546381</v>
      </c>
      <c r="DL187" s="2">
        <v>41621</v>
      </c>
      <c r="DM187">
        <v>80.213999999999999</v>
      </c>
      <c r="DN187" s="2">
        <v>41621</v>
      </c>
      <c r="DO187">
        <v>62.125</v>
      </c>
      <c r="DP187" s="2">
        <v>41621</v>
      </c>
      <c r="DQ187" s="5">
        <v>89.016000000000005</v>
      </c>
      <c r="DS187" s="2">
        <v>41621</v>
      </c>
      <c r="DT187">
        <v>89.016000000000005</v>
      </c>
      <c r="DV187" s="2">
        <v>41628</v>
      </c>
      <c r="DW187" s="23">
        <f t="shared" si="74"/>
        <v>-1.3682092555331593E-3</v>
      </c>
      <c r="DX187" s="23">
        <f t="shared" si="75"/>
        <v>4.5004612661132537E-3</v>
      </c>
      <c r="DY187" s="23">
        <f t="shared" si="76"/>
        <v>-5.4596926395255041E-3</v>
      </c>
      <c r="DZ187" s="23"/>
      <c r="EA187" s="2">
        <v>41985</v>
      </c>
      <c r="EB187" s="23">
        <f t="shared" si="77"/>
        <v>-3.075252873200373E-2</v>
      </c>
      <c r="EC187" s="23">
        <f t="shared" si="78"/>
        <v>-0.62453438455955146</v>
      </c>
    </row>
    <row r="188" spans="27:133">
      <c r="AA188" s="2">
        <v>44074</v>
      </c>
      <c r="AB188">
        <v>21.018699999999999</v>
      </c>
      <c r="AC188" s="1">
        <v>44074</v>
      </c>
      <c r="AD188">
        <v>21.6692</v>
      </c>
      <c r="AE188" s="1">
        <v>44074</v>
      </c>
      <c r="AF188">
        <v>14.892099999999999</v>
      </c>
      <c r="AG188" s="1">
        <v>44074</v>
      </c>
      <c r="AH188">
        <v>15.1602</v>
      </c>
      <c r="AJ188" s="2">
        <v>44074</v>
      </c>
      <c r="AK188" s="4">
        <f t="shared" si="61"/>
        <v>21.018699999999999</v>
      </c>
      <c r="AL188" s="4">
        <f t="shared" si="62"/>
        <v>21.6692</v>
      </c>
      <c r="AM188" s="4">
        <f t="shared" si="63"/>
        <v>14.892099999999999</v>
      </c>
      <c r="AN188" s="2">
        <v>44074</v>
      </c>
      <c r="AO188" s="23">
        <f t="shared" si="64"/>
        <v>-0.29148329820588337</v>
      </c>
      <c r="AP188" s="23">
        <f t="shared" si="65"/>
        <v>0.45508021031285062</v>
      </c>
      <c r="AS188" s="1">
        <v>44074</v>
      </c>
      <c r="AT188">
        <v>19.29</v>
      </c>
      <c r="AU188" s="1">
        <v>44074</v>
      </c>
      <c r="AV188">
        <v>17.9437</v>
      </c>
      <c r="AW188" s="1">
        <v>44074</v>
      </c>
      <c r="AX188">
        <v>13.5015</v>
      </c>
      <c r="AY188" s="1">
        <v>44074</v>
      </c>
      <c r="AZ188">
        <v>14.2464</v>
      </c>
      <c r="BB188" s="2">
        <v>44074</v>
      </c>
      <c r="BC188" s="4">
        <f t="shared" si="66"/>
        <v>19.29</v>
      </c>
      <c r="BD188" s="4">
        <f t="shared" si="67"/>
        <v>17.9437</v>
      </c>
      <c r="BE188" s="4">
        <f t="shared" si="68"/>
        <v>13.5015</v>
      </c>
      <c r="BF188" s="2">
        <v>44074</v>
      </c>
      <c r="BG188" s="23">
        <f t="shared" si="59"/>
        <v>-0.3000777604976671</v>
      </c>
      <c r="BH188" s="23">
        <f t="shared" si="60"/>
        <v>0.32901529459689671</v>
      </c>
      <c r="BS188" s="2">
        <v>39829</v>
      </c>
      <c r="BT188">
        <v>865.83</v>
      </c>
      <c r="BU188" s="2">
        <v>39829</v>
      </c>
      <c r="BV188">
        <v>357.83</v>
      </c>
      <c r="BW188" s="2">
        <v>39829</v>
      </c>
      <c r="BX188">
        <v>537.84</v>
      </c>
      <c r="BZ188" s="2">
        <v>39836</v>
      </c>
      <c r="CA188" s="23">
        <f t="shared" si="69"/>
        <v>-7.1877707291171711E-2</v>
      </c>
      <c r="CB188" s="23">
        <f t="shared" si="70"/>
        <v>-4.6718177933312566E-2</v>
      </c>
      <c r="CC188" s="23">
        <f t="shared" si="71"/>
        <v>-5.6801279190837439E-2</v>
      </c>
      <c r="CD188" s="23"/>
      <c r="CE188" s="2">
        <v>40193</v>
      </c>
      <c r="CF188" s="23">
        <f t="shared" si="72"/>
        <v>0.63305955370924794</v>
      </c>
      <c r="CG188" s="23">
        <f t="shared" si="73"/>
        <v>0.75911497644468373</v>
      </c>
      <c r="CS188" s="1">
        <v>42062</v>
      </c>
      <c r="CT188">
        <v>674.3</v>
      </c>
      <c r="CU188" s="1">
        <v>42062</v>
      </c>
      <c r="CV188">
        <v>1169.53</v>
      </c>
      <c r="CW188" s="1">
        <v>42062</v>
      </c>
      <c r="CX188">
        <v>2533.6999999999998</v>
      </c>
      <c r="CY188" s="1">
        <v>42062</v>
      </c>
      <c r="CZ188">
        <v>2000.57</v>
      </c>
      <c r="DB188" s="1">
        <v>42216</v>
      </c>
      <c r="DC188" s="3">
        <f t="shared" si="55"/>
        <v>547.36886993603412</v>
      </c>
      <c r="DD188" s="3">
        <f t="shared" si="56"/>
        <v>327.51693195781991</v>
      </c>
      <c r="DE188" s="3">
        <f t="shared" si="57"/>
        <v>137.14491788726141</v>
      </c>
      <c r="DF188" s="3">
        <f t="shared" si="58"/>
        <v>122.60704871855215</v>
      </c>
      <c r="DG188" s="1">
        <v>42216</v>
      </c>
      <c r="DH188" s="5">
        <f t="shared" si="53"/>
        <v>1.6712689223851438</v>
      </c>
      <c r="DI188" s="5">
        <f t="shared" si="54"/>
        <v>1.1185728660844072</v>
      </c>
      <c r="DL188" s="2">
        <v>41628</v>
      </c>
      <c r="DM188">
        <v>80.575000000000003</v>
      </c>
      <c r="DN188" s="2">
        <v>41628</v>
      </c>
      <c r="DO188">
        <v>62.04</v>
      </c>
      <c r="DP188" s="2">
        <v>41628</v>
      </c>
      <c r="DQ188" s="5">
        <v>88.53</v>
      </c>
      <c r="DS188" s="2">
        <v>41628</v>
      </c>
      <c r="DT188">
        <v>88.53</v>
      </c>
      <c r="DV188" s="2">
        <v>41635</v>
      </c>
      <c r="DW188" s="23">
        <f t="shared" si="74"/>
        <v>-3.1431334622824547E-3</v>
      </c>
      <c r="DX188" s="23">
        <f t="shared" si="75"/>
        <v>-2.2711759230531481E-3</v>
      </c>
      <c r="DY188" s="23">
        <f t="shared" si="76"/>
        <v>6.890319665648903E-4</v>
      </c>
      <c r="DZ188" s="23"/>
      <c r="EA188" s="2">
        <v>41992</v>
      </c>
      <c r="EB188" s="23">
        <f t="shared" si="77"/>
        <v>4.8906076350556917E-2</v>
      </c>
      <c r="EC188" s="23">
        <f t="shared" si="78"/>
        <v>-0.59964775901293532</v>
      </c>
    </row>
    <row r="189" spans="27:133">
      <c r="AA189" s="2">
        <v>44104</v>
      </c>
      <c r="AB189">
        <v>19.985099999999999</v>
      </c>
      <c r="AC189" s="1">
        <v>44104</v>
      </c>
      <c r="AD189">
        <v>21.104199999999999</v>
      </c>
      <c r="AE189" s="1">
        <v>44104</v>
      </c>
      <c r="AF189">
        <v>14.2578</v>
      </c>
      <c r="AG189" s="1">
        <v>44104</v>
      </c>
      <c r="AH189">
        <v>14.658799999999999</v>
      </c>
      <c r="AJ189" s="2">
        <v>44104</v>
      </c>
      <c r="AK189" s="4">
        <f t="shared" si="61"/>
        <v>19.985099999999999</v>
      </c>
      <c r="AL189" s="4">
        <f t="shared" si="62"/>
        <v>21.104199999999999</v>
      </c>
      <c r="AM189" s="4">
        <f t="shared" si="63"/>
        <v>14.2578</v>
      </c>
      <c r="AN189" s="2">
        <v>44104</v>
      </c>
      <c r="AO189" s="23">
        <f t="shared" si="64"/>
        <v>-0.28657850098323245</v>
      </c>
      <c r="AP189" s="23">
        <f t="shared" si="65"/>
        <v>0.48018628399893393</v>
      </c>
      <c r="AS189" s="1">
        <v>44104</v>
      </c>
      <c r="AT189">
        <v>18.6569</v>
      </c>
      <c r="AU189" s="1">
        <v>44104</v>
      </c>
      <c r="AV189">
        <v>17.966999999999999</v>
      </c>
      <c r="AW189" s="1">
        <v>44104</v>
      </c>
      <c r="AX189">
        <v>13.260400000000001</v>
      </c>
      <c r="AY189" s="1">
        <v>44104</v>
      </c>
      <c r="AZ189">
        <v>13.9543</v>
      </c>
      <c r="BB189" s="2">
        <v>44104</v>
      </c>
      <c r="BC189" s="4">
        <f t="shared" si="66"/>
        <v>18.6569</v>
      </c>
      <c r="BD189" s="4">
        <f t="shared" si="67"/>
        <v>17.966999999999999</v>
      </c>
      <c r="BE189" s="4">
        <f t="shared" si="68"/>
        <v>13.260400000000001</v>
      </c>
      <c r="BF189" s="2">
        <v>44104</v>
      </c>
      <c r="BG189" s="23">
        <f t="shared" si="59"/>
        <v>-0.28924955378439077</v>
      </c>
      <c r="BH189" s="23">
        <f t="shared" si="60"/>
        <v>0.35493650266960253</v>
      </c>
      <c r="BS189" s="2">
        <v>39836</v>
      </c>
      <c r="BT189">
        <v>825.38</v>
      </c>
      <c r="BU189" s="2">
        <v>39836</v>
      </c>
      <c r="BV189">
        <v>332.11</v>
      </c>
      <c r="BW189" s="2">
        <v>39836</v>
      </c>
      <c r="BX189">
        <v>507.29</v>
      </c>
      <c r="BZ189" s="2">
        <v>39843</v>
      </c>
      <c r="CA189" s="23">
        <f t="shared" si="69"/>
        <v>9.1806931438378925E-2</v>
      </c>
      <c r="CB189" s="23">
        <f t="shared" si="70"/>
        <v>1.6295524485691493E-2</v>
      </c>
      <c r="CC189" s="23">
        <f t="shared" si="71"/>
        <v>4.3840801119675143E-2</v>
      </c>
      <c r="CD189" s="23"/>
      <c r="CE189" s="2">
        <v>40200</v>
      </c>
      <c r="CF189" s="23">
        <f t="shared" si="72"/>
        <v>0.62319693483193872</v>
      </c>
      <c r="CG189" s="23">
        <f t="shared" si="73"/>
        <v>0.75016118731715864</v>
      </c>
      <c r="CS189" s="1">
        <v>42094</v>
      </c>
      <c r="CT189">
        <v>640.16999999999996</v>
      </c>
      <c r="CU189" s="1">
        <v>42094</v>
      </c>
      <c r="CV189">
        <v>1154.17</v>
      </c>
      <c r="CW189" s="1">
        <v>42094</v>
      </c>
      <c r="CX189">
        <v>2471.5</v>
      </c>
      <c r="CY189" s="1">
        <v>42094</v>
      </c>
      <c r="CZ189">
        <v>1976.66</v>
      </c>
      <c r="DB189" s="1">
        <v>42247</v>
      </c>
      <c r="DC189" s="3">
        <f t="shared" si="55"/>
        <v>505.04904051172707</v>
      </c>
      <c r="DD189" s="3">
        <f t="shared" si="56"/>
        <v>316.60332066413264</v>
      </c>
      <c r="DE189" s="3">
        <f t="shared" si="57"/>
        <v>127.91278295605856</v>
      </c>
      <c r="DF189" s="3">
        <f t="shared" si="58"/>
        <v>114.16981826297304</v>
      </c>
      <c r="DG189" s="1">
        <v>42247</v>
      </c>
      <c r="DH189" s="5">
        <f t="shared" si="53"/>
        <v>1.5952108128629083</v>
      </c>
      <c r="DI189" s="5">
        <f t="shared" si="54"/>
        <v>1.1203730101543183</v>
      </c>
      <c r="DL189" s="2">
        <v>41635</v>
      </c>
      <c r="DM189">
        <v>80.391999999999996</v>
      </c>
      <c r="DN189" s="2">
        <v>41635</v>
      </c>
      <c r="DO189">
        <v>61.844999999999999</v>
      </c>
      <c r="DP189" s="2">
        <v>41635</v>
      </c>
      <c r="DQ189" s="5">
        <v>88.590999999999994</v>
      </c>
      <c r="DS189" s="2">
        <v>41635</v>
      </c>
      <c r="DT189">
        <v>88.590999999999994</v>
      </c>
      <c r="DV189" s="2">
        <v>41642</v>
      </c>
      <c r="DW189" s="23">
        <f t="shared" si="74"/>
        <v>5.0125313283209127E-3</v>
      </c>
      <c r="DX189" s="23">
        <f t="shared" si="75"/>
        <v>4.9631804159617765E-3</v>
      </c>
      <c r="DY189" s="23">
        <f t="shared" si="76"/>
        <v>-9.312458376132926E-3</v>
      </c>
      <c r="DZ189" s="23"/>
      <c r="EA189" s="2">
        <v>41999</v>
      </c>
      <c r="EB189" s="23">
        <f t="shared" si="77"/>
        <v>4.6662292620030188E-2</v>
      </c>
      <c r="EC189" s="23">
        <f t="shared" si="78"/>
        <v>-0.58640706447414426</v>
      </c>
    </row>
    <row r="190" spans="27:133">
      <c r="AA190" s="2">
        <v>44134</v>
      </c>
      <c r="AB190">
        <v>18.8597</v>
      </c>
      <c r="AC190" s="1">
        <v>44134</v>
      </c>
      <c r="AD190">
        <v>21.305900000000001</v>
      </c>
      <c r="AE190" s="1">
        <v>44134</v>
      </c>
      <c r="AF190">
        <v>13.925700000000001</v>
      </c>
      <c r="AG190" s="1">
        <v>44134</v>
      </c>
      <c r="AH190">
        <v>15.029299999999999</v>
      </c>
      <c r="AJ190" s="2">
        <v>44134</v>
      </c>
      <c r="AK190" s="4">
        <f t="shared" si="61"/>
        <v>18.8597</v>
      </c>
      <c r="AL190" s="4">
        <f t="shared" si="62"/>
        <v>21.305900000000001</v>
      </c>
      <c r="AM190" s="4">
        <f t="shared" si="63"/>
        <v>13.925700000000001</v>
      </c>
      <c r="AN190" s="2">
        <v>44134</v>
      </c>
      <c r="AO190" s="23">
        <f t="shared" si="64"/>
        <v>-0.26161603843115211</v>
      </c>
      <c r="AP190" s="23">
        <f t="shared" si="65"/>
        <v>0.52996976812655738</v>
      </c>
      <c r="AS190" s="1">
        <v>44134</v>
      </c>
      <c r="AT190">
        <v>17.840199999999999</v>
      </c>
      <c r="AU190" s="1">
        <v>44134</v>
      </c>
      <c r="AV190">
        <v>18.7668</v>
      </c>
      <c r="AW190" s="1">
        <v>44134</v>
      </c>
      <c r="AX190">
        <v>13.2422</v>
      </c>
      <c r="AY190" s="1">
        <v>44134</v>
      </c>
      <c r="AZ190">
        <v>14.504799999999999</v>
      </c>
      <c r="BB190" s="2">
        <v>44134</v>
      </c>
      <c r="BC190" s="4">
        <f t="shared" si="66"/>
        <v>17.840199999999999</v>
      </c>
      <c r="BD190" s="4">
        <f t="shared" si="67"/>
        <v>18.7668</v>
      </c>
      <c r="BE190" s="4">
        <f t="shared" si="68"/>
        <v>13.2422</v>
      </c>
      <c r="BF190" s="2">
        <v>44134</v>
      </c>
      <c r="BG190" s="23">
        <f t="shared" si="59"/>
        <v>-0.25773253663075524</v>
      </c>
      <c r="BH190" s="23">
        <f t="shared" si="60"/>
        <v>0.41719653833955084</v>
      </c>
      <c r="BS190" s="2">
        <v>39843</v>
      </c>
      <c r="BT190">
        <v>838.83</v>
      </c>
      <c r="BU190" s="2">
        <v>39843</v>
      </c>
      <c r="BV190">
        <v>362.6</v>
      </c>
      <c r="BW190" s="2">
        <v>39843</v>
      </c>
      <c r="BX190">
        <v>529.53</v>
      </c>
      <c r="BZ190" s="2">
        <v>39850</v>
      </c>
      <c r="CA190" s="23">
        <f t="shared" si="69"/>
        <v>-1.4782129067843375E-2</v>
      </c>
      <c r="CB190" s="23">
        <f t="shared" si="70"/>
        <v>3.8041081029529078E-2</v>
      </c>
      <c r="CC190" s="23">
        <f t="shared" si="71"/>
        <v>5.2877079674428229E-2</v>
      </c>
      <c r="CD190" s="23"/>
      <c r="CE190" s="2">
        <v>40207</v>
      </c>
      <c r="CF190" s="23">
        <f t="shared" si="72"/>
        <v>0.63998581029529544</v>
      </c>
      <c r="CG190" s="23">
        <f t="shared" si="73"/>
        <v>0.7544698089751436</v>
      </c>
      <c r="CS190" s="1">
        <v>42124</v>
      </c>
      <c r="CT190">
        <v>615.58000000000004</v>
      </c>
      <c r="CU190" s="1">
        <v>42124</v>
      </c>
      <c r="CV190">
        <v>1081.8599999999999</v>
      </c>
      <c r="CW190" s="1">
        <v>42124</v>
      </c>
      <c r="CX190">
        <v>2543.4</v>
      </c>
      <c r="CY190" s="1">
        <v>42124</v>
      </c>
      <c r="CZ190">
        <v>2005.43</v>
      </c>
      <c r="DB190" s="1">
        <v>42277</v>
      </c>
      <c r="DC190" s="3">
        <f t="shared" si="55"/>
        <v>510.76332622601285</v>
      </c>
      <c r="DD190" s="3">
        <f t="shared" si="56"/>
        <v>308.02160432086396</v>
      </c>
      <c r="DE190" s="3">
        <f t="shared" si="57"/>
        <v>122.76964047936083</v>
      </c>
      <c r="DF190" s="3">
        <f t="shared" si="58"/>
        <v>109.942758566612</v>
      </c>
      <c r="DG190" s="1">
        <v>42277</v>
      </c>
      <c r="DH190" s="5">
        <f t="shared" si="53"/>
        <v>1.6582061747005066</v>
      </c>
      <c r="DI190" s="5">
        <f t="shared" si="54"/>
        <v>1.1166687290730231</v>
      </c>
      <c r="DL190" s="2">
        <v>41642</v>
      </c>
      <c r="DM190">
        <v>80.790999999999997</v>
      </c>
      <c r="DN190" s="2">
        <v>41642</v>
      </c>
      <c r="DO190">
        <v>62.155000000000001</v>
      </c>
      <c r="DP190" s="2">
        <v>41642</v>
      </c>
      <c r="DQ190" s="5">
        <v>87.766000000000005</v>
      </c>
      <c r="DS190" s="2">
        <v>41642</v>
      </c>
      <c r="DT190">
        <v>87.766000000000005</v>
      </c>
      <c r="DV190" s="2">
        <v>41649</v>
      </c>
      <c r="DW190" s="23">
        <f t="shared" si="74"/>
        <v>-4.0222025581208021E-3</v>
      </c>
      <c r="DX190" s="23">
        <f t="shared" si="75"/>
        <v>-1.6462229703803066E-3</v>
      </c>
      <c r="DY190" s="23">
        <f t="shared" si="76"/>
        <v>4.4322402752774437E-3</v>
      </c>
      <c r="DZ190" s="23"/>
      <c r="EA190" s="2">
        <v>42006</v>
      </c>
      <c r="EB190" s="23">
        <f t="shared" si="77"/>
        <v>2.3416982222555446E-2</v>
      </c>
      <c r="EC190" s="23">
        <f t="shared" si="78"/>
        <v>-0.5540191802517811</v>
      </c>
    </row>
    <row r="191" spans="27:133">
      <c r="AA191" s="2">
        <v>44165</v>
      </c>
      <c r="AB191">
        <v>20.565100000000001</v>
      </c>
      <c r="AC191" s="1">
        <v>44165</v>
      </c>
      <c r="AD191">
        <v>21.788599999999999</v>
      </c>
      <c r="AE191" s="1">
        <v>44165</v>
      </c>
      <c r="AF191">
        <v>14.3231</v>
      </c>
      <c r="AG191" s="1">
        <v>44165</v>
      </c>
      <c r="AH191">
        <v>14.711499999999999</v>
      </c>
      <c r="AJ191" s="2">
        <v>44165</v>
      </c>
      <c r="AK191" s="4">
        <f t="shared" si="61"/>
        <v>20.565100000000001</v>
      </c>
      <c r="AL191" s="4">
        <f t="shared" si="62"/>
        <v>21.788599999999999</v>
      </c>
      <c r="AM191" s="4">
        <f t="shared" si="63"/>
        <v>14.3231</v>
      </c>
      <c r="AN191" s="2">
        <v>44165</v>
      </c>
      <c r="AO191" s="23">
        <f t="shared" si="64"/>
        <v>-0.30352393132053823</v>
      </c>
      <c r="AP191" s="23">
        <f t="shared" si="65"/>
        <v>0.52122096473528767</v>
      </c>
      <c r="AS191" s="1">
        <v>44165</v>
      </c>
      <c r="AT191">
        <v>19.783100000000001</v>
      </c>
      <c r="AU191" s="1">
        <v>44165</v>
      </c>
      <c r="AV191">
        <v>19.84</v>
      </c>
      <c r="AW191" s="1">
        <v>44165</v>
      </c>
      <c r="AX191">
        <v>13.9244</v>
      </c>
      <c r="AY191" s="1">
        <v>44165</v>
      </c>
      <c r="AZ191">
        <v>14.4276</v>
      </c>
      <c r="BB191" s="2">
        <v>44165</v>
      </c>
      <c r="BC191" s="4">
        <f t="shared" si="66"/>
        <v>19.783100000000001</v>
      </c>
      <c r="BD191" s="4">
        <f t="shared" si="67"/>
        <v>19.84</v>
      </c>
      <c r="BE191" s="4">
        <f t="shared" si="68"/>
        <v>13.9244</v>
      </c>
      <c r="BF191" s="2">
        <v>44165</v>
      </c>
      <c r="BG191" s="23">
        <f t="shared" si="59"/>
        <v>-0.29614671108168089</v>
      </c>
      <c r="BH191" s="23">
        <f t="shared" si="60"/>
        <v>0.42483697681767252</v>
      </c>
      <c r="BS191" s="2">
        <v>39850</v>
      </c>
      <c r="BT191">
        <v>870.74</v>
      </c>
      <c r="BU191" s="2">
        <v>39850</v>
      </c>
      <c r="BV191">
        <v>357.24</v>
      </c>
      <c r="BW191" s="2">
        <v>39850</v>
      </c>
      <c r="BX191">
        <v>557.53</v>
      </c>
      <c r="BZ191" s="2">
        <v>39857</v>
      </c>
      <c r="CA191" s="23">
        <f t="shared" si="69"/>
        <v>3.6642033366924176E-2</v>
      </c>
      <c r="CB191" s="23">
        <f t="shared" si="70"/>
        <v>-3.8725681604152795E-2</v>
      </c>
      <c r="CC191" s="23">
        <f t="shared" si="71"/>
        <v>-5.7754739655265785E-3</v>
      </c>
      <c r="CD191" s="23"/>
      <c r="CE191" s="2">
        <v>40214</v>
      </c>
      <c r="CF191" s="23">
        <f t="shared" si="72"/>
        <v>0.66606801087843526</v>
      </c>
      <c r="CG191" s="23">
        <f t="shared" si="73"/>
        <v>0.7869409457229386</v>
      </c>
      <c r="CS191" s="1">
        <v>42153</v>
      </c>
      <c r="CT191">
        <v>631.16999999999996</v>
      </c>
      <c r="CU191" s="1">
        <v>42153</v>
      </c>
      <c r="CV191">
        <v>1124.42</v>
      </c>
      <c r="CW191" s="1">
        <v>42153</v>
      </c>
      <c r="CX191">
        <v>2529.6</v>
      </c>
      <c r="CY191" s="1">
        <v>42153</v>
      </c>
      <c r="CZ191">
        <v>2017.79</v>
      </c>
      <c r="DB191" s="1">
        <v>42307</v>
      </c>
      <c r="DC191" s="3">
        <f t="shared" si="55"/>
        <v>520.82729211087417</v>
      </c>
      <c r="DD191" s="3">
        <f t="shared" si="56"/>
        <v>307.83299517046248</v>
      </c>
      <c r="DE191" s="3">
        <f t="shared" si="57"/>
        <v>132.03506435863292</v>
      </c>
      <c r="DF191" s="3">
        <f t="shared" si="58"/>
        <v>118.85710149648069</v>
      </c>
      <c r="DG191" s="1">
        <v>42307</v>
      </c>
      <c r="DH191" s="5">
        <f t="shared" si="53"/>
        <v>1.6919150977381945</v>
      </c>
      <c r="DI191" s="5">
        <f t="shared" si="54"/>
        <v>1.1108723222780459</v>
      </c>
      <c r="DL191" s="2">
        <v>41649</v>
      </c>
      <c r="DM191">
        <v>80.658000000000001</v>
      </c>
      <c r="DN191" s="2">
        <v>41649</v>
      </c>
      <c r="DO191">
        <v>61.905000000000001</v>
      </c>
      <c r="DP191" s="2">
        <v>41649</v>
      </c>
      <c r="DQ191" s="5">
        <v>88.155000000000001</v>
      </c>
      <c r="DS191" s="2">
        <v>41649</v>
      </c>
      <c r="DT191">
        <v>88.155000000000001</v>
      </c>
      <c r="DV191" s="2">
        <v>41656</v>
      </c>
      <c r="DW191" s="23">
        <f t="shared" si="74"/>
        <v>-5.7345933284872475E-3</v>
      </c>
      <c r="DX191" s="23">
        <f t="shared" si="75"/>
        <v>7.0296808748047113E-3</v>
      </c>
      <c r="DY191" s="23">
        <f t="shared" si="76"/>
        <v>-1.0481538199761831E-2</v>
      </c>
      <c r="DZ191" s="23"/>
      <c r="EA191" s="2">
        <v>42013</v>
      </c>
      <c r="EB191" s="23">
        <f t="shared" si="77"/>
        <v>-2.4839399823782492E-2</v>
      </c>
      <c r="EC191" s="23">
        <f t="shared" si="78"/>
        <v>-0.55628307150403089</v>
      </c>
    </row>
    <row r="192" spans="27:133">
      <c r="AA192" s="2">
        <v>44196</v>
      </c>
      <c r="AB192">
        <v>20.785</v>
      </c>
      <c r="AC192" s="1">
        <v>44196</v>
      </c>
      <c r="AD192">
        <v>23.351199999999999</v>
      </c>
      <c r="AE192" s="1">
        <v>44196</v>
      </c>
      <c r="AF192">
        <v>15.1379</v>
      </c>
      <c r="AG192" s="1">
        <v>44196</v>
      </c>
      <c r="AH192">
        <v>15.547499999999999</v>
      </c>
      <c r="AJ192" s="2">
        <v>44196</v>
      </c>
      <c r="AK192" s="4">
        <f t="shared" si="61"/>
        <v>20.785</v>
      </c>
      <c r="AL192" s="4">
        <f t="shared" si="62"/>
        <v>23.351199999999999</v>
      </c>
      <c r="AM192" s="4">
        <f t="shared" si="63"/>
        <v>15.1379</v>
      </c>
      <c r="AN192" s="2">
        <v>44196</v>
      </c>
      <c r="AO192" s="23">
        <f t="shared" si="64"/>
        <v>-0.27169112340630264</v>
      </c>
      <c r="AP192" s="23">
        <f t="shared" si="65"/>
        <v>0.54256534922281152</v>
      </c>
      <c r="AS192" s="1">
        <v>44196</v>
      </c>
      <c r="AT192">
        <v>20.3278</v>
      </c>
      <c r="AU192" s="1">
        <v>44196</v>
      </c>
      <c r="AV192">
        <v>21.837800000000001</v>
      </c>
      <c r="AW192" s="1">
        <v>44196</v>
      </c>
      <c r="AX192">
        <v>15.023199999999999</v>
      </c>
      <c r="AY192" s="1">
        <v>44196</v>
      </c>
      <c r="AZ192">
        <v>15.4476</v>
      </c>
      <c r="BB192" s="1">
        <v>44196</v>
      </c>
      <c r="BC192" s="4">
        <f t="shared" si="66"/>
        <v>20.3278</v>
      </c>
      <c r="BD192" s="4">
        <f t="shared" si="67"/>
        <v>21.837800000000001</v>
      </c>
      <c r="BE192" s="4">
        <f t="shared" si="68"/>
        <v>15.023199999999999</v>
      </c>
      <c r="BF192" s="1">
        <v>44196</v>
      </c>
      <c r="BG192" s="23">
        <f t="shared" si="59"/>
        <v>-0.26095298064719252</v>
      </c>
      <c r="BH192" s="23">
        <f t="shared" si="60"/>
        <v>0.45360509079290723</v>
      </c>
      <c r="BS192" s="2">
        <v>39857</v>
      </c>
      <c r="BT192">
        <v>837.02</v>
      </c>
      <c r="BU192" s="2">
        <v>39857</v>
      </c>
      <c r="BV192">
        <v>370.33</v>
      </c>
      <c r="BW192" s="2">
        <v>39857</v>
      </c>
      <c r="BX192">
        <v>554.30999999999995</v>
      </c>
      <c r="BZ192" s="2">
        <v>39864</v>
      </c>
      <c r="CA192" s="23">
        <f t="shared" si="69"/>
        <v>-8.7786568735992221E-2</v>
      </c>
      <c r="CB192" s="23">
        <f t="shared" si="70"/>
        <v>-7.6676781916800052E-2</v>
      </c>
      <c r="CC192" s="23">
        <f t="shared" si="71"/>
        <v>-9.3449513809961915E-2</v>
      </c>
      <c r="CD192" s="23"/>
      <c r="CE192" s="2">
        <v>40221</v>
      </c>
      <c r="CF192" s="23">
        <f t="shared" si="72"/>
        <v>0.69516941061980708</v>
      </c>
      <c r="CG192" s="23">
        <f t="shared" si="73"/>
        <v>0.79579357604284806</v>
      </c>
      <c r="CS192" s="1">
        <v>42185</v>
      </c>
      <c r="CT192">
        <v>629.9</v>
      </c>
      <c r="CU192" s="1">
        <v>42185</v>
      </c>
      <c r="CV192">
        <v>1118.6199999999999</v>
      </c>
      <c r="CW192" s="1">
        <v>42185</v>
      </c>
      <c r="CX192">
        <v>2453.8000000000002</v>
      </c>
      <c r="CY192" s="1">
        <v>42185</v>
      </c>
      <c r="CZ192">
        <v>1979.15</v>
      </c>
      <c r="DB192" s="1">
        <v>42338</v>
      </c>
      <c r="DC192" s="3">
        <f t="shared" si="55"/>
        <v>517.66311300639666</v>
      </c>
      <c r="DD192" s="3">
        <f t="shared" si="56"/>
        <v>291.94410310633538</v>
      </c>
      <c r="DE192" s="3">
        <f t="shared" si="57"/>
        <v>130.56480248557477</v>
      </c>
      <c r="DF192" s="3">
        <f t="shared" si="58"/>
        <v>118.57360862300898</v>
      </c>
      <c r="DG192" s="1">
        <v>42338</v>
      </c>
      <c r="DH192" s="5">
        <f t="shared" si="53"/>
        <v>1.7731583118082272</v>
      </c>
      <c r="DI192" s="5">
        <f t="shared" si="54"/>
        <v>1.1011286912983345</v>
      </c>
      <c r="DL192" s="2">
        <v>41656</v>
      </c>
      <c r="DM192">
        <v>81.224999999999994</v>
      </c>
      <c r="DN192" s="2">
        <v>41656</v>
      </c>
      <c r="DO192">
        <v>61.55</v>
      </c>
      <c r="DP192" s="2">
        <v>41656</v>
      </c>
      <c r="DQ192" s="5">
        <v>87.230999999999995</v>
      </c>
      <c r="DS192" s="2">
        <v>41656</v>
      </c>
      <c r="DT192">
        <v>87.230999999999995</v>
      </c>
      <c r="DV192" s="2">
        <v>41663</v>
      </c>
      <c r="DW192" s="23">
        <f t="shared" si="74"/>
        <v>1.844029244516654E-2</v>
      </c>
      <c r="DX192" s="23">
        <f t="shared" si="75"/>
        <v>-9.4429055093874226E-3</v>
      </c>
      <c r="DY192" s="23">
        <f t="shared" si="76"/>
        <v>-1.6954981600577734E-2</v>
      </c>
      <c r="DZ192" s="23"/>
      <c r="EA192" s="2">
        <v>42020</v>
      </c>
      <c r="EB192" s="23">
        <f t="shared" si="77"/>
        <v>-2.5558678758769767E-2</v>
      </c>
      <c r="EC192" s="23">
        <f t="shared" si="78"/>
        <v>-0.55837794300810761</v>
      </c>
    </row>
    <row r="193" spans="27:133">
      <c r="AA193" s="2">
        <v>44225</v>
      </c>
      <c r="AB193">
        <v>19.8733</v>
      </c>
      <c r="AC193" s="1">
        <v>44225</v>
      </c>
      <c r="AD193">
        <v>21.038499999999999</v>
      </c>
      <c r="AE193" s="1">
        <v>44225</v>
      </c>
      <c r="AF193">
        <v>15.3134</v>
      </c>
      <c r="AG193" s="1">
        <v>44225</v>
      </c>
      <c r="AH193">
        <v>16.816299999999998</v>
      </c>
      <c r="AJ193" s="2">
        <v>44225</v>
      </c>
      <c r="AK193" s="4">
        <f t="shared" si="61"/>
        <v>19.8733</v>
      </c>
      <c r="AL193" s="4">
        <f t="shared" si="62"/>
        <v>21.038499999999999</v>
      </c>
      <c r="AM193" s="4">
        <f t="shared" si="63"/>
        <v>15.3134</v>
      </c>
      <c r="AN193" s="2">
        <v>44225</v>
      </c>
      <c r="AO193" s="23">
        <f t="shared" si="64"/>
        <v>-0.22944855660609964</v>
      </c>
      <c r="AP193" s="23">
        <f t="shared" si="65"/>
        <v>0.37386210769652717</v>
      </c>
      <c r="AS193" s="1">
        <v>44225</v>
      </c>
      <c r="AT193">
        <v>17.848400000000002</v>
      </c>
      <c r="AU193" s="1">
        <v>44225</v>
      </c>
      <c r="AV193">
        <v>20.1173</v>
      </c>
      <c r="AW193" s="1">
        <v>44225</v>
      </c>
      <c r="AX193">
        <v>13.66</v>
      </c>
      <c r="AY193" s="1">
        <v>44225</v>
      </c>
      <c r="AZ193">
        <v>14.972899999999999</v>
      </c>
      <c r="BB193" s="1">
        <v>44225</v>
      </c>
      <c r="BC193" s="4">
        <f t="shared" si="66"/>
        <v>17.848400000000002</v>
      </c>
      <c r="BD193" s="4">
        <f t="shared" si="67"/>
        <v>20.1173</v>
      </c>
      <c r="BE193" s="4">
        <f t="shared" si="68"/>
        <v>13.66</v>
      </c>
      <c r="BF193" s="1">
        <v>44225</v>
      </c>
      <c r="BG193" s="23">
        <f t="shared" si="59"/>
        <v>-0.23466529212702547</v>
      </c>
      <c r="BH193" s="23">
        <f t="shared" si="60"/>
        <v>0.47271595900439234</v>
      </c>
      <c r="BS193" s="2">
        <v>39864</v>
      </c>
      <c r="BT193">
        <v>772.84</v>
      </c>
      <c r="BU193" s="2">
        <v>39864</v>
      </c>
      <c r="BV193">
        <v>337.82</v>
      </c>
      <c r="BW193" s="2">
        <v>39864</v>
      </c>
      <c r="BX193">
        <v>502.51</v>
      </c>
      <c r="BZ193" s="2">
        <v>39871</v>
      </c>
      <c r="CA193" s="23">
        <f t="shared" si="69"/>
        <v>6.245929785092752E-3</v>
      </c>
      <c r="CB193" s="23">
        <f t="shared" si="70"/>
        <v>-2.8440556906992431E-2</v>
      </c>
      <c r="CC193" s="23">
        <f t="shared" si="71"/>
        <v>-6.3879325784561569E-3</v>
      </c>
      <c r="CD193" s="23"/>
      <c r="CE193" s="2">
        <v>40228</v>
      </c>
      <c r="CF193" s="23">
        <f t="shared" si="72"/>
        <v>0.65204327508658921</v>
      </c>
      <c r="CG193" s="23">
        <f t="shared" si="73"/>
        <v>0.76953654084267076</v>
      </c>
      <c r="CS193" s="1">
        <v>42216</v>
      </c>
      <c r="CT193">
        <v>641.79</v>
      </c>
      <c r="CU193" s="1">
        <v>42216</v>
      </c>
      <c r="CV193">
        <v>1146.08</v>
      </c>
      <c r="CW193" s="1">
        <v>42216</v>
      </c>
      <c r="CX193">
        <v>2471.9</v>
      </c>
      <c r="CY193" s="1">
        <v>42216</v>
      </c>
      <c r="CZ193">
        <v>2032.69</v>
      </c>
      <c r="DB193" s="1">
        <v>42369</v>
      </c>
      <c r="DC193" s="3">
        <f t="shared" si="55"/>
        <v>520.81023454157787</v>
      </c>
      <c r="DD193" s="3">
        <f t="shared" si="56"/>
        <v>300.00571542879987</v>
      </c>
      <c r="DE193" s="3">
        <f t="shared" si="57"/>
        <v>127.81846426986239</v>
      </c>
      <c r="DF193" s="3">
        <f t="shared" si="58"/>
        <v>116.63801579115645</v>
      </c>
      <c r="DG193" s="1">
        <v>42369</v>
      </c>
      <c r="DH193" s="5">
        <f t="shared" si="53"/>
        <v>1.7360010418374225</v>
      </c>
      <c r="DI193" s="5">
        <f t="shared" si="54"/>
        <v>1.0958559557350911</v>
      </c>
      <c r="DL193" s="2">
        <v>41663</v>
      </c>
      <c r="DM193">
        <v>80.457999999999998</v>
      </c>
      <c r="DN193" s="2">
        <v>41663</v>
      </c>
      <c r="DO193">
        <v>62.685000000000002</v>
      </c>
      <c r="DP193" s="2">
        <v>41663</v>
      </c>
      <c r="DQ193" s="5">
        <v>85.751999999999995</v>
      </c>
      <c r="DS193" s="2">
        <v>41663</v>
      </c>
      <c r="DT193">
        <v>85.751999999999995</v>
      </c>
      <c r="DV193" s="2">
        <v>41670</v>
      </c>
      <c r="DW193" s="23">
        <f t="shared" si="74"/>
        <v>-4.3870144372659681E-4</v>
      </c>
      <c r="DX193" s="23">
        <f t="shared" si="75"/>
        <v>1.0601804668274317E-2</v>
      </c>
      <c r="DY193" s="23">
        <f t="shared" si="76"/>
        <v>-3.5917529620299593E-3</v>
      </c>
      <c r="DZ193" s="23"/>
      <c r="EA193" s="2">
        <v>42027</v>
      </c>
      <c r="EB193" s="23">
        <f t="shared" si="77"/>
        <v>4.7775993741349942E-3</v>
      </c>
      <c r="EC193" s="23">
        <f t="shared" si="78"/>
        <v>-0.52121289371999946</v>
      </c>
    </row>
    <row r="194" spans="27:133">
      <c r="AA194" s="2">
        <v>44253</v>
      </c>
      <c r="AB194">
        <v>19.722899999999999</v>
      </c>
      <c r="AC194" s="1">
        <v>44253</v>
      </c>
      <c r="AD194">
        <v>21.798300000000001</v>
      </c>
      <c r="AE194" s="1">
        <v>44253</v>
      </c>
      <c r="AF194">
        <v>15.071400000000001</v>
      </c>
      <c r="AG194" s="1">
        <v>44253</v>
      </c>
      <c r="AH194">
        <v>16.5806</v>
      </c>
      <c r="AJ194" s="1">
        <v>44253</v>
      </c>
      <c r="AK194" s="4">
        <f t="shared" si="61"/>
        <v>19.722899999999999</v>
      </c>
      <c r="AL194" s="4">
        <f t="shared" si="62"/>
        <v>21.798300000000001</v>
      </c>
      <c r="AM194" s="4">
        <f t="shared" si="63"/>
        <v>15.071400000000001</v>
      </c>
      <c r="AN194" s="1">
        <v>44253</v>
      </c>
      <c r="AO194" s="23">
        <f t="shared" si="64"/>
        <v>-0.23584259921208339</v>
      </c>
      <c r="AP194" s="23">
        <f t="shared" si="65"/>
        <v>0.44633544328994001</v>
      </c>
      <c r="AS194" s="1">
        <v>44253</v>
      </c>
      <c r="AT194">
        <v>18.0258</v>
      </c>
      <c r="AU194" s="1">
        <v>44253</v>
      </c>
      <c r="AV194">
        <v>21.301500000000001</v>
      </c>
      <c r="AW194" s="1">
        <v>44253</v>
      </c>
      <c r="AX194">
        <v>13.615600000000001</v>
      </c>
      <c r="AY194" s="1">
        <v>44253</v>
      </c>
      <c r="AZ194">
        <v>14.874599999999999</v>
      </c>
      <c r="BB194" s="1">
        <v>44253</v>
      </c>
      <c r="BC194" s="4">
        <f t="shared" si="66"/>
        <v>18.0258</v>
      </c>
      <c r="BD194" s="4">
        <f t="shared" si="67"/>
        <v>21.301500000000001</v>
      </c>
      <c r="BE194" s="4">
        <f t="shared" si="68"/>
        <v>13.615600000000001</v>
      </c>
      <c r="BF194" s="1">
        <v>44253</v>
      </c>
      <c r="BG194" s="23">
        <f t="shared" si="59"/>
        <v>-0.24466043115978209</v>
      </c>
      <c r="BH194" s="23">
        <f t="shared" si="60"/>
        <v>0.56449220012338786</v>
      </c>
      <c r="BS194" s="2">
        <v>39871</v>
      </c>
      <c r="BT194">
        <v>750.86</v>
      </c>
      <c r="BU194" s="2">
        <v>39871</v>
      </c>
      <c r="BV194">
        <v>339.93</v>
      </c>
      <c r="BW194" s="2">
        <v>39871</v>
      </c>
      <c r="BX194">
        <v>499.3</v>
      </c>
      <c r="BZ194" s="2">
        <v>39878</v>
      </c>
      <c r="CA194" s="23">
        <f t="shared" si="69"/>
        <v>-5.9541670343894348E-2</v>
      </c>
      <c r="CB194" s="23">
        <f t="shared" si="70"/>
        <v>-7.1065178595210887E-2</v>
      </c>
      <c r="CC194" s="23">
        <f t="shared" si="71"/>
        <v>-2.2010815141197737E-2</v>
      </c>
      <c r="CD194" s="23"/>
      <c r="CE194" s="2">
        <v>40235</v>
      </c>
      <c r="CF194" s="23">
        <f t="shared" si="72"/>
        <v>0.65660154059890075</v>
      </c>
      <c r="CG194" s="23">
        <f t="shared" si="73"/>
        <v>0.7692445773078036</v>
      </c>
      <c r="CS194" s="1">
        <v>42247</v>
      </c>
      <c r="CT194">
        <v>592.16999999999996</v>
      </c>
      <c r="CU194" s="1">
        <v>42247</v>
      </c>
      <c r="CV194">
        <v>1107.8900000000001</v>
      </c>
      <c r="CW194" s="1">
        <v>42247</v>
      </c>
      <c r="CX194">
        <v>2305.5</v>
      </c>
      <c r="CY194" s="1">
        <v>42247</v>
      </c>
      <c r="CZ194">
        <v>1892.81</v>
      </c>
      <c r="DB194" s="1">
        <v>42398</v>
      </c>
      <c r="DC194" s="3">
        <f t="shared" si="55"/>
        <v>498.61833688699369</v>
      </c>
      <c r="DD194" s="3">
        <f t="shared" si="56"/>
        <v>285.7200011430856</v>
      </c>
      <c r="DE194" s="3">
        <f t="shared" si="57"/>
        <v>120.3617399023524</v>
      </c>
      <c r="DF194" s="3">
        <f t="shared" si="58"/>
        <v>109.33113777150494</v>
      </c>
      <c r="DG194" s="1">
        <v>42398</v>
      </c>
      <c r="DH194" s="5">
        <f t="shared" si="53"/>
        <v>1.7451292695371747</v>
      </c>
      <c r="DI194" s="5">
        <f t="shared" si="54"/>
        <v>1.1008916796777575</v>
      </c>
      <c r="DL194" s="2">
        <v>41670</v>
      </c>
      <c r="DM194">
        <v>81.311000000000007</v>
      </c>
      <c r="DN194" s="2">
        <v>41670</v>
      </c>
      <c r="DO194">
        <v>62.657499999999999</v>
      </c>
      <c r="DP194" s="2">
        <v>41670</v>
      </c>
      <c r="DQ194" s="5">
        <v>85.444000000000003</v>
      </c>
      <c r="DS194" s="2">
        <v>41670</v>
      </c>
      <c r="DT194">
        <v>85.444000000000003</v>
      </c>
      <c r="DV194" s="2">
        <v>41677</v>
      </c>
      <c r="DW194" s="23">
        <f t="shared" si="74"/>
        <v>-5.8652196464908934E-3</v>
      </c>
      <c r="DX194" s="23">
        <f t="shared" si="75"/>
        <v>-7.6250445819139312E-3</v>
      </c>
      <c r="DY194" s="23">
        <f t="shared" si="76"/>
        <v>9.5735218388652843E-3</v>
      </c>
      <c r="DZ194" s="23"/>
      <c r="EA194" s="2">
        <v>42034</v>
      </c>
      <c r="EB194" s="23">
        <f t="shared" si="77"/>
        <v>-2.0038464708473985E-3</v>
      </c>
      <c r="EC194" s="23">
        <f t="shared" si="78"/>
        <v>-0.53392765246370055</v>
      </c>
    </row>
    <row r="195" spans="27:133">
      <c r="AA195" s="2">
        <v>44286</v>
      </c>
      <c r="AB195">
        <v>20.111499999999999</v>
      </c>
      <c r="AC195" s="1">
        <v>44286</v>
      </c>
      <c r="AD195">
        <v>21.724699999999999</v>
      </c>
      <c r="AE195" s="1">
        <v>44286</v>
      </c>
      <c r="AF195">
        <v>14.635400000000001</v>
      </c>
      <c r="AG195" s="1">
        <v>44286</v>
      </c>
      <c r="AH195">
        <v>15.794499999999999</v>
      </c>
      <c r="AJ195" s="1">
        <v>44286</v>
      </c>
      <c r="AK195" s="4">
        <f t="shared" si="61"/>
        <v>20.111499999999999</v>
      </c>
      <c r="AL195" s="4">
        <f t="shared" si="62"/>
        <v>21.724699999999999</v>
      </c>
      <c r="AM195" s="4">
        <f t="shared" si="63"/>
        <v>14.635400000000001</v>
      </c>
      <c r="AN195" s="1">
        <v>44286</v>
      </c>
      <c r="AO195" s="23">
        <f t="shared" si="64"/>
        <v>-0.2722869999751385</v>
      </c>
      <c r="AP195" s="23">
        <f t="shared" si="65"/>
        <v>0.48439400358035978</v>
      </c>
      <c r="AS195" s="1">
        <v>44286</v>
      </c>
      <c r="AT195">
        <v>18.6035</v>
      </c>
      <c r="AU195" s="1">
        <v>44286</v>
      </c>
      <c r="AV195">
        <v>21.708300000000001</v>
      </c>
      <c r="AW195" s="1">
        <v>44286</v>
      </c>
      <c r="AX195">
        <v>13.3969</v>
      </c>
      <c r="AY195" s="1">
        <v>44286</v>
      </c>
      <c r="AZ195">
        <v>14.2926</v>
      </c>
      <c r="BB195" s="1">
        <v>44286</v>
      </c>
      <c r="BC195" s="4">
        <f t="shared" si="66"/>
        <v>18.6035</v>
      </c>
      <c r="BD195" s="4">
        <f t="shared" si="67"/>
        <v>21.708300000000001</v>
      </c>
      <c r="BE195" s="4">
        <f t="shared" si="68"/>
        <v>13.3969</v>
      </c>
      <c r="BF195" s="1">
        <v>44286</v>
      </c>
      <c r="BG195" s="23">
        <f t="shared" si="59"/>
        <v>-0.2798720670841508</v>
      </c>
      <c r="BH195" s="23">
        <f t="shared" si="60"/>
        <v>0.62039725608163088</v>
      </c>
      <c r="BS195" s="2">
        <v>39878</v>
      </c>
      <c r="BT195">
        <v>697.5</v>
      </c>
      <c r="BU195" s="2">
        <v>39878</v>
      </c>
      <c r="BV195">
        <v>319.69</v>
      </c>
      <c r="BW195" s="2">
        <v>39878</v>
      </c>
      <c r="BX195">
        <v>488.31</v>
      </c>
      <c r="BZ195" s="2">
        <v>39885</v>
      </c>
      <c r="CA195" s="23">
        <f t="shared" si="69"/>
        <v>6.1497075291688796E-2</v>
      </c>
      <c r="CB195" s="23">
        <f t="shared" si="70"/>
        <v>8.4458781362007018E-2</v>
      </c>
      <c r="CC195" s="23">
        <f t="shared" si="71"/>
        <v>8.12393766255044E-2</v>
      </c>
      <c r="CD195" s="23"/>
      <c r="CE195" s="2">
        <v>40242</v>
      </c>
      <c r="CF195" s="23">
        <f t="shared" si="72"/>
        <v>0.63063399115412433</v>
      </c>
      <c r="CG195" s="23">
        <f t="shared" si="73"/>
        <v>0.76555183561433626</v>
      </c>
      <c r="CS195" s="1">
        <v>42277</v>
      </c>
      <c r="CT195">
        <v>598.87</v>
      </c>
      <c r="CU195" s="1">
        <v>42277</v>
      </c>
      <c r="CV195">
        <v>1077.8599999999999</v>
      </c>
      <c r="CW195" s="1">
        <v>42277</v>
      </c>
      <c r="CX195">
        <v>2212.8000000000002</v>
      </c>
      <c r="CY195" s="1">
        <v>42277</v>
      </c>
      <c r="CZ195">
        <v>1822.73</v>
      </c>
      <c r="DB195" s="1">
        <v>42429</v>
      </c>
      <c r="DC195" s="3">
        <f t="shared" si="55"/>
        <v>461.56929637526667</v>
      </c>
      <c r="DD195" s="3">
        <f t="shared" si="56"/>
        <v>268.51084502614788</v>
      </c>
      <c r="DE195" s="3">
        <f t="shared" si="57"/>
        <v>119.17443408788279</v>
      </c>
      <c r="DF195" s="3">
        <f t="shared" si="58"/>
        <v>108.31056342700681</v>
      </c>
      <c r="DG195" s="1">
        <v>42429</v>
      </c>
      <c r="DH195" s="5">
        <f t="shared" ref="DH195:DH256" si="79">DC195/DD195</f>
        <v>1.7189968484525031</v>
      </c>
      <c r="DI195" s="5">
        <f t="shared" ref="DI195:DI256" si="80">DE195/DF195</f>
        <v>1.1003029650768774</v>
      </c>
      <c r="DL195" s="2">
        <v>41677</v>
      </c>
      <c r="DM195">
        <v>80.691000000000003</v>
      </c>
      <c r="DN195" s="2">
        <v>41677</v>
      </c>
      <c r="DO195">
        <v>62.29</v>
      </c>
      <c r="DP195" s="2">
        <v>41677</v>
      </c>
      <c r="DQ195" s="5">
        <v>86.262</v>
      </c>
      <c r="DS195" s="2">
        <v>41677</v>
      </c>
      <c r="DT195">
        <v>86.262</v>
      </c>
      <c r="DV195" s="2">
        <v>41684</v>
      </c>
      <c r="DW195" s="23">
        <f t="shared" si="74"/>
        <v>-5.7794188473270225E-3</v>
      </c>
      <c r="DX195" s="23">
        <f t="shared" si="75"/>
        <v>-6.8780904933636311E-3</v>
      </c>
      <c r="DY195" s="23">
        <f t="shared" si="76"/>
        <v>4.2312953560084132E-3</v>
      </c>
      <c r="DZ195" s="23"/>
      <c r="EA195" s="2">
        <v>42041</v>
      </c>
      <c r="EB195" s="23">
        <f t="shared" si="77"/>
        <v>-2.1028829708431722E-2</v>
      </c>
      <c r="EC195" s="23">
        <f t="shared" si="78"/>
        <v>-0.52762339094497612</v>
      </c>
    </row>
    <row r="196" spans="27:133">
      <c r="AA196" s="2">
        <v>44316</v>
      </c>
      <c r="AB196">
        <v>19.900700000000001</v>
      </c>
      <c r="AC196" s="1">
        <v>44316</v>
      </c>
      <c r="AD196">
        <v>21.192</v>
      </c>
      <c r="AE196" s="1">
        <v>44316</v>
      </c>
      <c r="AF196">
        <v>14.099500000000001</v>
      </c>
      <c r="AG196" s="1">
        <v>44316</v>
      </c>
      <c r="AH196">
        <v>15.6183</v>
      </c>
      <c r="AJ196" s="1">
        <v>44316</v>
      </c>
      <c r="AK196" s="4">
        <f t="shared" si="61"/>
        <v>19.900700000000001</v>
      </c>
      <c r="AL196" s="4">
        <f t="shared" si="62"/>
        <v>21.192</v>
      </c>
      <c r="AM196" s="4">
        <f t="shared" si="63"/>
        <v>14.099500000000001</v>
      </c>
      <c r="AN196" s="1">
        <v>44316</v>
      </c>
      <c r="AO196" s="23">
        <f t="shared" si="64"/>
        <v>-0.29150733391287742</v>
      </c>
      <c r="AP196" s="23">
        <f t="shared" si="65"/>
        <v>0.50303202241214229</v>
      </c>
      <c r="AS196" s="1">
        <v>44316</v>
      </c>
      <c r="AT196">
        <v>18.605</v>
      </c>
      <c r="AU196" s="1">
        <v>44316</v>
      </c>
      <c r="AV196">
        <v>18.396100000000001</v>
      </c>
      <c r="AW196" s="1">
        <v>44316</v>
      </c>
      <c r="AX196">
        <v>13.0739</v>
      </c>
      <c r="AY196" s="1">
        <v>44316</v>
      </c>
      <c r="AZ196">
        <v>13.9878</v>
      </c>
      <c r="BB196" s="1">
        <v>44316</v>
      </c>
      <c r="BC196" s="4">
        <f t="shared" si="66"/>
        <v>18.605</v>
      </c>
      <c r="BD196" s="4">
        <f t="shared" si="67"/>
        <v>18.396100000000001</v>
      </c>
      <c r="BE196" s="4">
        <f t="shared" si="68"/>
        <v>13.0739</v>
      </c>
      <c r="BF196" s="1">
        <v>44316</v>
      </c>
      <c r="BG196" s="23">
        <f t="shared" si="59"/>
        <v>-0.29729105079279761</v>
      </c>
      <c r="BH196" s="23">
        <f t="shared" si="60"/>
        <v>0.40708587338131696</v>
      </c>
      <c r="BS196" s="2">
        <v>39885</v>
      </c>
      <c r="BT196">
        <v>756.41</v>
      </c>
      <c r="BU196" s="2">
        <v>39885</v>
      </c>
      <c r="BV196">
        <v>339.35</v>
      </c>
      <c r="BW196" s="2">
        <v>39885</v>
      </c>
      <c r="BX196">
        <v>527.98</v>
      </c>
      <c r="BZ196" s="2">
        <v>39892</v>
      </c>
      <c r="CA196" s="23">
        <f t="shared" si="69"/>
        <v>3.150139973478705E-2</v>
      </c>
      <c r="CB196" s="23">
        <f t="shared" si="70"/>
        <v>4.4314591293081795E-2</v>
      </c>
      <c r="CC196" s="23">
        <f t="shared" si="71"/>
        <v>4.7369218531004842E-2</v>
      </c>
      <c r="CD196" s="23"/>
      <c r="CE196" s="2">
        <v>40249</v>
      </c>
      <c r="CF196" s="23">
        <f t="shared" si="72"/>
        <v>0.62386654931748564</v>
      </c>
      <c r="CG196" s="23">
        <f t="shared" si="73"/>
        <v>0.76059114481198231</v>
      </c>
      <c r="CS196" s="1">
        <v>42307</v>
      </c>
      <c r="CT196">
        <v>610.66999999999996</v>
      </c>
      <c r="CU196" s="1">
        <v>42307</v>
      </c>
      <c r="CV196">
        <v>1077.2</v>
      </c>
      <c r="CW196" s="1">
        <v>42307</v>
      </c>
      <c r="CX196">
        <v>2379.8000000000002</v>
      </c>
      <c r="CY196" s="1">
        <v>42307</v>
      </c>
      <c r="CZ196">
        <v>1970.52</v>
      </c>
      <c r="DB196" s="1">
        <v>42460</v>
      </c>
      <c r="DC196" s="3">
        <f t="shared" si="55"/>
        <v>516.04264392324092</v>
      </c>
      <c r="DD196" s="3">
        <f t="shared" si="56"/>
        <v>285.78858628868602</v>
      </c>
      <c r="DE196" s="3">
        <f t="shared" si="57"/>
        <v>126.97514425210827</v>
      </c>
      <c r="DF196" s="3">
        <f t="shared" si="58"/>
        <v>115.35566292094188</v>
      </c>
      <c r="DG196" s="1">
        <v>42460</v>
      </c>
      <c r="DH196" s="5">
        <f t="shared" si="79"/>
        <v>1.8056796830996127</v>
      </c>
      <c r="DI196" s="5">
        <f t="shared" si="80"/>
        <v>1.100727446203744</v>
      </c>
      <c r="DL196" s="2">
        <v>41684</v>
      </c>
      <c r="DM196">
        <v>80.135999999999996</v>
      </c>
      <c r="DN196" s="2">
        <v>41684</v>
      </c>
      <c r="DO196">
        <v>61.93</v>
      </c>
      <c r="DP196" s="2">
        <v>41684</v>
      </c>
      <c r="DQ196" s="5">
        <v>86.626999999999995</v>
      </c>
      <c r="DS196" s="2">
        <v>41684</v>
      </c>
      <c r="DT196">
        <v>86.626999999999995</v>
      </c>
      <c r="DV196" s="2">
        <v>41691</v>
      </c>
      <c r="DW196" s="23">
        <f t="shared" si="74"/>
        <v>3.2294526077829566E-3</v>
      </c>
      <c r="DX196" s="23">
        <f t="shared" si="75"/>
        <v>1.2603573924327982E-3</v>
      </c>
      <c r="DY196" s="23">
        <f t="shared" si="76"/>
        <v>-1.7200180082422856E-3</v>
      </c>
      <c r="DZ196" s="23"/>
      <c r="EA196" s="2">
        <v>42048</v>
      </c>
      <c r="EB196" s="23">
        <f t="shared" si="77"/>
        <v>-6.8253029583426217E-2</v>
      </c>
      <c r="EC196" s="23">
        <f t="shared" si="78"/>
        <v>-0.50034593941682437</v>
      </c>
    </row>
    <row r="197" spans="27:133">
      <c r="AA197" s="2">
        <v>44347</v>
      </c>
      <c r="AB197">
        <v>19.5626</v>
      </c>
      <c r="AC197" s="1">
        <v>44347</v>
      </c>
      <c r="AD197">
        <v>22.088000000000001</v>
      </c>
      <c r="AE197" s="1">
        <v>44347</v>
      </c>
      <c r="AF197">
        <v>14.1945</v>
      </c>
      <c r="AG197" s="1">
        <v>44347</v>
      </c>
      <c r="AH197">
        <v>15.9298</v>
      </c>
      <c r="AJ197" s="1">
        <v>44347</v>
      </c>
      <c r="AK197" s="4">
        <f t="shared" si="61"/>
        <v>19.5626</v>
      </c>
      <c r="AL197" s="4">
        <f t="shared" si="62"/>
        <v>22.088000000000001</v>
      </c>
      <c r="AM197" s="4">
        <f t="shared" si="63"/>
        <v>14.1945</v>
      </c>
      <c r="AN197" s="1">
        <v>44347</v>
      </c>
      <c r="AO197" s="23">
        <f t="shared" si="64"/>
        <v>-0.27440626501589771</v>
      </c>
      <c r="AP197" s="23">
        <f t="shared" si="65"/>
        <v>0.55609567085843126</v>
      </c>
      <c r="AS197" s="1">
        <v>44347</v>
      </c>
      <c r="AT197">
        <v>18.506499999999999</v>
      </c>
      <c r="AU197" s="1">
        <v>44347</v>
      </c>
      <c r="AV197">
        <v>19.666699999999999</v>
      </c>
      <c r="AW197" s="1">
        <v>44347</v>
      </c>
      <c r="AX197">
        <v>13.4519</v>
      </c>
      <c r="AY197" s="1">
        <v>44347</v>
      </c>
      <c r="AZ197">
        <v>14.5501</v>
      </c>
      <c r="BB197" s="1">
        <v>44347</v>
      </c>
      <c r="BC197" s="4">
        <f t="shared" si="66"/>
        <v>18.506499999999999</v>
      </c>
      <c r="BD197" s="4">
        <f t="shared" si="67"/>
        <v>19.666699999999999</v>
      </c>
      <c r="BE197" s="4">
        <f t="shared" si="68"/>
        <v>13.4519</v>
      </c>
      <c r="BF197" s="1">
        <v>44347</v>
      </c>
      <c r="BG197" s="23">
        <f t="shared" si="59"/>
        <v>-0.27312565855240045</v>
      </c>
      <c r="BH197" s="23">
        <f t="shared" si="60"/>
        <v>0.46200165032448925</v>
      </c>
      <c r="BS197" s="2">
        <v>39892</v>
      </c>
      <c r="BT197">
        <v>789.93</v>
      </c>
      <c r="BU197" s="2">
        <v>39892</v>
      </c>
      <c r="BV197">
        <v>350.04</v>
      </c>
      <c r="BW197" s="2">
        <v>39892</v>
      </c>
      <c r="BX197">
        <v>552.99</v>
      </c>
      <c r="BZ197" s="2">
        <v>39899</v>
      </c>
      <c r="CA197" s="23">
        <f t="shared" si="69"/>
        <v>0.11752942520854748</v>
      </c>
      <c r="CB197" s="23">
        <f t="shared" si="70"/>
        <v>4.4003899079665398E-2</v>
      </c>
      <c r="CC197" s="23">
        <f t="shared" si="71"/>
        <v>6.9314092479068501E-2</v>
      </c>
      <c r="CD197" s="23"/>
      <c r="CE197" s="2">
        <v>40256</v>
      </c>
      <c r="CF197" s="23">
        <f t="shared" si="72"/>
        <v>0.62426227584589</v>
      </c>
      <c r="CG197" s="23">
        <f t="shared" si="73"/>
        <v>0.7605982349452941</v>
      </c>
      <c r="CS197" s="1">
        <v>42338</v>
      </c>
      <c r="CT197">
        <v>606.96</v>
      </c>
      <c r="CU197" s="1">
        <v>42338</v>
      </c>
      <c r="CV197">
        <v>1021.6</v>
      </c>
      <c r="CW197" s="1">
        <v>42338</v>
      </c>
      <c r="CX197">
        <v>2353.3000000000002</v>
      </c>
      <c r="CY197" s="1">
        <v>42338</v>
      </c>
      <c r="CZ197">
        <v>1965.82</v>
      </c>
      <c r="DB197" s="1">
        <v>42489</v>
      </c>
      <c r="DC197" s="3">
        <f t="shared" ref="DC197:DC256" si="81">CT202*DC196/CT201</f>
        <v>522.26012793176983</v>
      </c>
      <c r="DD197" s="3">
        <f t="shared" ref="DD197:DD256" si="82">CV202*DD196/CV201</f>
        <v>285.89717943588693</v>
      </c>
      <c r="DE197" s="3">
        <f t="shared" ref="DE197:DE256" si="83">CX202*DE196/CX201</f>
        <v>129.7825122059476</v>
      </c>
      <c r="DF197" s="3">
        <f t="shared" ref="DF197:DF256" si="84">CZ202*DF196/CZ201</f>
        <v>115.98658535849806</v>
      </c>
      <c r="DG197" s="1">
        <v>42489</v>
      </c>
      <c r="DH197" s="5">
        <f t="shared" si="79"/>
        <v>1.826741099587825</v>
      </c>
      <c r="DI197" s="5">
        <f t="shared" si="80"/>
        <v>1.1189441589715594</v>
      </c>
      <c r="DL197" s="2">
        <v>41691</v>
      </c>
      <c r="DM197">
        <v>80.236999999999995</v>
      </c>
      <c r="DN197" s="2">
        <v>41691</v>
      </c>
      <c r="DO197">
        <v>62.13</v>
      </c>
      <c r="DP197" s="2">
        <v>41691</v>
      </c>
      <c r="DQ197" s="5">
        <v>86.477999999999994</v>
      </c>
      <c r="DS197" s="2">
        <v>41691</v>
      </c>
      <c r="DT197">
        <v>86.477999999999994</v>
      </c>
      <c r="DV197" s="2">
        <v>41698</v>
      </c>
      <c r="DW197" s="23">
        <f t="shared" si="74"/>
        <v>-5.9954933204571237E-3</v>
      </c>
      <c r="DX197" s="23">
        <f t="shared" si="75"/>
        <v>-6.8048406595460076E-3</v>
      </c>
      <c r="DY197" s="23">
        <f t="shared" si="76"/>
        <v>-3.0065450172289676E-4</v>
      </c>
      <c r="DZ197" s="23"/>
      <c r="EA197" s="2">
        <v>42055</v>
      </c>
      <c r="EB197" s="23">
        <f t="shared" si="77"/>
        <v>-6.6406202880631607E-2</v>
      </c>
      <c r="EC197" s="23">
        <f t="shared" si="78"/>
        <v>-0.50141976910975494</v>
      </c>
    </row>
    <row r="198" spans="27:133">
      <c r="AA198" s="2">
        <v>44377</v>
      </c>
      <c r="AB198">
        <v>19.580400000000001</v>
      </c>
      <c r="AC198" s="1">
        <v>44377</v>
      </c>
      <c r="AD198">
        <v>22.2148</v>
      </c>
      <c r="AE198" s="1">
        <v>44377</v>
      </c>
      <c r="AF198">
        <v>14.003</v>
      </c>
      <c r="AG198" s="1">
        <v>44377</v>
      </c>
      <c r="AH198">
        <v>15.9183</v>
      </c>
      <c r="AJ198" s="1">
        <v>44377</v>
      </c>
      <c r="AK198" s="4">
        <f t="shared" si="61"/>
        <v>19.580400000000001</v>
      </c>
      <c r="AL198" s="4">
        <f t="shared" si="62"/>
        <v>22.2148</v>
      </c>
      <c r="AM198" s="4">
        <f t="shared" si="63"/>
        <v>14.003</v>
      </c>
      <c r="AN198" s="1">
        <v>44377</v>
      </c>
      <c r="AO198" s="23">
        <f t="shared" si="64"/>
        <v>-0.28484607056035627</v>
      </c>
      <c r="AP198" s="23">
        <f t="shared" si="65"/>
        <v>0.58643147896879233</v>
      </c>
      <c r="AS198" s="1">
        <v>44377</v>
      </c>
      <c r="AT198">
        <v>18.679600000000001</v>
      </c>
      <c r="AU198" s="1">
        <v>44377</v>
      </c>
      <c r="AV198">
        <v>20.0777</v>
      </c>
      <c r="AW198" s="1">
        <v>44377</v>
      </c>
      <c r="AX198">
        <v>13.4069</v>
      </c>
      <c r="AY198" s="1">
        <v>44377</v>
      </c>
      <c r="AZ198">
        <v>14.711600000000001</v>
      </c>
      <c r="BB198" s="1">
        <v>44377</v>
      </c>
      <c r="BC198" s="4">
        <f t="shared" si="66"/>
        <v>18.679600000000001</v>
      </c>
      <c r="BD198" s="4">
        <f t="shared" si="67"/>
        <v>20.0777</v>
      </c>
      <c r="BE198" s="4">
        <f t="shared" si="68"/>
        <v>13.4069</v>
      </c>
      <c r="BF198" s="1">
        <v>44377</v>
      </c>
      <c r="BG198" s="23">
        <f t="shared" si="59"/>
        <v>-0.28227049829760809</v>
      </c>
      <c r="BH198" s="23">
        <f t="shared" si="60"/>
        <v>0.49756468684035826</v>
      </c>
      <c r="BS198" s="2">
        <v>39899</v>
      </c>
      <c r="BT198">
        <v>824.69</v>
      </c>
      <c r="BU198" s="2">
        <v>39899</v>
      </c>
      <c r="BV198">
        <v>391.18</v>
      </c>
      <c r="BW198" s="2">
        <v>39899</v>
      </c>
      <c r="BX198">
        <v>591.32000000000005</v>
      </c>
      <c r="BZ198" s="2">
        <v>39906</v>
      </c>
      <c r="CA198" s="23">
        <f t="shared" si="69"/>
        <v>3.3283910220358814E-2</v>
      </c>
      <c r="CB198" s="23">
        <f t="shared" si="70"/>
        <v>3.6631946549612548E-2</v>
      </c>
      <c r="CC198" s="23">
        <f t="shared" si="71"/>
        <v>4.3614286680646597E-2</v>
      </c>
      <c r="CD198" s="23"/>
      <c r="CE198" s="2">
        <v>40263</v>
      </c>
      <c r="CF198" s="23">
        <f t="shared" si="72"/>
        <v>0.60404072047803914</v>
      </c>
      <c r="CG198" s="23">
        <f t="shared" si="73"/>
        <v>0.74059705698786715</v>
      </c>
      <c r="CS198" s="1">
        <v>42369</v>
      </c>
      <c r="CT198">
        <v>610.65</v>
      </c>
      <c r="CU198" s="1">
        <v>42369</v>
      </c>
      <c r="CV198">
        <v>1049.81</v>
      </c>
      <c r="CW198" s="1">
        <v>42369</v>
      </c>
      <c r="CX198">
        <v>2303.8000000000002</v>
      </c>
      <c r="CY198" s="1">
        <v>42369</v>
      </c>
      <c r="CZ198">
        <v>1933.73</v>
      </c>
      <c r="DB198" s="1">
        <v>42521</v>
      </c>
      <c r="DC198" s="3">
        <f t="shared" si="81"/>
        <v>540.99786780383806</v>
      </c>
      <c r="DD198" s="3">
        <f t="shared" si="82"/>
        <v>294.01023061755177</v>
      </c>
      <c r="DE198" s="3">
        <f t="shared" si="83"/>
        <v>129.44962272525518</v>
      </c>
      <c r="DF198" s="3">
        <f t="shared" si="84"/>
        <v>116.82077821809671</v>
      </c>
      <c r="DG198" s="1">
        <v>42521</v>
      </c>
      <c r="DH198" s="5">
        <f t="shared" si="79"/>
        <v>1.8400647714452072</v>
      </c>
      <c r="DI198" s="5">
        <f t="shared" si="80"/>
        <v>1.108104437410794</v>
      </c>
      <c r="DL198" s="2">
        <v>41698</v>
      </c>
      <c r="DM198">
        <v>79.691000000000003</v>
      </c>
      <c r="DN198" s="2">
        <v>41698</v>
      </c>
      <c r="DO198">
        <v>61.7575</v>
      </c>
      <c r="DP198" s="2">
        <v>41698</v>
      </c>
      <c r="DQ198" s="5">
        <v>86.451999999999998</v>
      </c>
      <c r="DS198" s="2">
        <v>41698</v>
      </c>
      <c r="DT198">
        <v>86.451999999999998</v>
      </c>
      <c r="DV198" s="2">
        <v>41705</v>
      </c>
      <c r="DW198" s="23">
        <f t="shared" si="74"/>
        <v>-1.0848884750840004E-2</v>
      </c>
      <c r="DX198" s="23">
        <f t="shared" si="75"/>
        <v>3.5135711686384852E-4</v>
      </c>
      <c r="DY198" s="23">
        <f t="shared" si="76"/>
        <v>-1.1335770138342083E-3</v>
      </c>
      <c r="DZ198" s="23"/>
      <c r="EA198" s="2">
        <v>42062</v>
      </c>
      <c r="EB198" s="23">
        <f t="shared" si="77"/>
        <v>-0.10841713543152386</v>
      </c>
      <c r="EC198" s="23">
        <f t="shared" si="78"/>
        <v>-0.50064191877170605</v>
      </c>
    </row>
    <row r="199" spans="27:133">
      <c r="AA199" s="2">
        <v>44407</v>
      </c>
      <c r="AB199">
        <v>19.241099999999999</v>
      </c>
      <c r="AC199" s="1">
        <v>44407</v>
      </c>
      <c r="AD199">
        <v>22.246400000000001</v>
      </c>
      <c r="AE199" s="1">
        <v>44407</v>
      </c>
      <c r="AF199">
        <v>12.848100000000001</v>
      </c>
      <c r="AG199" s="1">
        <v>44407</v>
      </c>
      <c r="AH199">
        <v>13.639900000000001</v>
      </c>
      <c r="AJ199" s="1">
        <v>44407</v>
      </c>
      <c r="AK199" s="4">
        <f t="shared" si="61"/>
        <v>19.241099999999999</v>
      </c>
      <c r="AL199" s="4">
        <f t="shared" si="62"/>
        <v>22.246400000000001</v>
      </c>
      <c r="AM199" s="4">
        <f t="shared" si="63"/>
        <v>12.848100000000001</v>
      </c>
      <c r="AN199" s="1">
        <v>44407</v>
      </c>
      <c r="AO199" s="23">
        <f t="shared" si="64"/>
        <v>-0.3322575112649484</v>
      </c>
      <c r="AP199" s="23">
        <f t="shared" si="65"/>
        <v>0.73149337256092339</v>
      </c>
      <c r="AS199" s="1">
        <v>44407</v>
      </c>
      <c r="AT199">
        <v>18.598500000000001</v>
      </c>
      <c r="AU199" s="1">
        <v>44407</v>
      </c>
      <c r="AV199">
        <v>20.019100000000002</v>
      </c>
      <c r="AW199" s="1">
        <v>44407</v>
      </c>
      <c r="AX199">
        <v>12.455</v>
      </c>
      <c r="AY199" s="1">
        <v>44407</v>
      </c>
      <c r="AZ199">
        <v>12.7486</v>
      </c>
      <c r="BB199" s="1">
        <v>44407</v>
      </c>
      <c r="BC199" s="4">
        <f t="shared" si="66"/>
        <v>18.598500000000001</v>
      </c>
      <c r="BD199" s="4">
        <f t="shared" si="67"/>
        <v>20.019100000000002</v>
      </c>
      <c r="BE199" s="4">
        <f t="shared" si="68"/>
        <v>12.455</v>
      </c>
      <c r="BF199" s="1">
        <v>44407</v>
      </c>
      <c r="BG199" s="23">
        <f t="shared" ref="BG199:BG200" si="85">BE199/BC199-1</f>
        <v>-0.33032233782294274</v>
      </c>
      <c r="BH199" s="23">
        <f t="shared" ref="BH199:BH200" si="86">BD199/BE199-1</f>
        <v>0.60731433159373749</v>
      </c>
      <c r="BS199" s="2">
        <v>39906</v>
      </c>
      <c r="BT199">
        <v>854.9</v>
      </c>
      <c r="BU199" s="2">
        <v>39906</v>
      </c>
      <c r="BV199">
        <v>404.2</v>
      </c>
      <c r="BW199" s="2">
        <v>39906</v>
      </c>
      <c r="BX199">
        <v>617.11</v>
      </c>
      <c r="BZ199" s="2">
        <v>39913</v>
      </c>
      <c r="CA199" s="23">
        <f t="shared" si="69"/>
        <v>4.8565066798614609E-2</v>
      </c>
      <c r="CB199" s="23">
        <f t="shared" si="70"/>
        <v>8.2582758217335517E-3</v>
      </c>
      <c r="CC199" s="23">
        <f t="shared" si="71"/>
        <v>3.0675244283839165E-2</v>
      </c>
      <c r="CD199" s="23"/>
      <c r="CE199" s="2">
        <v>40270</v>
      </c>
      <c r="CF199" s="23">
        <f t="shared" si="72"/>
        <v>0.59794730510333949</v>
      </c>
      <c r="CG199" s="23">
        <f t="shared" si="73"/>
        <v>0.72922918735589681</v>
      </c>
      <c r="CS199" s="1">
        <v>42398</v>
      </c>
      <c r="CT199">
        <v>584.63</v>
      </c>
      <c r="CU199" s="1">
        <v>42398</v>
      </c>
      <c r="CV199">
        <v>999.82</v>
      </c>
      <c r="CW199" s="1">
        <v>42398</v>
      </c>
      <c r="CX199">
        <v>2169.4</v>
      </c>
      <c r="CY199" s="1">
        <v>42398</v>
      </c>
      <c r="CZ199">
        <v>1812.59</v>
      </c>
      <c r="DB199" s="1">
        <v>42551</v>
      </c>
      <c r="DC199" s="3">
        <f t="shared" si="81"/>
        <v>545.44136460554375</v>
      </c>
      <c r="DD199" s="3">
        <f t="shared" si="82"/>
        <v>299.58277369759634</v>
      </c>
      <c r="DE199" s="3">
        <f t="shared" si="83"/>
        <v>127.59098979138923</v>
      </c>
      <c r="DF199" s="3">
        <f t="shared" si="84"/>
        <v>115.5155046474738</v>
      </c>
      <c r="DG199" s="1">
        <v>42551</v>
      </c>
      <c r="DH199" s="5">
        <f t="shared" si="79"/>
        <v>1.8206699867066489</v>
      </c>
      <c r="DI199" s="5">
        <f t="shared" si="80"/>
        <v>1.1045356221294014</v>
      </c>
      <c r="DL199" s="2">
        <v>41705</v>
      </c>
      <c r="DM199">
        <v>79.718999999999994</v>
      </c>
      <c r="DN199" s="2">
        <v>41705</v>
      </c>
      <c r="DO199">
        <v>61.087499999999999</v>
      </c>
      <c r="DP199" s="2">
        <v>41705</v>
      </c>
      <c r="DQ199" s="5">
        <v>86.353999999999999</v>
      </c>
      <c r="DS199" s="2">
        <v>41705</v>
      </c>
      <c r="DT199">
        <v>86.353999999999999</v>
      </c>
      <c r="DV199" s="2">
        <v>41712</v>
      </c>
      <c r="DW199" s="23">
        <f t="shared" si="74"/>
        <v>1.6779210149375778E-3</v>
      </c>
      <c r="DX199" s="23">
        <f t="shared" si="75"/>
        <v>-3.4245286569073441E-3</v>
      </c>
      <c r="DY199" s="23">
        <f t="shared" si="76"/>
        <v>-2.4665910091019594E-3</v>
      </c>
      <c r="DZ199" s="23"/>
      <c r="EA199" s="2">
        <v>42069</v>
      </c>
      <c r="EB199" s="23">
        <f t="shared" si="77"/>
        <v>-7.7179499762620743E-2</v>
      </c>
      <c r="EC199" s="23">
        <f t="shared" si="78"/>
        <v>-0.50633478250345154</v>
      </c>
    </row>
    <row r="200" spans="27:133">
      <c r="AA200" s="2">
        <v>44439</v>
      </c>
      <c r="AB200">
        <v>19.303699999999999</v>
      </c>
      <c r="AC200" s="1">
        <v>44439</v>
      </c>
      <c r="AD200">
        <v>23.589600000000001</v>
      </c>
      <c r="AE200" s="1">
        <v>44439</v>
      </c>
      <c r="AF200">
        <v>13.013400000000001</v>
      </c>
      <c r="AG200" s="1">
        <v>44439</v>
      </c>
      <c r="AH200">
        <v>13.742599999999999</v>
      </c>
      <c r="AJ200" s="1">
        <v>44439</v>
      </c>
      <c r="AK200" s="4">
        <f t="shared" ref="AK200:AK201" si="87">AB200</f>
        <v>19.303699999999999</v>
      </c>
      <c r="AL200" s="4">
        <f t="shared" ref="AL200:AL201" si="88">AD200</f>
        <v>23.589600000000001</v>
      </c>
      <c r="AM200" s="4">
        <f t="shared" ref="AM200:AM201" si="89">AF200</f>
        <v>13.013400000000001</v>
      </c>
      <c r="AN200" s="1">
        <v>44439</v>
      </c>
      <c r="AO200" s="23">
        <f t="shared" ref="AO200:AO201" si="90">AM200/AK200-1</f>
        <v>-0.32585980925936475</v>
      </c>
      <c r="AP200" s="23">
        <f t="shared" ref="AP200:AP201" si="91">AL200/AM200-1</f>
        <v>0.81271612338051535</v>
      </c>
      <c r="AS200" s="1">
        <v>44439</v>
      </c>
      <c r="AT200">
        <v>18.819900000000001</v>
      </c>
      <c r="AU200" s="1">
        <v>44439</v>
      </c>
      <c r="AV200">
        <v>21.592700000000001</v>
      </c>
      <c r="AW200" s="1">
        <v>44439</v>
      </c>
      <c r="AX200">
        <v>12.695499999999999</v>
      </c>
      <c r="AY200" s="1">
        <v>44439</v>
      </c>
      <c r="AZ200">
        <v>13.022500000000001</v>
      </c>
      <c r="BB200" s="1">
        <v>44439</v>
      </c>
      <c r="BC200" s="4">
        <f t="shared" ref="BC200" si="92">AT200</f>
        <v>18.819900000000001</v>
      </c>
      <c r="BD200" s="4">
        <f t="shared" ref="BD200" si="93">AV200</f>
        <v>21.592700000000001</v>
      </c>
      <c r="BE200" s="4">
        <f t="shared" ref="BE200" si="94">AX200</f>
        <v>12.695499999999999</v>
      </c>
      <c r="BF200" s="1">
        <v>44439</v>
      </c>
      <c r="BG200" s="23">
        <f t="shared" si="85"/>
        <v>-0.32542149533206877</v>
      </c>
      <c r="BH200" s="23">
        <f t="shared" si="86"/>
        <v>0.70081524949785368</v>
      </c>
      <c r="BS200" s="2">
        <v>39913</v>
      </c>
      <c r="BT200">
        <v>861.96</v>
      </c>
      <c r="BU200" s="2">
        <v>39913</v>
      </c>
      <c r="BV200">
        <v>423.83</v>
      </c>
      <c r="BW200" s="2">
        <v>39913</v>
      </c>
      <c r="BX200">
        <v>636.04</v>
      </c>
      <c r="BZ200" s="2">
        <v>39920</v>
      </c>
      <c r="CA200" s="23">
        <f t="shared" ref="CA200:CA263" si="95">BV201/BV200-1</f>
        <v>1.7884529174433172E-2</v>
      </c>
      <c r="CB200" s="23">
        <f t="shared" ref="CB200:CB263" si="96">BT201/BT200-1</f>
        <v>2.2402431667362777E-2</v>
      </c>
      <c r="CC200" s="23">
        <f t="shared" ref="CC200:CC263" si="97">BX201/BX200-1</f>
        <v>1.1571599270486121E-2</v>
      </c>
      <c r="CD200" s="23"/>
      <c r="CE200" s="2">
        <v>40277</v>
      </c>
      <c r="CF200" s="23">
        <f t="shared" ref="CF200:CF263" si="98">CORREL(CA200:CA251,CB200:CB251)</f>
        <v>0.60268086226989825</v>
      </c>
      <c r="CG200" s="23">
        <f t="shared" ref="CG200:CG263" si="99">CORREL(CA200:CA251,CC200:CC251)</f>
        <v>0.72629842086871754</v>
      </c>
      <c r="CS200" s="1">
        <v>42429</v>
      </c>
      <c r="CT200">
        <v>541.19000000000005</v>
      </c>
      <c r="CU200" s="1">
        <v>42429</v>
      </c>
      <c r="CV200">
        <v>939.6</v>
      </c>
      <c r="CW200" s="1">
        <v>42429</v>
      </c>
      <c r="CX200">
        <v>2148</v>
      </c>
      <c r="CY200" s="1">
        <v>42429</v>
      </c>
      <c r="CZ200">
        <v>1795.67</v>
      </c>
      <c r="DB200" s="1">
        <v>42580</v>
      </c>
      <c r="DC200" s="3">
        <f t="shared" si="81"/>
        <v>560.68230277185501</v>
      </c>
      <c r="DD200" s="3">
        <f t="shared" si="82"/>
        <v>319.15525962335289</v>
      </c>
      <c r="DE200" s="3">
        <f t="shared" si="83"/>
        <v>132.22370173102527</v>
      </c>
      <c r="DF200" s="3">
        <f t="shared" si="84"/>
        <v>120.89945653813002</v>
      </c>
      <c r="DG200" s="1">
        <v>42580</v>
      </c>
      <c r="DH200" s="5">
        <f t="shared" si="79"/>
        <v>1.7567697409515897</v>
      </c>
      <c r="DI200" s="5">
        <f t="shared" si="80"/>
        <v>1.0936666343849424</v>
      </c>
      <c r="DL200" s="2">
        <v>41712</v>
      </c>
      <c r="DM200">
        <v>79.445999999999998</v>
      </c>
      <c r="DN200" s="2">
        <v>41712</v>
      </c>
      <c r="DO200">
        <v>61.19</v>
      </c>
      <c r="DP200" s="2">
        <v>41712</v>
      </c>
      <c r="DQ200" s="5">
        <v>86.141000000000005</v>
      </c>
      <c r="DS200" s="2">
        <v>41712</v>
      </c>
      <c r="DT200">
        <v>86.141000000000005</v>
      </c>
      <c r="DV200" s="2">
        <v>41719</v>
      </c>
      <c r="DW200" s="23">
        <f t="shared" ref="DW200:DW263" si="100">DO201/DO200-1</f>
        <v>-4.3307730021245883E-3</v>
      </c>
      <c r="DX200" s="23">
        <f t="shared" ref="DX200:DX263" si="101">DM201/DM200-1</f>
        <v>8.2949424766509683E-3</v>
      </c>
      <c r="DY200" s="23">
        <f t="shared" ref="DY200:DY263" si="102">DQ201/DQ200-1</f>
        <v>1.2653672467233257E-3</v>
      </c>
      <c r="DZ200" s="23"/>
      <c r="EA200" s="2">
        <v>42076</v>
      </c>
      <c r="EB200" s="23">
        <f t="shared" ref="EB200:EB263" si="103">CORREL(DW200:DW251,DX200:DX251)</f>
        <v>2.7153919964562137E-2</v>
      </c>
      <c r="EC200" s="23">
        <f t="shared" ref="EC200:EC263" si="104">CORREL(DW200:DW251,DY200:DY251)</f>
        <v>-0.53597183861896858</v>
      </c>
    </row>
    <row r="201" spans="27:133">
      <c r="AA201" s="2">
        <v>44469</v>
      </c>
      <c r="AB201">
        <v>18.507200000000001</v>
      </c>
      <c r="AC201" s="1">
        <v>44469</v>
      </c>
      <c r="AD201">
        <v>23.6417</v>
      </c>
      <c r="AE201" s="1">
        <v>44469</v>
      </c>
      <c r="AF201">
        <v>12.5936</v>
      </c>
      <c r="AG201" s="1">
        <v>44469</v>
      </c>
      <c r="AH201">
        <v>13.0464</v>
      </c>
      <c r="AJ201" s="1">
        <v>44469</v>
      </c>
      <c r="AK201" s="4">
        <f t="shared" si="87"/>
        <v>18.507200000000001</v>
      </c>
      <c r="AL201" s="4">
        <f t="shared" si="88"/>
        <v>23.6417</v>
      </c>
      <c r="AM201" s="4">
        <f t="shared" si="89"/>
        <v>12.5936</v>
      </c>
      <c r="AN201" s="1">
        <v>44469</v>
      </c>
      <c r="AO201" s="23">
        <f t="shared" si="90"/>
        <v>-0.31952969655053165</v>
      </c>
      <c r="AP201" s="23">
        <f t="shared" si="91"/>
        <v>0.87727893533223211</v>
      </c>
      <c r="AS201" s="1">
        <v>44469</v>
      </c>
      <c r="AT201">
        <v>18.1066</v>
      </c>
      <c r="AU201" s="1">
        <v>44469</v>
      </c>
      <c r="AV201">
        <v>21.971299999999999</v>
      </c>
      <c r="AW201" s="1">
        <v>44469</v>
      </c>
      <c r="AX201">
        <v>12.359</v>
      </c>
      <c r="AY201" s="1">
        <v>44469</v>
      </c>
      <c r="AZ201">
        <v>12.521800000000001</v>
      </c>
      <c r="BS201" s="2">
        <v>39920</v>
      </c>
      <c r="BT201">
        <v>881.27</v>
      </c>
      <c r="BU201" s="2">
        <v>39920</v>
      </c>
      <c r="BV201">
        <v>431.41</v>
      </c>
      <c r="BW201" s="2">
        <v>39920</v>
      </c>
      <c r="BX201">
        <v>643.4</v>
      </c>
      <c r="BZ201" s="2">
        <v>39927</v>
      </c>
      <c r="CA201" s="23">
        <f t="shared" si="95"/>
        <v>2.9090656220300826E-2</v>
      </c>
      <c r="CB201" s="23">
        <f t="shared" si="96"/>
        <v>1.1233787601983014E-3</v>
      </c>
      <c r="CC201" s="23">
        <f t="shared" si="97"/>
        <v>6.9008392912652816E-3</v>
      </c>
      <c r="CD201" s="23"/>
      <c r="CE201" s="2">
        <v>40284</v>
      </c>
      <c r="CF201" s="23">
        <f t="shared" si="98"/>
        <v>0.60378605107137995</v>
      </c>
      <c r="CG201" s="23">
        <f t="shared" si="99"/>
        <v>0.72909238342915572</v>
      </c>
      <c r="CS201" s="1">
        <v>42460</v>
      </c>
      <c r="CT201">
        <v>605.05999999999995</v>
      </c>
      <c r="CU201" s="1">
        <v>42460</v>
      </c>
      <c r="CV201">
        <v>1000.06</v>
      </c>
      <c r="CW201" s="1">
        <v>42460</v>
      </c>
      <c r="CX201">
        <v>2288.6</v>
      </c>
      <c r="CY201" s="1">
        <v>42460</v>
      </c>
      <c r="CZ201">
        <v>1912.47</v>
      </c>
      <c r="DB201" s="1">
        <v>42613</v>
      </c>
      <c r="DC201" s="3">
        <f t="shared" si="81"/>
        <v>569.03198294243077</v>
      </c>
      <c r="DD201" s="3">
        <f t="shared" si="82"/>
        <v>320.87274597776661</v>
      </c>
      <c r="DE201" s="3">
        <f t="shared" si="83"/>
        <v>133.11140701287169</v>
      </c>
      <c r="DF201" s="3">
        <f t="shared" si="84"/>
        <v>119.78177080505967</v>
      </c>
      <c r="DG201" s="1">
        <v>42613</v>
      </c>
      <c r="DH201" s="5">
        <f t="shared" si="79"/>
        <v>1.7733883294091273</v>
      </c>
      <c r="DI201" s="5">
        <f t="shared" si="80"/>
        <v>1.1112826778083413</v>
      </c>
      <c r="DL201" s="2">
        <v>41719</v>
      </c>
      <c r="DM201">
        <v>80.105000000000004</v>
      </c>
      <c r="DN201" s="2">
        <v>41719</v>
      </c>
      <c r="DO201">
        <v>60.924999999999997</v>
      </c>
      <c r="DP201" s="2">
        <v>41719</v>
      </c>
      <c r="DQ201" s="5">
        <v>86.25</v>
      </c>
      <c r="DS201" s="2">
        <v>41719</v>
      </c>
      <c r="DT201">
        <v>86.25</v>
      </c>
      <c r="DV201" s="2">
        <v>41726</v>
      </c>
      <c r="DW201" s="23">
        <f t="shared" si="100"/>
        <v>-1.6988100123102146E-2</v>
      </c>
      <c r="DX201" s="23">
        <f t="shared" si="101"/>
        <v>8.8633668310333924E-4</v>
      </c>
      <c r="DY201" s="23">
        <f t="shared" si="102"/>
        <v>1.546666666666674E-2</v>
      </c>
      <c r="DZ201" s="23"/>
      <c r="EA201" s="2">
        <v>42083</v>
      </c>
      <c r="EB201" s="23">
        <f t="shared" si="103"/>
        <v>9.9109516858267063E-2</v>
      </c>
      <c r="EC201" s="23">
        <f t="shared" si="104"/>
        <v>-0.5491215011017172</v>
      </c>
    </row>
    <row r="202" spans="27:133">
      <c r="AA202" s="2">
        <v>44498</v>
      </c>
      <c r="AB202">
        <v>19.290299999999998</v>
      </c>
      <c r="AC202" s="1">
        <v>44498</v>
      </c>
      <c r="AD202">
        <v>23.2468</v>
      </c>
      <c r="AE202" s="1">
        <v>44498</v>
      </c>
      <c r="AF202">
        <v>12.732100000000001</v>
      </c>
      <c r="AG202" s="1">
        <v>44498</v>
      </c>
      <c r="AH202">
        <v>13.3245</v>
      </c>
      <c r="AJ202" s="1">
        <v>44498</v>
      </c>
      <c r="AK202" s="4">
        <f t="shared" ref="AK202:AK203" si="105">AB202</f>
        <v>19.290299999999998</v>
      </c>
      <c r="AL202" s="4">
        <f t="shared" ref="AL202:AL203" si="106">AD202</f>
        <v>23.2468</v>
      </c>
      <c r="AM202" s="4">
        <f t="shared" ref="AM202:AM203" si="107">AF202</f>
        <v>12.732100000000001</v>
      </c>
      <c r="AN202" s="1">
        <v>44498</v>
      </c>
      <c r="AO202" s="23">
        <f t="shared" ref="AO202:AO203" si="108">AM202/AK202-1</f>
        <v>-0.33997397655816641</v>
      </c>
      <c r="AP202" s="23">
        <f t="shared" ref="AP202:AP203" si="109">AL202/AM202-1</f>
        <v>0.82584177001437298</v>
      </c>
      <c r="AS202" s="1">
        <v>44498</v>
      </c>
      <c r="AT202">
        <v>18.88</v>
      </c>
      <c r="AU202" s="1">
        <v>44498</v>
      </c>
      <c r="AV202">
        <v>21.832999999999998</v>
      </c>
      <c r="AW202" s="1">
        <v>44498</v>
      </c>
      <c r="AX202">
        <v>12.5379</v>
      </c>
      <c r="AY202" s="1">
        <v>44498</v>
      </c>
      <c r="AZ202">
        <v>12.9473</v>
      </c>
      <c r="BS202" s="2">
        <v>39927</v>
      </c>
      <c r="BT202">
        <v>882.26</v>
      </c>
      <c r="BU202" s="2">
        <v>39927</v>
      </c>
      <c r="BV202">
        <v>443.96</v>
      </c>
      <c r="BW202" s="2">
        <v>39927</v>
      </c>
      <c r="BX202">
        <v>647.84</v>
      </c>
      <c r="BZ202" s="2">
        <v>39934</v>
      </c>
      <c r="CA202" s="23">
        <f t="shared" si="95"/>
        <v>4.3021893864312322E-3</v>
      </c>
      <c r="CB202" s="23">
        <f t="shared" si="96"/>
        <v>1.582300002266912E-2</v>
      </c>
      <c r="CC202" s="23">
        <f t="shared" si="97"/>
        <v>2.3138429241788216E-2</v>
      </c>
      <c r="CD202" s="23"/>
      <c r="CE202" s="2">
        <v>40291</v>
      </c>
      <c r="CF202" s="23">
        <f t="shared" si="98"/>
        <v>0.60800676122074182</v>
      </c>
      <c r="CG202" s="23">
        <f t="shared" si="99"/>
        <v>0.73120681718619707</v>
      </c>
      <c r="CS202" s="1">
        <v>42489</v>
      </c>
      <c r="CT202">
        <v>612.35</v>
      </c>
      <c r="CU202" s="1">
        <v>42489</v>
      </c>
      <c r="CV202">
        <v>1000.44</v>
      </c>
      <c r="CW202" s="1">
        <v>42489</v>
      </c>
      <c r="CX202">
        <v>2339.1999999999998</v>
      </c>
      <c r="CY202" s="1">
        <v>42489</v>
      </c>
      <c r="CZ202">
        <v>1922.93</v>
      </c>
      <c r="DB202" s="1">
        <v>42643</v>
      </c>
      <c r="DC202" s="3">
        <f t="shared" si="81"/>
        <v>557.57782515991471</v>
      </c>
      <c r="DD202" s="3">
        <f t="shared" si="82"/>
        <v>317.50350070013968</v>
      </c>
      <c r="DE202" s="3">
        <f t="shared" si="83"/>
        <v>133.14469596094096</v>
      </c>
      <c r="DF202" s="3">
        <f t="shared" si="84"/>
        <v>120.6087255487399</v>
      </c>
      <c r="DG202" s="1">
        <v>42643</v>
      </c>
      <c r="DH202" s="5">
        <f t="shared" si="79"/>
        <v>1.7561312676250105</v>
      </c>
      <c r="DI202" s="5">
        <f t="shared" si="80"/>
        <v>1.1039391665500609</v>
      </c>
      <c r="DL202" s="2">
        <v>41726</v>
      </c>
      <c r="DM202">
        <v>80.176000000000002</v>
      </c>
      <c r="DN202" s="2">
        <v>41726</v>
      </c>
      <c r="DO202">
        <v>59.89</v>
      </c>
      <c r="DP202" s="2">
        <v>41726</v>
      </c>
      <c r="DQ202" s="5">
        <v>87.584000000000003</v>
      </c>
      <c r="DS202" s="2">
        <v>41726</v>
      </c>
      <c r="DT202">
        <v>87.584000000000003</v>
      </c>
      <c r="DV202" s="2">
        <v>41733</v>
      </c>
      <c r="DW202" s="23">
        <f t="shared" si="100"/>
        <v>3.2559692770077753E-3</v>
      </c>
      <c r="DX202" s="23">
        <f t="shared" si="101"/>
        <v>3.080722410696568E-3</v>
      </c>
      <c r="DY202" s="23">
        <f t="shared" si="102"/>
        <v>5.377694556083279E-3</v>
      </c>
      <c r="DZ202" s="23"/>
      <c r="EA202" s="2">
        <v>42090</v>
      </c>
      <c r="EB202" s="23">
        <f t="shared" si="103"/>
        <v>9.2415803654448431E-2</v>
      </c>
      <c r="EC202" s="23">
        <f t="shared" si="104"/>
        <v>-0.50265790416157352</v>
      </c>
    </row>
    <row r="203" spans="27:133">
      <c r="AA203" s="2">
        <v>44530</v>
      </c>
      <c r="AB203">
        <v>18.655799999999999</v>
      </c>
      <c r="AC203" s="1">
        <v>44530</v>
      </c>
      <c r="AD203">
        <v>21.988800000000001</v>
      </c>
      <c r="AE203" s="1">
        <v>44530</v>
      </c>
      <c r="AF203">
        <v>12.2075</v>
      </c>
      <c r="AG203" s="1">
        <v>44530</v>
      </c>
      <c r="AH203">
        <v>12.6195</v>
      </c>
      <c r="AJ203" s="1">
        <v>44530</v>
      </c>
      <c r="AK203" s="4">
        <f t="shared" si="105"/>
        <v>18.655799999999999</v>
      </c>
      <c r="AL203" s="4">
        <f t="shared" si="106"/>
        <v>21.988800000000001</v>
      </c>
      <c r="AM203" s="4">
        <f t="shared" si="107"/>
        <v>12.2075</v>
      </c>
      <c r="AN203" s="1">
        <v>44530</v>
      </c>
      <c r="AO203" s="23">
        <f t="shared" si="108"/>
        <v>-0.34564585812455106</v>
      </c>
      <c r="AP203" s="23">
        <f t="shared" si="109"/>
        <v>0.80125332787220982</v>
      </c>
      <c r="AS203" s="1">
        <v>44530</v>
      </c>
      <c r="AT203">
        <v>18.264500000000002</v>
      </c>
      <c r="AU203" s="1">
        <v>44530</v>
      </c>
      <c r="AV203">
        <v>20.923300000000001</v>
      </c>
      <c r="AW203" s="1">
        <v>44530</v>
      </c>
      <c r="AX203">
        <v>12.1022</v>
      </c>
      <c r="AY203" s="1">
        <v>44530</v>
      </c>
      <c r="AZ203">
        <v>12.4406</v>
      </c>
      <c r="BS203" s="2">
        <v>39934</v>
      </c>
      <c r="BT203">
        <v>896.22</v>
      </c>
      <c r="BU203" s="2">
        <v>39934</v>
      </c>
      <c r="BV203">
        <v>445.87</v>
      </c>
      <c r="BW203" s="2">
        <v>39934</v>
      </c>
      <c r="BX203">
        <v>662.83</v>
      </c>
      <c r="BZ203" s="2">
        <v>39941</v>
      </c>
      <c r="CA203" s="23">
        <f t="shared" si="95"/>
        <v>4.2590889721219272E-2</v>
      </c>
      <c r="CB203" s="23">
        <f t="shared" si="96"/>
        <v>6.399098435651962E-2</v>
      </c>
      <c r="CC203" s="23">
        <f t="shared" si="97"/>
        <v>9.3990917731544998E-2</v>
      </c>
      <c r="CD203" s="23"/>
      <c r="CE203" s="2">
        <v>40298</v>
      </c>
      <c r="CF203" s="23">
        <f t="shared" si="98"/>
        <v>0.60958082774613254</v>
      </c>
      <c r="CG203" s="23">
        <f t="shared" si="99"/>
        <v>0.73506821773122266</v>
      </c>
      <c r="CS203" s="1">
        <v>42521</v>
      </c>
      <c r="CT203">
        <v>634.32000000000005</v>
      </c>
      <c r="CU203" s="1">
        <v>42521</v>
      </c>
      <c r="CV203">
        <v>1028.83</v>
      </c>
      <c r="CW203" s="1">
        <v>42521</v>
      </c>
      <c r="CX203">
        <v>2333.1999999999998</v>
      </c>
      <c r="CY203" s="1">
        <v>42521</v>
      </c>
      <c r="CZ203">
        <v>1936.76</v>
      </c>
      <c r="DB203" s="1">
        <v>42674</v>
      </c>
      <c r="DC203" s="3">
        <f t="shared" si="81"/>
        <v>553.41577825159914</v>
      </c>
      <c r="DD203" s="3">
        <f t="shared" si="82"/>
        <v>317.99216986254362</v>
      </c>
      <c r="DE203" s="3">
        <f t="shared" si="83"/>
        <v>131.97403462050599</v>
      </c>
      <c r="DF203" s="3">
        <f t="shared" si="84"/>
        <v>116.81836551279059</v>
      </c>
      <c r="DG203" s="1">
        <v>42674</v>
      </c>
      <c r="DH203" s="5">
        <f t="shared" si="79"/>
        <v>1.7403440420901575</v>
      </c>
      <c r="DI203" s="5">
        <f t="shared" si="80"/>
        <v>1.1297370412707579</v>
      </c>
      <c r="DL203" s="2">
        <v>41733</v>
      </c>
      <c r="DM203">
        <v>80.423000000000002</v>
      </c>
      <c r="DN203" s="2">
        <v>41733</v>
      </c>
      <c r="DO203">
        <v>60.085000000000001</v>
      </c>
      <c r="DP203" s="2">
        <v>41733</v>
      </c>
      <c r="DQ203" s="5">
        <v>88.055000000000007</v>
      </c>
      <c r="DS203" s="2">
        <v>41733</v>
      </c>
      <c r="DT203">
        <v>88.055000000000007</v>
      </c>
      <c r="DV203" s="2">
        <v>41740</v>
      </c>
      <c r="DW203" s="23">
        <f t="shared" si="100"/>
        <v>1.5195140218025038E-3</v>
      </c>
      <c r="DX203" s="23">
        <f t="shared" si="101"/>
        <v>-1.2073660520000584E-2</v>
      </c>
      <c r="DY203" s="23">
        <f t="shared" si="102"/>
        <v>3.1003350178864242E-3</v>
      </c>
      <c r="DZ203" s="23"/>
      <c r="EA203" s="2">
        <v>42097</v>
      </c>
      <c r="EB203" s="23">
        <f t="shared" si="103"/>
        <v>9.0095445417292364E-2</v>
      </c>
      <c r="EC203" s="23">
        <f t="shared" si="104"/>
        <v>-0.48594335400128247</v>
      </c>
    </row>
    <row r="204" spans="27:133">
      <c r="AA204" s="2">
        <v>44561</v>
      </c>
      <c r="AB204">
        <v>19.2821</v>
      </c>
      <c r="AC204" s="1">
        <v>44561</v>
      </c>
      <c r="AD204">
        <v>22.6599</v>
      </c>
      <c r="AE204" s="1">
        <v>44561</v>
      </c>
      <c r="AF204">
        <v>12.426399999999999</v>
      </c>
      <c r="AG204" s="1">
        <v>44561</v>
      </c>
      <c r="AH204">
        <v>12.207599999999999</v>
      </c>
      <c r="AJ204" s="1">
        <v>44561</v>
      </c>
      <c r="AK204" s="4">
        <f t="shared" ref="AK204" si="110">AB204</f>
        <v>19.2821</v>
      </c>
      <c r="AL204" s="4">
        <f t="shared" ref="AL204" si="111">AD204</f>
        <v>22.6599</v>
      </c>
      <c r="AM204" s="4">
        <f t="shared" ref="AM204" si="112">AF204</f>
        <v>12.426399999999999</v>
      </c>
      <c r="AN204" s="1">
        <v>44561</v>
      </c>
      <c r="AO204" s="23">
        <f t="shared" ref="AO204" si="113">AM204/AK204-1</f>
        <v>-0.35554737295211625</v>
      </c>
      <c r="AP204" s="23">
        <f t="shared" ref="AP204" si="114">AL204/AM204-1</f>
        <v>0.82352893838923591</v>
      </c>
      <c r="AS204" s="1">
        <v>44561</v>
      </c>
      <c r="AT204">
        <v>19.024899999999999</v>
      </c>
      <c r="AU204" s="1">
        <v>44561</v>
      </c>
      <c r="AV204">
        <v>21.715900000000001</v>
      </c>
      <c r="AW204" s="1">
        <v>44561</v>
      </c>
      <c r="AX204">
        <v>12.36</v>
      </c>
      <c r="AY204" s="1">
        <v>44561</v>
      </c>
      <c r="AZ204">
        <v>12.164300000000001</v>
      </c>
      <c r="BS204" s="2">
        <v>39941</v>
      </c>
      <c r="BT204">
        <v>953.57</v>
      </c>
      <c r="BU204" s="2">
        <v>39941</v>
      </c>
      <c r="BV204">
        <v>464.86</v>
      </c>
      <c r="BW204" s="2">
        <v>39941</v>
      </c>
      <c r="BX204">
        <v>725.13</v>
      </c>
      <c r="BZ204" s="2">
        <v>39948</v>
      </c>
      <c r="CA204" s="23">
        <f t="shared" si="95"/>
        <v>2.7341565202426477E-2</v>
      </c>
      <c r="CB204" s="23">
        <f t="shared" si="96"/>
        <v>-3.4313160019715405E-2</v>
      </c>
      <c r="CC204" s="23">
        <f t="shared" si="97"/>
        <v>-2.3719884710327821E-2</v>
      </c>
      <c r="CD204" s="23"/>
      <c r="CE204" s="2">
        <v>40305</v>
      </c>
      <c r="CF204" s="23">
        <f t="shared" si="98"/>
        <v>0.62806501763765388</v>
      </c>
      <c r="CG204" s="23">
        <f t="shared" si="99"/>
        <v>0.75758850414843248</v>
      </c>
      <c r="CS204" s="1">
        <v>42551</v>
      </c>
      <c r="CT204">
        <v>639.53</v>
      </c>
      <c r="CU204" s="1">
        <v>42551</v>
      </c>
      <c r="CV204">
        <v>1048.33</v>
      </c>
      <c r="CW204" s="1">
        <v>42551</v>
      </c>
      <c r="CX204">
        <v>2299.6999999999998</v>
      </c>
      <c r="CY204" s="1">
        <v>42551</v>
      </c>
      <c r="CZ204">
        <v>1915.12</v>
      </c>
      <c r="DB204" s="1">
        <v>42704</v>
      </c>
      <c r="DC204" s="3">
        <f t="shared" si="81"/>
        <v>529.87633262260124</v>
      </c>
      <c r="DD204" s="3">
        <f t="shared" si="82"/>
        <v>298.30251764638609</v>
      </c>
      <c r="DE204" s="3">
        <f t="shared" si="83"/>
        <v>135.26409232134932</v>
      </c>
      <c r="DF204" s="3">
        <f t="shared" si="84"/>
        <v>116.8032861046272</v>
      </c>
      <c r="DG204" s="1">
        <v>42704</v>
      </c>
      <c r="DH204" s="5">
        <f t="shared" si="79"/>
        <v>1.7763052648812288</v>
      </c>
      <c r="DI204" s="5">
        <f t="shared" si="80"/>
        <v>1.1580504010836283</v>
      </c>
      <c r="DL204" s="2">
        <v>41740</v>
      </c>
      <c r="DM204">
        <v>79.451999999999998</v>
      </c>
      <c r="DN204" s="2">
        <v>41740</v>
      </c>
      <c r="DO204">
        <v>60.176299999999998</v>
      </c>
      <c r="DP204" s="2">
        <v>41740</v>
      </c>
      <c r="DQ204" s="5">
        <v>88.328000000000003</v>
      </c>
      <c r="DS204" s="2">
        <v>41740</v>
      </c>
      <c r="DT204">
        <v>88.328000000000003</v>
      </c>
      <c r="DV204" s="2">
        <v>41747</v>
      </c>
      <c r="DW204" s="23">
        <f t="shared" si="100"/>
        <v>1.9093895769597413E-3</v>
      </c>
      <c r="DX204" s="23">
        <f t="shared" si="101"/>
        <v>4.9715551527966806E-3</v>
      </c>
      <c r="DY204" s="23">
        <f t="shared" si="102"/>
        <v>-4.0643963409112693E-3</v>
      </c>
      <c r="DZ204" s="23"/>
      <c r="EA204" s="2">
        <v>42104</v>
      </c>
      <c r="EB204" s="23">
        <f t="shared" si="103"/>
        <v>6.431150248242927E-2</v>
      </c>
      <c r="EC204" s="23">
        <f t="shared" si="104"/>
        <v>-0.48688770766633671</v>
      </c>
    </row>
    <row r="205" spans="27:133">
      <c r="AA205" s="2">
        <v>44592</v>
      </c>
      <c r="AB205">
        <v>17.974900000000002</v>
      </c>
      <c r="AC205" s="1">
        <v>44592</v>
      </c>
      <c r="AD205">
        <v>22.1294</v>
      </c>
      <c r="AE205" s="1">
        <v>44592</v>
      </c>
      <c r="AF205">
        <v>12.001099999999999</v>
      </c>
      <c r="AG205" s="1">
        <v>44592</v>
      </c>
      <c r="AH205">
        <v>11.805199999999999</v>
      </c>
      <c r="AJ205" s="1">
        <v>44592</v>
      </c>
      <c r="AK205" s="4">
        <f t="shared" ref="AK205" si="115">AB205</f>
        <v>17.974900000000002</v>
      </c>
      <c r="AL205" s="4">
        <f t="shared" ref="AL205" si="116">AD205</f>
        <v>22.1294</v>
      </c>
      <c r="AM205" s="4">
        <f t="shared" ref="AM205" si="117">AF205</f>
        <v>12.001099999999999</v>
      </c>
      <c r="AN205" s="1">
        <v>44592</v>
      </c>
      <c r="AO205" s="23">
        <f t="shared" ref="AO205" si="118">AM205/AK205-1</f>
        <v>-0.33234120913050991</v>
      </c>
      <c r="AP205" s="23">
        <f t="shared" ref="AP205" si="119">AL205/AM205-1</f>
        <v>0.8439476381331712</v>
      </c>
      <c r="AS205" s="1">
        <v>44592</v>
      </c>
      <c r="AT205">
        <v>16.9163</v>
      </c>
      <c r="AU205" s="1">
        <v>44592</v>
      </c>
      <c r="AV205">
        <v>21.369700000000002</v>
      </c>
      <c r="AW205" s="1">
        <v>44592</v>
      </c>
      <c r="AX205">
        <v>11.1928</v>
      </c>
      <c r="AY205" s="1">
        <v>44592</v>
      </c>
      <c r="AZ205">
        <v>10.4825</v>
      </c>
      <c r="BS205" s="2">
        <v>39948</v>
      </c>
      <c r="BT205">
        <v>920.85</v>
      </c>
      <c r="BU205" s="2">
        <v>39948</v>
      </c>
      <c r="BV205">
        <v>477.57</v>
      </c>
      <c r="BW205" s="2">
        <v>39948</v>
      </c>
      <c r="BX205">
        <v>707.93</v>
      </c>
      <c r="BZ205" s="2">
        <v>39955</v>
      </c>
      <c r="CA205" s="23">
        <f t="shared" si="95"/>
        <v>0.14636597776242244</v>
      </c>
      <c r="CB205" s="23">
        <f t="shared" si="96"/>
        <v>2.215344518651241E-2</v>
      </c>
      <c r="CC205" s="23">
        <f t="shared" si="97"/>
        <v>5.4369782323111071E-2</v>
      </c>
      <c r="CD205" s="23"/>
      <c r="CE205" s="2">
        <v>40312</v>
      </c>
      <c r="CF205" s="23">
        <f t="shared" si="98"/>
        <v>0.65792238522720781</v>
      </c>
      <c r="CG205" s="23">
        <f t="shared" si="99"/>
        <v>0.77344450079929739</v>
      </c>
      <c r="CS205" s="1">
        <v>42580</v>
      </c>
      <c r="CT205">
        <v>657.4</v>
      </c>
      <c r="CU205" s="1">
        <v>42580</v>
      </c>
      <c r="CV205">
        <v>1116.82</v>
      </c>
      <c r="CW205" s="1">
        <v>42580</v>
      </c>
      <c r="CX205">
        <v>2383.1999999999998</v>
      </c>
      <c r="CY205" s="1">
        <v>42580</v>
      </c>
      <c r="CZ205">
        <v>2004.38</v>
      </c>
      <c r="DB205" s="1">
        <v>42734</v>
      </c>
      <c r="DC205" s="3">
        <f t="shared" si="81"/>
        <v>529.85927505330494</v>
      </c>
      <c r="DD205" s="3">
        <f t="shared" si="82"/>
        <v>292.70425513674132</v>
      </c>
      <c r="DE205" s="3">
        <f t="shared" si="83"/>
        <v>139.71926320461608</v>
      </c>
      <c r="DF205" s="3">
        <f t="shared" si="84"/>
        <v>118.24548070137368</v>
      </c>
      <c r="DG205" s="1">
        <v>42734</v>
      </c>
      <c r="DH205" s="5">
        <f t="shared" si="79"/>
        <v>1.8102206092144884</v>
      </c>
      <c r="DI205" s="5">
        <f t="shared" si="80"/>
        <v>1.1816034099220583</v>
      </c>
      <c r="DL205" s="2">
        <v>41747</v>
      </c>
      <c r="DM205">
        <v>79.846999999999994</v>
      </c>
      <c r="DN205" s="2">
        <v>41747</v>
      </c>
      <c r="DO205">
        <v>60.291200000000003</v>
      </c>
      <c r="DP205" s="2">
        <v>41747</v>
      </c>
      <c r="DQ205" s="5">
        <v>87.968999999999994</v>
      </c>
      <c r="DS205" s="2">
        <v>41747</v>
      </c>
      <c r="DT205">
        <v>87.968999999999994</v>
      </c>
      <c r="DV205" s="2">
        <v>41754</v>
      </c>
      <c r="DW205" s="23">
        <f t="shared" si="100"/>
        <v>5.5364630327476849E-3</v>
      </c>
      <c r="DX205" s="23">
        <f t="shared" si="101"/>
        <v>-1.2273473017144765E-3</v>
      </c>
      <c r="DY205" s="23">
        <f t="shared" si="102"/>
        <v>-5.990746740328956E-3</v>
      </c>
      <c r="DZ205" s="23"/>
      <c r="EA205" s="2">
        <v>42111</v>
      </c>
      <c r="EB205" s="23">
        <f t="shared" si="103"/>
        <v>6.0560044652542888E-2</v>
      </c>
      <c r="EC205" s="23">
        <f t="shared" si="104"/>
        <v>-0.48448608033743251</v>
      </c>
    </row>
    <row r="206" spans="27:133">
      <c r="AA206" s="2">
        <v>44620</v>
      </c>
      <c r="AB206">
        <v>17.246099999999998</v>
      </c>
      <c r="AC206" s="1">
        <v>44620</v>
      </c>
      <c r="AD206">
        <v>20.767099999999999</v>
      </c>
      <c r="AE206" s="1">
        <v>44620</v>
      </c>
      <c r="AF206">
        <v>11.6159</v>
      </c>
      <c r="AG206" s="1">
        <v>44620</v>
      </c>
      <c r="AH206">
        <v>11.251799999999999</v>
      </c>
      <c r="AJ206" s="1">
        <v>44620</v>
      </c>
      <c r="AK206" s="4">
        <f t="shared" ref="AK206" si="120">AB206</f>
        <v>17.246099999999998</v>
      </c>
      <c r="AL206" s="4">
        <f t="shared" ref="AL206" si="121">AD206</f>
        <v>20.767099999999999</v>
      </c>
      <c r="AM206" s="4">
        <f t="shared" ref="AM206" si="122">AF206</f>
        <v>11.6159</v>
      </c>
      <c r="AN206" s="1">
        <v>44620</v>
      </c>
      <c r="AO206" s="23">
        <f t="shared" ref="AO206" si="123">AM206/AK206-1</f>
        <v>-0.32646221464562997</v>
      </c>
      <c r="AP206" s="23">
        <f t="shared" ref="AP206" si="124">AL206/AM206-1</f>
        <v>0.78781669952392841</v>
      </c>
      <c r="AS206" s="1">
        <v>44620</v>
      </c>
      <c r="AT206">
        <v>16.287700000000001</v>
      </c>
      <c r="AU206" s="1">
        <v>44620</v>
      </c>
      <c r="AV206">
        <v>20.4816</v>
      </c>
      <c r="AW206" s="1">
        <v>44620</v>
      </c>
      <c r="AX206">
        <v>10.8756</v>
      </c>
      <c r="AY206" s="1">
        <v>44620</v>
      </c>
      <c r="AZ206">
        <v>10.112399999999999</v>
      </c>
      <c r="BS206" s="2">
        <v>39955</v>
      </c>
      <c r="BT206">
        <v>941.25</v>
      </c>
      <c r="BU206" s="2">
        <v>39955</v>
      </c>
      <c r="BV206">
        <v>547.47</v>
      </c>
      <c r="BW206" s="2">
        <v>39955</v>
      </c>
      <c r="BX206">
        <v>746.42</v>
      </c>
      <c r="BZ206" s="2">
        <v>39962</v>
      </c>
      <c r="CA206" s="23">
        <f t="shared" si="95"/>
        <v>4.7819971870604716E-2</v>
      </c>
      <c r="CB206" s="23">
        <f t="shared" si="96"/>
        <v>3.0544488711819362E-2</v>
      </c>
      <c r="CC206" s="23">
        <f t="shared" si="97"/>
        <v>3.5770745692773609E-2</v>
      </c>
      <c r="CD206" s="23"/>
      <c r="CE206" s="2">
        <v>40319</v>
      </c>
      <c r="CF206" s="23">
        <f t="shared" si="98"/>
        <v>0.72139904148319212</v>
      </c>
      <c r="CG206" s="23">
        <f t="shared" si="99"/>
        <v>0.79025689359697926</v>
      </c>
      <c r="CS206" s="1">
        <v>42613</v>
      </c>
      <c r="CT206">
        <v>667.19</v>
      </c>
      <c r="CU206" s="1">
        <v>42613</v>
      </c>
      <c r="CV206">
        <v>1122.83</v>
      </c>
      <c r="CW206" s="1">
        <v>42613</v>
      </c>
      <c r="CX206">
        <v>2399.1999999999998</v>
      </c>
      <c r="CY206" s="1">
        <v>42613</v>
      </c>
      <c r="CZ206">
        <v>1985.85</v>
      </c>
      <c r="DB206" s="1">
        <v>42766</v>
      </c>
      <c r="DC206" s="3">
        <f t="shared" si="81"/>
        <v>547.85501066098084</v>
      </c>
      <c r="DD206" s="3">
        <f t="shared" si="82"/>
        <v>308.05303917926409</v>
      </c>
      <c r="DE206" s="3">
        <f t="shared" si="83"/>
        <v>141.46138482023966</v>
      </c>
      <c r="DF206" s="3">
        <f t="shared" si="84"/>
        <v>122.41584182304037</v>
      </c>
      <c r="DG206" s="1">
        <v>42766</v>
      </c>
      <c r="DH206" s="5">
        <f t="shared" si="79"/>
        <v>1.7784437774761563</v>
      </c>
      <c r="DI206" s="5">
        <f t="shared" si="80"/>
        <v>1.1555807051895357</v>
      </c>
      <c r="DL206" s="2">
        <v>41754</v>
      </c>
      <c r="DM206">
        <v>79.748999999999995</v>
      </c>
      <c r="DN206" s="2">
        <v>41754</v>
      </c>
      <c r="DO206">
        <v>60.625</v>
      </c>
      <c r="DP206" s="2">
        <v>41754</v>
      </c>
      <c r="DQ206" s="5">
        <v>87.441999999999993</v>
      </c>
      <c r="DS206" s="2">
        <v>41754</v>
      </c>
      <c r="DT206">
        <v>87.441999999999993</v>
      </c>
      <c r="DV206" s="2">
        <v>41761</v>
      </c>
      <c r="DW206" s="23">
        <f t="shared" si="100"/>
        <v>-7.628865979381394E-3</v>
      </c>
      <c r="DX206" s="23">
        <f t="shared" si="101"/>
        <v>-2.9216667293632259E-3</v>
      </c>
      <c r="DY206" s="23">
        <f t="shared" si="102"/>
        <v>7.0675419134971218E-3</v>
      </c>
      <c r="DZ206" s="23"/>
      <c r="EA206" s="2">
        <v>42118</v>
      </c>
      <c r="EB206" s="23">
        <f t="shared" si="103"/>
        <v>1.6194739339738706E-2</v>
      </c>
      <c r="EC206" s="23">
        <f t="shared" si="104"/>
        <v>-0.43080299446861831</v>
      </c>
    </row>
    <row r="207" spans="27:133">
      <c r="AA207" s="2">
        <v>44651</v>
      </c>
      <c r="AB207">
        <v>17.4009</v>
      </c>
      <c r="AC207" s="1">
        <v>44651</v>
      </c>
      <c r="AD207">
        <v>21.075399999999998</v>
      </c>
      <c r="AE207" s="1">
        <v>44651</v>
      </c>
      <c r="AF207">
        <v>11.8202</v>
      </c>
      <c r="AG207" s="1">
        <v>44651</v>
      </c>
      <c r="AH207">
        <v>10.588100000000001</v>
      </c>
      <c r="AJ207" s="1">
        <v>44651</v>
      </c>
      <c r="AK207" s="4">
        <f t="shared" ref="AK207" si="125">AB207</f>
        <v>17.4009</v>
      </c>
      <c r="AL207" s="4">
        <f t="shared" ref="AL207" si="126">AD207</f>
        <v>21.075399999999998</v>
      </c>
      <c r="AM207" s="4">
        <f t="shared" ref="AM207" si="127">AF207</f>
        <v>11.8202</v>
      </c>
      <c r="AN207" s="1">
        <v>44651</v>
      </c>
      <c r="AO207" s="23">
        <f t="shared" ref="AO207" si="128">AM207/AK207-1</f>
        <v>-0.32071329643868995</v>
      </c>
      <c r="AP207" s="23">
        <f t="shared" ref="AP207" si="129">AL207/AM207-1</f>
        <v>0.78299859562443941</v>
      </c>
      <c r="AS207" s="1">
        <v>44651</v>
      </c>
      <c r="AT207">
        <v>16.6159</v>
      </c>
      <c r="AU207" s="1">
        <v>44651</v>
      </c>
      <c r="AV207">
        <v>21.2255</v>
      </c>
      <c r="AW207" s="1">
        <v>44651</v>
      </c>
      <c r="AX207">
        <v>11.170999999999999</v>
      </c>
      <c r="AY207" s="1">
        <v>44651</v>
      </c>
      <c r="AZ207">
        <v>9.6442999999999994</v>
      </c>
      <c r="BS207" s="2">
        <v>39962</v>
      </c>
      <c r="BT207">
        <v>970</v>
      </c>
      <c r="BU207" s="2">
        <v>39962</v>
      </c>
      <c r="BV207">
        <v>573.65</v>
      </c>
      <c r="BW207" s="2">
        <v>39962</v>
      </c>
      <c r="BX207">
        <v>773.12</v>
      </c>
      <c r="BZ207" s="2">
        <v>39969</v>
      </c>
      <c r="CA207" s="23">
        <f t="shared" si="95"/>
        <v>3.594526279090049E-2</v>
      </c>
      <c r="CB207" s="23">
        <f t="shared" si="96"/>
        <v>1.267010309278338E-2</v>
      </c>
      <c r="CC207" s="23">
        <f t="shared" si="97"/>
        <v>1.7901490066225101E-2</v>
      </c>
      <c r="CD207" s="23"/>
      <c r="CE207" s="2">
        <v>40326</v>
      </c>
      <c r="CF207" s="23">
        <f t="shared" si="98"/>
        <v>0.71161915022113187</v>
      </c>
      <c r="CG207" s="23">
        <f t="shared" si="99"/>
        <v>0.78863216333528252</v>
      </c>
      <c r="CS207" s="1">
        <v>42643</v>
      </c>
      <c r="CT207">
        <v>653.76</v>
      </c>
      <c r="CU207" s="1">
        <v>42643</v>
      </c>
      <c r="CV207">
        <v>1111.04</v>
      </c>
      <c r="CW207" s="1">
        <v>42643</v>
      </c>
      <c r="CX207">
        <v>2399.8000000000002</v>
      </c>
      <c r="CY207" s="1">
        <v>42643</v>
      </c>
      <c r="CZ207">
        <v>1999.56</v>
      </c>
      <c r="DB207" s="1">
        <v>42794</v>
      </c>
      <c r="DC207" s="3">
        <f t="shared" si="81"/>
        <v>572.91257995735612</v>
      </c>
      <c r="DD207" s="3">
        <f t="shared" si="82"/>
        <v>318.63515560254871</v>
      </c>
      <c r="DE207" s="3">
        <f t="shared" si="83"/>
        <v>144.38526409232134</v>
      </c>
      <c r="DF207" s="3">
        <f t="shared" si="84"/>
        <v>126.23636067531646</v>
      </c>
      <c r="DG207" s="1">
        <v>42794</v>
      </c>
      <c r="DH207" s="5">
        <f t="shared" si="79"/>
        <v>1.7980206197711019</v>
      </c>
      <c r="DI207" s="5">
        <f t="shared" si="80"/>
        <v>1.1437692224325475</v>
      </c>
      <c r="DL207" s="2">
        <v>41761</v>
      </c>
      <c r="DM207">
        <v>79.516000000000005</v>
      </c>
      <c r="DN207" s="2">
        <v>41761</v>
      </c>
      <c r="DO207">
        <v>60.162500000000001</v>
      </c>
      <c r="DP207" s="2">
        <v>41761</v>
      </c>
      <c r="DQ207" s="5">
        <v>88.06</v>
      </c>
      <c r="DS207" s="2">
        <v>41761</v>
      </c>
      <c r="DT207">
        <v>88.06</v>
      </c>
      <c r="DV207" s="2">
        <v>41768</v>
      </c>
      <c r="DW207" s="23">
        <f t="shared" si="100"/>
        <v>-2.285476833575828E-3</v>
      </c>
      <c r="DX207" s="23">
        <f t="shared" si="101"/>
        <v>4.8669450173550732E-3</v>
      </c>
      <c r="DY207" s="23">
        <f t="shared" si="102"/>
        <v>6.2457415398591287E-3</v>
      </c>
      <c r="DZ207" s="23"/>
      <c r="EA207" s="2">
        <v>42125</v>
      </c>
      <c r="EB207" s="23">
        <f t="shared" si="103"/>
        <v>1.7631688423132199E-2</v>
      </c>
      <c r="EC207" s="23">
        <f t="shared" si="104"/>
        <v>-0.41938942604497914</v>
      </c>
    </row>
    <row r="208" spans="27:133">
      <c r="AA208" s="2">
        <v>44680</v>
      </c>
      <c r="AB208">
        <v>15.997</v>
      </c>
      <c r="AC208" s="1">
        <v>44680</v>
      </c>
      <c r="AD208">
        <v>20.053100000000001</v>
      </c>
      <c r="AE208" s="1">
        <v>44680</v>
      </c>
      <c r="AF208">
        <v>11.297000000000001</v>
      </c>
      <c r="AG208" s="1">
        <v>44680</v>
      </c>
      <c r="AH208">
        <v>10.6035</v>
      </c>
      <c r="AJ208" s="1">
        <v>44680</v>
      </c>
      <c r="AK208" s="4">
        <f t="shared" ref="AK208" si="130">AB208</f>
        <v>15.997</v>
      </c>
      <c r="AL208" s="4">
        <f t="shared" ref="AL208" si="131">AD208</f>
        <v>20.053100000000001</v>
      </c>
      <c r="AM208" s="4">
        <f t="shared" ref="AM208" si="132">AF208</f>
        <v>11.297000000000001</v>
      </c>
      <c r="AN208" s="1">
        <v>44680</v>
      </c>
      <c r="AO208" s="23">
        <f t="shared" ref="AO208" si="133">AM208/AK208-1</f>
        <v>-0.29380508845408515</v>
      </c>
      <c r="AP208" s="23">
        <f t="shared" ref="AP208" si="134">AL208/AM208-1</f>
        <v>0.77508188014517132</v>
      </c>
      <c r="AS208" s="1">
        <v>44680</v>
      </c>
      <c r="AT208">
        <v>15.2758</v>
      </c>
      <c r="AU208" s="1">
        <v>44680</v>
      </c>
      <c r="AV208">
        <v>17.478400000000001</v>
      </c>
      <c r="AW208" s="1">
        <v>44680</v>
      </c>
      <c r="AX208">
        <v>10.625400000000001</v>
      </c>
      <c r="AY208" s="1">
        <v>44680</v>
      </c>
      <c r="AZ208">
        <v>9.6605000000000008</v>
      </c>
      <c r="BS208" s="2">
        <v>39969</v>
      </c>
      <c r="BT208">
        <v>982.29</v>
      </c>
      <c r="BU208" s="2">
        <v>39969</v>
      </c>
      <c r="BV208">
        <v>594.27</v>
      </c>
      <c r="BW208" s="2">
        <v>39969</v>
      </c>
      <c r="BX208">
        <v>786.96</v>
      </c>
      <c r="BZ208" s="2">
        <v>39976</v>
      </c>
      <c r="CA208" s="23">
        <f t="shared" si="95"/>
        <v>1.0231039763070715E-2</v>
      </c>
      <c r="CB208" s="23">
        <f t="shared" si="96"/>
        <v>1.231815451648699E-2</v>
      </c>
      <c r="CC208" s="23">
        <f t="shared" si="97"/>
        <v>4.1044017485005746E-3</v>
      </c>
      <c r="CD208" s="23"/>
      <c r="CE208" s="2">
        <v>40333</v>
      </c>
      <c r="CF208" s="23">
        <f t="shared" si="98"/>
        <v>0.70420935029251808</v>
      </c>
      <c r="CG208" s="23">
        <f t="shared" si="99"/>
        <v>0.78748851140845189</v>
      </c>
      <c r="CS208" s="1">
        <v>42674</v>
      </c>
      <c r="CT208">
        <v>648.88</v>
      </c>
      <c r="CU208" s="1">
        <v>42674</v>
      </c>
      <c r="CV208">
        <v>1112.75</v>
      </c>
      <c r="CW208" s="1">
        <v>42674</v>
      </c>
      <c r="CX208">
        <v>2378.6999999999998</v>
      </c>
      <c r="CY208" s="1">
        <v>42674</v>
      </c>
      <c r="CZ208">
        <v>1936.72</v>
      </c>
      <c r="DB208" s="1">
        <v>42825</v>
      </c>
      <c r="DC208" s="3">
        <f t="shared" si="81"/>
        <v>587.80383795309172</v>
      </c>
      <c r="DD208" s="3">
        <f t="shared" si="82"/>
        <v>329.15154459463281</v>
      </c>
      <c r="DE208" s="3">
        <f t="shared" si="83"/>
        <v>144.70705725699065</v>
      </c>
      <c r="DF208" s="3">
        <f t="shared" si="84"/>
        <v>128.0308102467597</v>
      </c>
      <c r="DG208" s="1">
        <v>42825</v>
      </c>
      <c r="DH208" s="5">
        <f t="shared" si="79"/>
        <v>1.7858152197857755</v>
      </c>
      <c r="DI208" s="5">
        <f t="shared" si="80"/>
        <v>1.1302518274944136</v>
      </c>
      <c r="DL208" s="2">
        <v>41768</v>
      </c>
      <c r="DM208">
        <v>79.903000000000006</v>
      </c>
      <c r="DN208" s="2">
        <v>41768</v>
      </c>
      <c r="DO208">
        <v>60.024999999999999</v>
      </c>
      <c r="DP208" s="2">
        <v>41768</v>
      </c>
      <c r="DQ208" s="5">
        <v>88.61</v>
      </c>
      <c r="DS208" s="2">
        <v>41768</v>
      </c>
      <c r="DT208">
        <v>88.61</v>
      </c>
      <c r="DV208" s="2">
        <v>41775</v>
      </c>
      <c r="DW208" s="23">
        <f t="shared" si="100"/>
        <v>-2.0699708454810506E-2</v>
      </c>
      <c r="DX208" s="23">
        <f t="shared" si="101"/>
        <v>1.7521244508966749E-3</v>
      </c>
      <c r="DY208" s="23">
        <f t="shared" si="102"/>
        <v>3.4646202460220099E-3</v>
      </c>
      <c r="DZ208" s="23"/>
      <c r="EA208" s="2">
        <v>42132</v>
      </c>
      <c r="EB208" s="23">
        <f t="shared" si="103"/>
        <v>3.6053960628892835E-3</v>
      </c>
      <c r="EC208" s="23">
        <f t="shared" si="104"/>
        <v>-0.39323054461994073</v>
      </c>
    </row>
    <row r="209" spans="27:133">
      <c r="AA209" s="2">
        <v>44712</v>
      </c>
      <c r="AB209">
        <v>15.726000000000001</v>
      </c>
      <c r="AC209" s="1">
        <v>44712</v>
      </c>
      <c r="AD209">
        <v>19.145399999999999</v>
      </c>
      <c r="AE209" s="1">
        <v>44712</v>
      </c>
      <c r="AF209">
        <v>11.3725</v>
      </c>
      <c r="AG209" s="1">
        <v>44712</v>
      </c>
      <c r="AH209">
        <v>11.000400000000001</v>
      </c>
      <c r="AJ209" s="1">
        <v>44712</v>
      </c>
      <c r="AK209" s="4">
        <f t="shared" ref="AK209:AK210" si="135">AB209</f>
        <v>15.726000000000001</v>
      </c>
      <c r="AL209" s="4">
        <f t="shared" ref="AL209:AL210" si="136">AD209</f>
        <v>19.145399999999999</v>
      </c>
      <c r="AM209" s="4">
        <f t="shared" ref="AM209:AM210" si="137">AF209</f>
        <v>11.3725</v>
      </c>
      <c r="AN209" s="1">
        <v>44712</v>
      </c>
      <c r="AO209" s="23">
        <f t="shared" ref="AO209:AO210" si="138">AM209/AK209-1</f>
        <v>-0.27683454152359155</v>
      </c>
      <c r="AP209" s="23">
        <f t="shared" ref="AP209:AP210" si="139">AL209/AM209-1</f>
        <v>0.68348208397449972</v>
      </c>
      <c r="AS209" s="1">
        <v>44712</v>
      </c>
      <c r="AT209">
        <v>15.148899999999999</v>
      </c>
      <c r="AU209" s="1">
        <v>44712</v>
      </c>
      <c r="AV209">
        <v>17.0001</v>
      </c>
      <c r="AW209" s="1">
        <v>44712</v>
      </c>
      <c r="AX209">
        <v>10.8195</v>
      </c>
      <c r="AY209" s="1">
        <v>44712</v>
      </c>
      <c r="AZ209">
        <v>10.082100000000001</v>
      </c>
      <c r="BS209" s="2">
        <v>39976</v>
      </c>
      <c r="BT209">
        <v>994.39</v>
      </c>
      <c r="BU209" s="2">
        <v>39976</v>
      </c>
      <c r="BV209">
        <v>600.35</v>
      </c>
      <c r="BW209" s="2">
        <v>39976</v>
      </c>
      <c r="BX209">
        <v>790.19</v>
      </c>
      <c r="BZ209" s="2">
        <v>39983</v>
      </c>
      <c r="CA209" s="23">
        <f t="shared" si="95"/>
        <v>-4.8754892979095521E-2</v>
      </c>
      <c r="CB209" s="23">
        <f t="shared" si="96"/>
        <v>-2.9756936413278479E-2</v>
      </c>
      <c r="CC209" s="23">
        <f t="shared" si="97"/>
        <v>-5.0266391627330154E-2</v>
      </c>
      <c r="CD209" s="23"/>
      <c r="CE209" s="2">
        <v>40340</v>
      </c>
      <c r="CF209" s="23">
        <f t="shared" si="98"/>
        <v>0.6978381280386583</v>
      </c>
      <c r="CG209" s="23">
        <f t="shared" si="99"/>
        <v>0.78728630716314807</v>
      </c>
      <c r="CS209" s="1">
        <v>42704</v>
      </c>
      <c r="CT209">
        <v>621.28</v>
      </c>
      <c r="CU209" s="1">
        <v>42704</v>
      </c>
      <c r="CV209">
        <v>1043.8499999999999</v>
      </c>
      <c r="CW209" s="1">
        <v>42704</v>
      </c>
      <c r="CX209">
        <v>2438</v>
      </c>
      <c r="CY209" s="1">
        <v>42704</v>
      </c>
      <c r="CZ209">
        <v>1936.47</v>
      </c>
      <c r="DB209" s="1">
        <v>42853</v>
      </c>
      <c r="DC209" s="3">
        <f t="shared" si="81"/>
        <v>590.39658848614067</v>
      </c>
      <c r="DD209" s="3">
        <f t="shared" si="82"/>
        <v>333.76675335066977</v>
      </c>
      <c r="DE209" s="3">
        <f t="shared" si="83"/>
        <v>145.24522858411007</v>
      </c>
      <c r="DF209" s="3">
        <f t="shared" si="84"/>
        <v>130.97069166229392</v>
      </c>
      <c r="DG209" s="1">
        <v>42853</v>
      </c>
      <c r="DH209" s="5">
        <f t="shared" si="79"/>
        <v>1.7688897487816724</v>
      </c>
      <c r="DI209" s="5">
        <f t="shared" si="80"/>
        <v>1.1089903148608458</v>
      </c>
      <c r="DL209" s="2">
        <v>41775</v>
      </c>
      <c r="DM209">
        <v>80.043000000000006</v>
      </c>
      <c r="DN209" s="2">
        <v>41775</v>
      </c>
      <c r="DO209">
        <v>58.782499999999999</v>
      </c>
      <c r="DP209" s="2">
        <v>41775</v>
      </c>
      <c r="DQ209" s="5">
        <v>88.917000000000002</v>
      </c>
      <c r="DS209" s="2">
        <v>41775</v>
      </c>
      <c r="DT209">
        <v>88.917000000000002</v>
      </c>
      <c r="DV209" s="2">
        <v>41782</v>
      </c>
      <c r="DW209" s="23">
        <f t="shared" si="100"/>
        <v>-4.6782630885041643E-3</v>
      </c>
      <c r="DX209" s="23">
        <f t="shared" si="101"/>
        <v>4.372649700785658E-3</v>
      </c>
      <c r="DY209" s="23">
        <f t="shared" si="102"/>
        <v>2.6991463949526118E-3</v>
      </c>
      <c r="DZ209" s="23"/>
      <c r="EA209" s="2">
        <v>42139</v>
      </c>
      <c r="EB209" s="23">
        <f t="shared" si="103"/>
        <v>3.8281466919773882E-2</v>
      </c>
      <c r="EC209" s="23">
        <f t="shared" si="104"/>
        <v>-0.41009142038756369</v>
      </c>
    </row>
    <row r="210" spans="27:133">
      <c r="AA210" s="2">
        <v>44742</v>
      </c>
      <c r="AB210">
        <v>14.3575</v>
      </c>
      <c r="AC210" s="1">
        <v>44742</v>
      </c>
      <c r="AD210">
        <v>18.5869</v>
      </c>
      <c r="AE210" s="1">
        <v>44742</v>
      </c>
      <c r="AF210">
        <v>10.8583</v>
      </c>
      <c r="AG210" s="1">
        <v>44742</v>
      </c>
      <c r="AH210">
        <v>11.9313</v>
      </c>
      <c r="AJ210" s="1">
        <v>44742</v>
      </c>
      <c r="AK210" s="4">
        <f t="shared" si="135"/>
        <v>14.3575</v>
      </c>
      <c r="AL210" s="4">
        <f t="shared" si="136"/>
        <v>18.5869</v>
      </c>
      <c r="AM210" s="4">
        <f t="shared" si="137"/>
        <v>10.8583</v>
      </c>
      <c r="AN210" s="2">
        <f>AJ210</f>
        <v>44742</v>
      </c>
      <c r="AO210" s="23">
        <f t="shared" si="138"/>
        <v>-0.2437193104649138</v>
      </c>
      <c r="AP210" s="23">
        <f t="shared" si="139"/>
        <v>0.71176887726439686</v>
      </c>
      <c r="AS210" s="1">
        <v>44742</v>
      </c>
      <c r="AT210">
        <v>13.913500000000001</v>
      </c>
      <c r="AU210" s="1">
        <v>44742</v>
      </c>
      <c r="AV210">
        <v>16.691099999999999</v>
      </c>
      <c r="AW210" s="1">
        <v>44742</v>
      </c>
      <c r="AX210">
        <v>10.426600000000001</v>
      </c>
      <c r="AY210" s="1">
        <v>44742</v>
      </c>
      <c r="AZ210">
        <v>11.064299999999999</v>
      </c>
      <c r="BS210" s="2">
        <v>39983</v>
      </c>
      <c r="BT210">
        <v>964.8</v>
      </c>
      <c r="BU210" s="2">
        <v>39983</v>
      </c>
      <c r="BV210">
        <v>571.08000000000004</v>
      </c>
      <c r="BW210" s="2">
        <v>39983</v>
      </c>
      <c r="BX210">
        <v>750.47</v>
      </c>
      <c r="BZ210" s="2">
        <v>39990</v>
      </c>
      <c r="CA210" s="23">
        <f t="shared" si="95"/>
        <v>1.6670168802969787E-2</v>
      </c>
      <c r="CB210" s="23">
        <f t="shared" si="96"/>
        <v>-1.0675787728026132E-3</v>
      </c>
      <c r="CC210" s="23">
        <f t="shared" si="97"/>
        <v>1.5257105547190397E-2</v>
      </c>
      <c r="CD210" s="23"/>
      <c r="CE210" s="2">
        <v>40347</v>
      </c>
      <c r="CF210" s="23">
        <f t="shared" si="98"/>
        <v>0.69085031414029163</v>
      </c>
      <c r="CG210" s="23">
        <f t="shared" si="99"/>
        <v>0.77797098596965886</v>
      </c>
      <c r="CS210" s="1">
        <v>42734</v>
      </c>
      <c r="CT210">
        <v>621.26</v>
      </c>
      <c r="CU210" s="1">
        <v>42734</v>
      </c>
      <c r="CV210">
        <v>1024.26</v>
      </c>
      <c r="CW210" s="1">
        <v>42734</v>
      </c>
      <c r="CX210">
        <v>2518.3000000000002</v>
      </c>
      <c r="CY210" s="1">
        <v>42734</v>
      </c>
      <c r="CZ210">
        <v>1960.38</v>
      </c>
      <c r="DB210" s="1">
        <v>42886</v>
      </c>
      <c r="DC210" s="3">
        <f t="shared" si="81"/>
        <v>602.30277185501063</v>
      </c>
      <c r="DD210" s="3">
        <f t="shared" si="82"/>
        <v>340.31949246992218</v>
      </c>
      <c r="DE210" s="3">
        <f t="shared" si="83"/>
        <v>145.88326675543718</v>
      </c>
      <c r="DF210" s="3">
        <f t="shared" si="84"/>
        <v>135.05298904028643</v>
      </c>
      <c r="DG210" s="1">
        <v>42886</v>
      </c>
      <c r="DH210" s="5">
        <f t="shared" si="79"/>
        <v>1.7698156737473474</v>
      </c>
      <c r="DI210" s="5">
        <f t="shared" si="80"/>
        <v>1.0801928027814331</v>
      </c>
      <c r="DL210" s="2">
        <v>41782</v>
      </c>
      <c r="DM210">
        <v>80.393000000000001</v>
      </c>
      <c r="DN210" s="2">
        <v>41782</v>
      </c>
      <c r="DO210">
        <v>58.5075</v>
      </c>
      <c r="DP210" s="2">
        <v>41782</v>
      </c>
      <c r="DQ210" s="5">
        <v>89.156999999999996</v>
      </c>
      <c r="DS210" s="2">
        <v>41782</v>
      </c>
      <c r="DT210">
        <v>89.156999999999996</v>
      </c>
      <c r="DV210" s="2">
        <v>41789</v>
      </c>
      <c r="DW210" s="23">
        <f t="shared" si="100"/>
        <v>1.0169636371405444E-2</v>
      </c>
      <c r="DX210" s="23">
        <f t="shared" si="101"/>
        <v>-2.9853345440522538E-4</v>
      </c>
      <c r="DY210" s="23">
        <f t="shared" si="102"/>
        <v>-6.9091602454097734E-3</v>
      </c>
      <c r="DZ210" s="23"/>
      <c r="EA210" s="2">
        <v>42146</v>
      </c>
      <c r="EB210" s="23">
        <f t="shared" si="103"/>
        <v>2.809454004531858E-2</v>
      </c>
      <c r="EC210" s="23">
        <f t="shared" si="104"/>
        <v>-0.39407590546577465</v>
      </c>
    </row>
    <row r="211" spans="27:133">
      <c r="AA211" s="2">
        <v>44771</v>
      </c>
      <c r="AB211">
        <v>15.648</v>
      </c>
      <c r="AC211" s="1">
        <v>44771</v>
      </c>
      <c r="AD211">
        <v>20.6648</v>
      </c>
      <c r="AE211" s="1">
        <v>44771</v>
      </c>
      <c r="AF211">
        <v>10.9443</v>
      </c>
      <c r="AG211" s="1">
        <v>44771</v>
      </c>
      <c r="AH211">
        <v>10.776300000000001</v>
      </c>
      <c r="AJ211" s="1">
        <v>44771</v>
      </c>
      <c r="AK211" s="4">
        <f t="shared" ref="AK211" si="140">AB211</f>
        <v>15.648</v>
      </c>
      <c r="AL211" s="4">
        <f t="shared" ref="AL211" si="141">AD211</f>
        <v>20.6648</v>
      </c>
      <c r="AM211" s="4">
        <f t="shared" ref="AM211" si="142">AF211</f>
        <v>10.9443</v>
      </c>
      <c r="AN211" s="2">
        <f>AJ211</f>
        <v>44771</v>
      </c>
      <c r="AO211" s="23">
        <f t="shared" ref="AO211" si="143">AM211/AK211-1</f>
        <v>-0.30059432515337425</v>
      </c>
      <c r="AP211" s="23">
        <f t="shared" ref="AP211" si="144">AL211/AM211-1</f>
        <v>0.88817923485284567</v>
      </c>
      <c r="AS211" s="1">
        <v>44771</v>
      </c>
      <c r="AT211">
        <v>15.2182</v>
      </c>
      <c r="AU211" s="1">
        <v>44771</v>
      </c>
      <c r="AV211">
        <v>18.6159</v>
      </c>
      <c r="AW211" s="1">
        <v>44771</v>
      </c>
      <c r="AX211">
        <v>10.622</v>
      </c>
      <c r="AY211" s="1">
        <v>44771</v>
      </c>
      <c r="AZ211">
        <v>10.1075</v>
      </c>
      <c r="BS211" s="2">
        <v>39990</v>
      </c>
      <c r="BT211">
        <v>963.77</v>
      </c>
      <c r="BU211" s="2">
        <v>39990</v>
      </c>
      <c r="BV211">
        <v>580.6</v>
      </c>
      <c r="BW211" s="2">
        <v>39990</v>
      </c>
      <c r="BX211">
        <v>761.92</v>
      </c>
      <c r="BZ211" s="2">
        <v>39997</v>
      </c>
      <c r="CA211" s="23">
        <f t="shared" si="95"/>
        <v>1.0471925594212728E-2</v>
      </c>
      <c r="CB211" s="23">
        <f t="shared" si="96"/>
        <v>-1.7607935503283989E-2</v>
      </c>
      <c r="CC211" s="23">
        <f t="shared" si="97"/>
        <v>5.7748845023100071E-3</v>
      </c>
      <c r="CD211" s="23"/>
      <c r="CE211" s="2">
        <v>40354</v>
      </c>
      <c r="CF211" s="23">
        <f t="shared" si="98"/>
        <v>0.68200576556130676</v>
      </c>
      <c r="CG211" s="23">
        <f t="shared" si="99"/>
        <v>0.77670956594959184</v>
      </c>
      <c r="CS211" s="1">
        <v>42766</v>
      </c>
      <c r="CT211">
        <v>642.36</v>
      </c>
      <c r="CU211" s="1">
        <v>42766</v>
      </c>
      <c r="CV211">
        <v>1077.97</v>
      </c>
      <c r="CW211" s="1">
        <v>42766</v>
      </c>
      <c r="CX211">
        <v>2549.6999999999998</v>
      </c>
      <c r="CY211" s="1">
        <v>42766</v>
      </c>
      <c r="CZ211">
        <v>2029.52</v>
      </c>
      <c r="DB211" s="1">
        <v>42916</v>
      </c>
      <c r="DC211" s="3">
        <f t="shared" si="81"/>
        <v>586.55010660980804</v>
      </c>
      <c r="DD211" s="3">
        <f t="shared" si="82"/>
        <v>343.02574800674375</v>
      </c>
      <c r="DE211" s="3">
        <f t="shared" si="83"/>
        <v>147.59209942299154</v>
      </c>
      <c r="DF211" s="3">
        <f t="shared" si="84"/>
        <v>134.17174842721801</v>
      </c>
      <c r="DG211" s="1">
        <v>42916</v>
      </c>
      <c r="DH211" s="5">
        <f t="shared" si="79"/>
        <v>1.7099302603904727</v>
      </c>
      <c r="DI211" s="5">
        <f t="shared" si="80"/>
        <v>1.1000236722938246</v>
      </c>
      <c r="DL211" s="2">
        <v>41789</v>
      </c>
      <c r="DM211">
        <v>80.369</v>
      </c>
      <c r="DN211" s="2">
        <v>41789</v>
      </c>
      <c r="DO211">
        <v>59.102499999999999</v>
      </c>
      <c r="DP211" s="2">
        <v>41789</v>
      </c>
      <c r="DQ211" s="5">
        <v>88.540999999999997</v>
      </c>
      <c r="DS211" s="2">
        <v>41789</v>
      </c>
      <c r="DT211">
        <v>88.540999999999997</v>
      </c>
      <c r="DV211" s="2">
        <v>41796</v>
      </c>
      <c r="DW211" s="23">
        <f t="shared" si="100"/>
        <v>1.353580643796759E-3</v>
      </c>
      <c r="DX211" s="23">
        <f t="shared" si="101"/>
        <v>4.9770433873774778E-4</v>
      </c>
      <c r="DY211" s="23">
        <f t="shared" si="102"/>
        <v>1.8861318485221545E-3</v>
      </c>
      <c r="DZ211" s="23"/>
      <c r="EA211" s="2">
        <v>42153</v>
      </c>
      <c r="EB211" s="23">
        <f t="shared" si="103"/>
        <v>4.1338344269782022E-2</v>
      </c>
      <c r="EC211" s="23">
        <f t="shared" si="104"/>
        <v>-0.39566297318787708</v>
      </c>
    </row>
    <row r="212" spans="27:133">
      <c r="AA212" s="2">
        <v>44804</v>
      </c>
      <c r="AB212">
        <v>14.9534</v>
      </c>
      <c r="AC212" s="1">
        <v>44804</v>
      </c>
      <c r="AD212">
        <v>22.134699999999999</v>
      </c>
      <c r="AE212" s="1">
        <v>44804</v>
      </c>
      <c r="AF212">
        <v>11.0867</v>
      </c>
      <c r="AG212" s="1">
        <v>44804</v>
      </c>
      <c r="AH212">
        <v>10.9124</v>
      </c>
      <c r="AJ212" s="1">
        <v>44804</v>
      </c>
      <c r="AK212" s="4">
        <f t="shared" ref="AK212" si="145">AB212</f>
        <v>14.9534</v>
      </c>
      <c r="AL212" s="4">
        <f t="shared" ref="AL212" si="146">AD212</f>
        <v>22.134699999999999</v>
      </c>
      <c r="AM212" s="4">
        <f t="shared" ref="AM212" si="147">AF212</f>
        <v>11.0867</v>
      </c>
      <c r="AN212" s="2">
        <f>AJ212</f>
        <v>44804</v>
      </c>
      <c r="AO212" s="23">
        <f t="shared" ref="AO212" si="148">AM212/AK212-1</f>
        <v>-0.25858333221875962</v>
      </c>
      <c r="AP212" s="23">
        <f t="shared" ref="AP212" si="149">AL212/AM212-1</f>
        <v>0.99650933100020733</v>
      </c>
      <c r="AS212" s="1">
        <v>44804</v>
      </c>
      <c r="AT212">
        <v>14.624599999999999</v>
      </c>
      <c r="AU212" s="1">
        <v>44804</v>
      </c>
      <c r="AV212">
        <v>20.124700000000001</v>
      </c>
      <c r="AW212" s="1">
        <v>44804</v>
      </c>
      <c r="AX212">
        <v>10.8451</v>
      </c>
      <c r="AY212" s="1">
        <v>44804</v>
      </c>
      <c r="AZ212">
        <v>10.4034</v>
      </c>
      <c r="BS212" s="2">
        <v>39997</v>
      </c>
      <c r="BT212">
        <v>946.8</v>
      </c>
      <c r="BU212" s="2">
        <v>39997</v>
      </c>
      <c r="BV212">
        <v>586.67999999999995</v>
      </c>
      <c r="BW212" s="2">
        <v>39997</v>
      </c>
      <c r="BX212">
        <v>766.32</v>
      </c>
      <c r="BZ212" s="2">
        <v>40004</v>
      </c>
      <c r="CA212" s="23">
        <f t="shared" si="95"/>
        <v>-9.4719438194586392E-2</v>
      </c>
      <c r="CB212" s="23">
        <f t="shared" si="96"/>
        <v>-2.6827207435572431E-2</v>
      </c>
      <c r="CC212" s="23">
        <f t="shared" si="97"/>
        <v>-3.9539617914187364E-2</v>
      </c>
      <c r="CD212" s="23"/>
      <c r="CE212" s="2">
        <v>40361</v>
      </c>
      <c r="CF212" s="23">
        <f t="shared" si="98"/>
        <v>0.68384778378666489</v>
      </c>
      <c r="CG212" s="23">
        <f t="shared" si="99"/>
        <v>0.7736688025501135</v>
      </c>
      <c r="CS212" s="1">
        <v>42794</v>
      </c>
      <c r="CT212">
        <v>671.74</v>
      </c>
      <c r="CU212" s="1">
        <v>42794</v>
      </c>
      <c r="CV212">
        <v>1115</v>
      </c>
      <c r="CW212" s="1">
        <v>42794</v>
      </c>
      <c r="CX212">
        <v>2602.4</v>
      </c>
      <c r="CY212" s="1">
        <v>42794</v>
      </c>
      <c r="CZ212">
        <v>2092.86</v>
      </c>
      <c r="DB212" s="1">
        <v>42947</v>
      </c>
      <c r="DC212" s="3">
        <f t="shared" si="81"/>
        <v>630.85714285714266</v>
      </c>
      <c r="DD212" s="3">
        <f t="shared" si="82"/>
        <v>362.28102763409777</v>
      </c>
      <c r="DE212" s="3">
        <f t="shared" si="83"/>
        <v>150.7767421216156</v>
      </c>
      <c r="DF212" s="3">
        <f t="shared" si="84"/>
        <v>137.53325009500054</v>
      </c>
      <c r="DG212" s="1">
        <v>42947</v>
      </c>
      <c r="DH212" s="5">
        <f t="shared" si="79"/>
        <v>1.741347447800401</v>
      </c>
      <c r="DI212" s="5">
        <f t="shared" si="80"/>
        <v>1.0962930201785182</v>
      </c>
      <c r="DL212" s="2">
        <v>41796</v>
      </c>
      <c r="DM212">
        <v>80.409000000000006</v>
      </c>
      <c r="DN212" s="2">
        <v>41796</v>
      </c>
      <c r="DO212">
        <v>59.182499999999997</v>
      </c>
      <c r="DP212" s="2">
        <v>41796</v>
      </c>
      <c r="DQ212" s="5">
        <v>88.707999999999998</v>
      </c>
      <c r="DS212" s="2">
        <v>41796</v>
      </c>
      <c r="DT212">
        <v>88.707999999999998</v>
      </c>
      <c r="DV212" s="2">
        <v>41803</v>
      </c>
      <c r="DW212" s="23">
        <f t="shared" si="100"/>
        <v>9.9691631816838377E-3</v>
      </c>
      <c r="DX212" s="23">
        <f t="shared" si="101"/>
        <v>2.0768819410761363E-3</v>
      </c>
      <c r="DY212" s="23">
        <f t="shared" si="102"/>
        <v>-6.9666771880776412E-3</v>
      </c>
      <c r="DZ212" s="23"/>
      <c r="EA212" s="2">
        <v>42160</v>
      </c>
      <c r="EB212" s="23">
        <f t="shared" si="103"/>
        <v>4.7148685653731502E-2</v>
      </c>
      <c r="EC212" s="23">
        <f t="shared" si="104"/>
        <v>-0.38108913871537586</v>
      </c>
    </row>
    <row r="213" spans="27:133">
      <c r="AA213" s="2"/>
      <c r="BS213" s="2">
        <v>40004</v>
      </c>
      <c r="BT213">
        <v>921.4</v>
      </c>
      <c r="BU213" s="2">
        <v>40004</v>
      </c>
      <c r="BV213">
        <v>531.11</v>
      </c>
      <c r="BW213" s="2">
        <v>40004</v>
      </c>
      <c r="BX213">
        <v>736.02</v>
      </c>
      <c r="BZ213" s="2">
        <v>40011</v>
      </c>
      <c r="CA213" s="23">
        <f t="shared" si="95"/>
        <v>9.7945811602116351E-2</v>
      </c>
      <c r="CB213" s="23">
        <f t="shared" si="96"/>
        <v>6.6312133709572452E-2</v>
      </c>
      <c r="CC213" s="23">
        <f t="shared" si="97"/>
        <v>6.3395016439770524E-2</v>
      </c>
      <c r="CD213" s="23"/>
      <c r="CE213" s="2">
        <v>40368</v>
      </c>
      <c r="CF213" s="23">
        <f t="shared" si="98"/>
        <v>0.68545252155910541</v>
      </c>
      <c r="CG213" s="23">
        <f t="shared" si="99"/>
        <v>0.77889055781740968</v>
      </c>
      <c r="CS213" s="1">
        <v>42825</v>
      </c>
      <c r="CT213">
        <v>689.2</v>
      </c>
      <c r="CU213" s="1">
        <v>42825</v>
      </c>
      <c r="CV213">
        <v>1151.8</v>
      </c>
      <c r="CW213" s="1">
        <v>42825</v>
      </c>
      <c r="CX213">
        <v>2608.1999999999998</v>
      </c>
      <c r="CY213" s="1">
        <v>42825</v>
      </c>
      <c r="CZ213">
        <v>2122.61</v>
      </c>
      <c r="DB213" s="1">
        <v>42978</v>
      </c>
      <c r="DC213" s="3">
        <f t="shared" si="81"/>
        <v>624.72494669509581</v>
      </c>
      <c r="DD213" s="3">
        <f t="shared" si="82"/>
        <v>357.16857657245686</v>
      </c>
      <c r="DE213" s="3">
        <f t="shared" si="83"/>
        <v>149.13448735019972</v>
      </c>
      <c r="DF213" s="3">
        <f t="shared" si="84"/>
        <v>138.81861884684778</v>
      </c>
      <c r="DG213" s="1">
        <v>42978</v>
      </c>
      <c r="DH213" s="5">
        <f t="shared" si="79"/>
        <v>1.749103890074051</v>
      </c>
      <c r="DI213" s="5">
        <f t="shared" si="80"/>
        <v>1.0743118508817104</v>
      </c>
      <c r="DL213" s="2">
        <v>41803</v>
      </c>
      <c r="DM213">
        <v>80.575999999999993</v>
      </c>
      <c r="DN213" s="2">
        <v>41803</v>
      </c>
      <c r="DO213">
        <v>59.772500000000001</v>
      </c>
      <c r="DP213" s="2">
        <v>41803</v>
      </c>
      <c r="DQ213" s="5">
        <v>88.09</v>
      </c>
      <c r="DS213" s="2">
        <v>41803</v>
      </c>
      <c r="DT213">
        <v>88.09</v>
      </c>
      <c r="DV213" s="2">
        <v>41810</v>
      </c>
      <c r="DW213" s="23">
        <f t="shared" si="100"/>
        <v>6.9429921786774429E-3</v>
      </c>
      <c r="DX213" s="23">
        <f t="shared" si="101"/>
        <v>-2.5317712470214193E-3</v>
      </c>
      <c r="DY213" s="23">
        <f t="shared" si="102"/>
        <v>-9.6492223861965876E-4</v>
      </c>
      <c r="DZ213" s="23"/>
      <c r="EA213" s="2">
        <v>42167</v>
      </c>
      <c r="EB213" s="23">
        <f t="shared" si="103"/>
        <v>3.499194684321013E-2</v>
      </c>
      <c r="EC213" s="23">
        <f t="shared" si="104"/>
        <v>-0.36124184923181341</v>
      </c>
    </row>
    <row r="214" spans="27:133">
      <c r="AA214" s="2"/>
      <c r="BS214" s="2">
        <v>40011</v>
      </c>
      <c r="BT214">
        <v>982.5</v>
      </c>
      <c r="BU214" s="2">
        <v>40011</v>
      </c>
      <c r="BV214">
        <v>583.13</v>
      </c>
      <c r="BW214" s="2">
        <v>40011</v>
      </c>
      <c r="BX214">
        <v>782.68</v>
      </c>
      <c r="BZ214" s="2">
        <v>40018</v>
      </c>
      <c r="CA214" s="23">
        <f t="shared" si="95"/>
        <v>4.5255774870097465E-2</v>
      </c>
      <c r="CB214" s="23">
        <f t="shared" si="96"/>
        <v>4.5791348600508819E-2</v>
      </c>
      <c r="CC214" s="23">
        <f t="shared" si="97"/>
        <v>5.242244595492429E-2</v>
      </c>
      <c r="CD214" s="23"/>
      <c r="CE214" s="2">
        <v>40375</v>
      </c>
      <c r="CF214" s="23">
        <f t="shared" si="98"/>
        <v>0.63946169389392837</v>
      </c>
      <c r="CG214" s="23">
        <f t="shared" si="99"/>
        <v>0.76684923919744696</v>
      </c>
      <c r="CS214" s="1">
        <v>42853</v>
      </c>
      <c r="CT214">
        <v>692.24</v>
      </c>
      <c r="CU214" s="1">
        <v>42853</v>
      </c>
      <c r="CV214">
        <v>1167.95</v>
      </c>
      <c r="CW214" s="1">
        <v>42853</v>
      </c>
      <c r="CX214">
        <v>2617.9</v>
      </c>
      <c r="CY214" s="1">
        <v>42853</v>
      </c>
      <c r="CZ214">
        <v>2171.35</v>
      </c>
      <c r="DB214" s="1">
        <v>43007</v>
      </c>
      <c r="DC214" s="3">
        <f t="shared" si="81"/>
        <v>612.75053304904043</v>
      </c>
      <c r="DD214" s="3">
        <f t="shared" si="82"/>
        <v>352.30474666361795</v>
      </c>
      <c r="DE214" s="3">
        <f t="shared" si="83"/>
        <v>153.32334664891255</v>
      </c>
      <c r="DF214" s="3">
        <f t="shared" si="84"/>
        <v>140.73611638890426</v>
      </c>
      <c r="DG214" s="1">
        <v>43007</v>
      </c>
      <c r="DH214" s="5">
        <f t="shared" si="79"/>
        <v>1.7392627798855551</v>
      </c>
      <c r="DI214" s="5">
        <f t="shared" si="80"/>
        <v>1.0894385221290692</v>
      </c>
      <c r="DL214" s="2">
        <v>41810</v>
      </c>
      <c r="DM214">
        <v>80.372</v>
      </c>
      <c r="DN214" s="2">
        <v>41810</v>
      </c>
      <c r="DO214">
        <v>60.1875</v>
      </c>
      <c r="DP214" s="2">
        <v>41810</v>
      </c>
      <c r="DQ214" s="5">
        <v>88.004999999999995</v>
      </c>
      <c r="DS214" s="2">
        <v>41810</v>
      </c>
      <c r="DT214">
        <v>88.004999999999995</v>
      </c>
      <c r="DV214" s="2">
        <v>41817</v>
      </c>
      <c r="DW214" s="23">
        <f t="shared" si="100"/>
        <v>-1.7030114226376236E-3</v>
      </c>
      <c r="DX214" s="23">
        <f t="shared" si="101"/>
        <v>-4.1432339620762759E-3</v>
      </c>
      <c r="DY214" s="23">
        <f t="shared" si="102"/>
        <v>5.7837622862337845E-3</v>
      </c>
      <c r="DZ214" s="23"/>
      <c r="EA214" s="2">
        <v>42174</v>
      </c>
      <c r="EB214" s="23">
        <f t="shared" si="103"/>
        <v>6.9285503622741273E-2</v>
      </c>
      <c r="EC214" s="23">
        <f t="shared" si="104"/>
        <v>-0.38673932560460855</v>
      </c>
    </row>
    <row r="215" spans="27:133">
      <c r="AA215" s="2"/>
      <c r="BS215" s="2">
        <v>40018</v>
      </c>
      <c r="BT215">
        <v>1027.49</v>
      </c>
      <c r="BU215" s="2">
        <v>40018</v>
      </c>
      <c r="BV215">
        <v>609.52</v>
      </c>
      <c r="BW215" s="2">
        <v>40018</v>
      </c>
      <c r="BX215">
        <v>823.71</v>
      </c>
      <c r="BZ215" s="2">
        <v>40025</v>
      </c>
      <c r="CA215" s="23">
        <f t="shared" si="95"/>
        <v>1.4929780811130167E-2</v>
      </c>
      <c r="CB215" s="23">
        <f t="shared" si="96"/>
        <v>1.6798217014277528E-2</v>
      </c>
      <c r="CC215" s="23">
        <f t="shared" si="97"/>
        <v>2.4656735987179879E-2</v>
      </c>
      <c r="CD215" s="23"/>
      <c r="CE215" s="2">
        <v>40382</v>
      </c>
      <c r="CF215" s="23">
        <f t="shared" si="98"/>
        <v>0.61741517034011473</v>
      </c>
      <c r="CG215" s="23">
        <f t="shared" si="99"/>
        <v>0.75023987821167237</v>
      </c>
      <c r="CS215" s="1">
        <v>42886</v>
      </c>
      <c r="CT215">
        <v>706.2</v>
      </c>
      <c r="CU215" s="1">
        <v>42886</v>
      </c>
      <c r="CV215">
        <v>1190.8800000000001</v>
      </c>
      <c r="CW215" s="1">
        <v>42886</v>
      </c>
      <c r="CX215">
        <v>2629.4</v>
      </c>
      <c r="CY215" s="1">
        <v>42886</v>
      </c>
      <c r="CZ215">
        <v>2239.0300000000002</v>
      </c>
      <c r="DB215" s="1">
        <v>43039</v>
      </c>
      <c r="DC215" s="3">
        <f t="shared" si="81"/>
        <v>667.10447761194018</v>
      </c>
      <c r="DD215" s="3">
        <f t="shared" si="82"/>
        <v>366.20752721972917</v>
      </c>
      <c r="DE215" s="3">
        <f t="shared" si="83"/>
        <v>154.69374167776297</v>
      </c>
      <c r="DF215" s="3">
        <f t="shared" si="84"/>
        <v>144.55000030158848</v>
      </c>
      <c r="DG215" s="1">
        <v>43039</v>
      </c>
      <c r="DH215" s="5">
        <f t="shared" si="79"/>
        <v>1.8216569240852032</v>
      </c>
      <c r="DI215" s="5">
        <f t="shared" si="80"/>
        <v>1.0701746202352862</v>
      </c>
      <c r="DL215" s="2">
        <v>41817</v>
      </c>
      <c r="DM215">
        <v>80.039000000000001</v>
      </c>
      <c r="DN215" s="2">
        <v>41817</v>
      </c>
      <c r="DO215">
        <v>60.085000000000001</v>
      </c>
      <c r="DP215" s="2">
        <v>41817</v>
      </c>
      <c r="DQ215" s="5">
        <v>88.513999999999996</v>
      </c>
      <c r="DS215" s="2">
        <v>41817</v>
      </c>
      <c r="DT215">
        <v>88.513999999999996</v>
      </c>
      <c r="DV215" s="2">
        <v>41824</v>
      </c>
      <c r="DW215" s="23">
        <f t="shared" si="100"/>
        <v>-5.8250811350586407E-3</v>
      </c>
      <c r="DX215" s="23">
        <f t="shared" si="101"/>
        <v>2.873599120428949E-3</v>
      </c>
      <c r="DY215" s="23">
        <f t="shared" si="102"/>
        <v>-2.9486860835573614E-3</v>
      </c>
      <c r="DZ215" s="23"/>
      <c r="EA215" s="2">
        <v>42181</v>
      </c>
      <c r="EB215" s="23">
        <f t="shared" si="103"/>
        <v>6.4449790990819086E-2</v>
      </c>
      <c r="EC215" s="23">
        <f t="shared" si="104"/>
        <v>-0.38288776147716963</v>
      </c>
    </row>
    <row r="216" spans="27:133">
      <c r="AA216" s="2"/>
      <c r="BS216" s="2">
        <v>40025</v>
      </c>
      <c r="BT216">
        <v>1044.75</v>
      </c>
      <c r="BU216" s="2">
        <v>40025</v>
      </c>
      <c r="BV216">
        <v>618.62</v>
      </c>
      <c r="BW216" s="2">
        <v>40025</v>
      </c>
      <c r="BX216">
        <v>844.02</v>
      </c>
      <c r="BZ216" s="2">
        <v>40032</v>
      </c>
      <c r="CA216" s="23">
        <f t="shared" si="95"/>
        <v>-2.9662797840354416E-2</v>
      </c>
      <c r="CB216" s="23">
        <f t="shared" si="96"/>
        <v>1.7669298875329087E-2</v>
      </c>
      <c r="CC216" s="23">
        <f t="shared" si="97"/>
        <v>1.0556621880998041E-2</v>
      </c>
      <c r="CD216" s="23"/>
      <c r="CE216" s="2">
        <v>40389</v>
      </c>
      <c r="CF216" s="23">
        <f t="shared" si="98"/>
        <v>0.61011506026380058</v>
      </c>
      <c r="CG216" s="23">
        <f t="shared" si="99"/>
        <v>0.74259412537652669</v>
      </c>
      <c r="CS216" s="1">
        <v>42916</v>
      </c>
      <c r="CT216">
        <v>687.73</v>
      </c>
      <c r="CU216" s="1">
        <v>42916</v>
      </c>
      <c r="CV216">
        <v>1200.3499999999999</v>
      </c>
      <c r="CW216" s="1">
        <v>42916</v>
      </c>
      <c r="CX216">
        <v>2660.2</v>
      </c>
      <c r="CY216" s="1">
        <v>42916</v>
      </c>
      <c r="CZ216">
        <v>2224.42</v>
      </c>
      <c r="DB216" s="1">
        <v>43069</v>
      </c>
      <c r="DC216" s="3">
        <f t="shared" si="81"/>
        <v>659.53091684434958</v>
      </c>
      <c r="DD216" s="3">
        <f t="shared" si="82"/>
        <v>361.43514417169098</v>
      </c>
      <c r="DE216" s="3">
        <f t="shared" si="83"/>
        <v>157.52885042166002</v>
      </c>
      <c r="DF216" s="3">
        <f t="shared" si="84"/>
        <v>147.64731073834847</v>
      </c>
      <c r="DG216" s="1">
        <v>43069</v>
      </c>
      <c r="DH216" s="5">
        <f t="shared" si="79"/>
        <v>1.8247559139712641</v>
      </c>
      <c r="DI216" s="5">
        <f t="shared" si="80"/>
        <v>1.0669266486053581</v>
      </c>
      <c r="DL216" s="2">
        <v>41824</v>
      </c>
      <c r="DM216">
        <v>80.269000000000005</v>
      </c>
      <c r="DN216" s="2">
        <v>41824</v>
      </c>
      <c r="DO216">
        <v>59.734999999999999</v>
      </c>
      <c r="DP216" s="2">
        <v>41824</v>
      </c>
      <c r="DQ216" s="5">
        <v>88.253</v>
      </c>
      <c r="DS216" s="2">
        <v>41824</v>
      </c>
      <c r="DT216">
        <v>88.253</v>
      </c>
      <c r="DV216" s="2">
        <v>41831</v>
      </c>
      <c r="DW216" s="23">
        <f t="shared" si="100"/>
        <v>3.3481208671632956E-3</v>
      </c>
      <c r="DX216" s="23">
        <f t="shared" si="101"/>
        <v>-1.0215649877288735E-3</v>
      </c>
      <c r="DY216" s="23">
        <f t="shared" si="102"/>
        <v>-4.3058026356035395E-4</v>
      </c>
      <c r="DZ216" s="23"/>
      <c r="EA216" s="2">
        <v>42188</v>
      </c>
      <c r="EB216" s="23">
        <f t="shared" si="103"/>
        <v>6.0387792575199155E-2</v>
      </c>
      <c r="EC216" s="23">
        <f t="shared" si="104"/>
        <v>-0.38104312426592718</v>
      </c>
    </row>
    <row r="217" spans="27:133">
      <c r="AA217" s="2"/>
      <c r="BS217" s="2">
        <v>40032</v>
      </c>
      <c r="BT217">
        <v>1063.21</v>
      </c>
      <c r="BU217" s="2">
        <v>40032</v>
      </c>
      <c r="BV217">
        <v>600.27</v>
      </c>
      <c r="BW217" s="2">
        <v>40032</v>
      </c>
      <c r="BX217">
        <v>852.93</v>
      </c>
      <c r="BZ217" s="2">
        <v>40039</v>
      </c>
      <c r="CA217" s="23">
        <f t="shared" si="95"/>
        <v>1.9491228946973971E-2</v>
      </c>
      <c r="CB217" s="23">
        <f t="shared" si="96"/>
        <v>7.2422193169741078E-4</v>
      </c>
      <c r="CC217" s="23">
        <f t="shared" si="97"/>
        <v>-2.2276153963385337E-4</v>
      </c>
      <c r="CD217" s="23"/>
      <c r="CE217" s="2">
        <v>40396</v>
      </c>
      <c r="CF217" s="23">
        <f t="shared" si="98"/>
        <v>0.6395293905611027</v>
      </c>
      <c r="CG217" s="23">
        <f t="shared" si="99"/>
        <v>0.76234145153312272</v>
      </c>
      <c r="CS217" s="1">
        <v>42947</v>
      </c>
      <c r="CT217">
        <v>739.68</v>
      </c>
      <c r="CU217" s="1">
        <v>42947</v>
      </c>
      <c r="CV217">
        <v>1267.73</v>
      </c>
      <c r="CW217" s="1">
        <v>42947</v>
      </c>
      <c r="CX217">
        <v>2717.6</v>
      </c>
      <c r="CY217" s="1">
        <v>42947</v>
      </c>
      <c r="CZ217">
        <v>2280.15</v>
      </c>
      <c r="DB217" s="1">
        <v>43098</v>
      </c>
      <c r="DC217" s="3">
        <f t="shared" si="81"/>
        <v>681.78251599147109</v>
      </c>
      <c r="DD217" s="3">
        <f t="shared" si="82"/>
        <v>376.77535507101368</v>
      </c>
      <c r="DE217" s="3">
        <f t="shared" si="83"/>
        <v>159.54283177984908</v>
      </c>
      <c r="DF217" s="3">
        <f t="shared" si="84"/>
        <v>149.47131594979194</v>
      </c>
      <c r="DG217" s="1">
        <v>43098</v>
      </c>
      <c r="DH217" s="5">
        <f t="shared" si="79"/>
        <v>1.809519934930379</v>
      </c>
      <c r="DI217" s="5">
        <f t="shared" si="80"/>
        <v>1.0673809270097028</v>
      </c>
      <c r="DL217" s="2">
        <v>41831</v>
      </c>
      <c r="DM217">
        <v>80.186999999999998</v>
      </c>
      <c r="DN217" s="2">
        <v>41831</v>
      </c>
      <c r="DO217">
        <v>59.935000000000002</v>
      </c>
      <c r="DP217" s="2">
        <v>41831</v>
      </c>
      <c r="DQ217" s="5">
        <v>88.215000000000003</v>
      </c>
      <c r="DS217" s="2">
        <v>41831</v>
      </c>
      <c r="DT217">
        <v>88.215000000000003</v>
      </c>
      <c r="DV217" s="2">
        <v>41838</v>
      </c>
      <c r="DW217" s="23">
        <f t="shared" si="100"/>
        <v>5.8813714857761656E-3</v>
      </c>
      <c r="DX217" s="23">
        <f t="shared" si="101"/>
        <v>4.2026762442790577E-3</v>
      </c>
      <c r="DY217" s="23">
        <f t="shared" si="102"/>
        <v>-5.588618715637983E-3</v>
      </c>
      <c r="DZ217" s="23"/>
      <c r="EA217" s="2">
        <v>42195</v>
      </c>
      <c r="EB217" s="23">
        <f t="shared" si="103"/>
        <v>6.4697612480419955E-2</v>
      </c>
      <c r="EC217" s="23">
        <f t="shared" si="104"/>
        <v>-0.38453493970175129</v>
      </c>
    </row>
    <row r="218" spans="27:133">
      <c r="AA218" s="2"/>
      <c r="BS218" s="2">
        <v>40039</v>
      </c>
      <c r="BT218">
        <v>1063.98</v>
      </c>
      <c r="BU218" s="2">
        <v>40039</v>
      </c>
      <c r="BV218">
        <v>611.97</v>
      </c>
      <c r="BW218" s="2">
        <v>40039</v>
      </c>
      <c r="BX218">
        <v>852.74</v>
      </c>
      <c r="BZ218" s="2">
        <v>40046</v>
      </c>
      <c r="CA218" s="23">
        <f t="shared" si="95"/>
        <v>-1.3350327630439529E-2</v>
      </c>
      <c r="CB218" s="23">
        <f t="shared" si="96"/>
        <v>1.5592398353352355E-2</v>
      </c>
      <c r="CC218" s="23">
        <f t="shared" si="97"/>
        <v>-8.4785514928348293E-3</v>
      </c>
      <c r="CD218" s="23"/>
      <c r="CE218" s="2">
        <v>40403</v>
      </c>
      <c r="CF218" s="23">
        <f t="shared" si="98"/>
        <v>0.62990851475895948</v>
      </c>
      <c r="CG218" s="23">
        <f t="shared" si="99"/>
        <v>0.76100838127086901</v>
      </c>
      <c r="CS218" s="1">
        <v>42978</v>
      </c>
      <c r="CT218">
        <v>732.49</v>
      </c>
      <c r="CU218" s="1">
        <v>42978</v>
      </c>
      <c r="CV218">
        <v>1249.8399999999999</v>
      </c>
      <c r="CW218" s="1">
        <v>42978</v>
      </c>
      <c r="CX218">
        <v>2688</v>
      </c>
      <c r="CY218" s="1">
        <v>42978</v>
      </c>
      <c r="CZ218">
        <v>2301.46</v>
      </c>
      <c r="DB218" s="1">
        <v>43131</v>
      </c>
      <c r="DC218" s="3">
        <f t="shared" si="81"/>
        <v>705.61194029850742</v>
      </c>
      <c r="DD218" s="3">
        <f t="shared" si="82"/>
        <v>386.59160403509213</v>
      </c>
      <c r="DE218" s="3">
        <f t="shared" si="83"/>
        <v>166.21171770972038</v>
      </c>
      <c r="DF218" s="3">
        <f t="shared" si="84"/>
        <v>158.8024537212967</v>
      </c>
      <c r="DG218" s="1">
        <v>43131</v>
      </c>
      <c r="DH218" s="5">
        <f t="shared" si="79"/>
        <v>1.8252127902768855</v>
      </c>
      <c r="DI218" s="5">
        <f t="shared" si="80"/>
        <v>1.0466571127510862</v>
      </c>
      <c r="DL218" s="2">
        <v>41838</v>
      </c>
      <c r="DM218">
        <v>80.524000000000001</v>
      </c>
      <c r="DN218" s="2">
        <v>41838</v>
      </c>
      <c r="DO218">
        <v>60.287500000000001</v>
      </c>
      <c r="DP218" s="2">
        <v>41838</v>
      </c>
      <c r="DQ218" s="5">
        <v>87.721999999999994</v>
      </c>
      <c r="DS218" s="2">
        <v>41838</v>
      </c>
      <c r="DT218">
        <v>87.721999999999994</v>
      </c>
      <c r="DV218" s="2">
        <v>41845</v>
      </c>
      <c r="DW218" s="23">
        <f t="shared" si="100"/>
        <v>-3.027161517727639E-3</v>
      </c>
      <c r="DX218" s="23">
        <f t="shared" si="101"/>
        <v>6.271422184690234E-3</v>
      </c>
      <c r="DY218" s="23">
        <f t="shared" si="102"/>
        <v>3.9898771117850007E-3</v>
      </c>
      <c r="DZ218" s="23"/>
      <c r="EA218" s="2">
        <v>42202</v>
      </c>
      <c r="EB218" s="23">
        <f t="shared" si="103"/>
        <v>6.3823541862524077E-2</v>
      </c>
      <c r="EC218" s="23">
        <f t="shared" si="104"/>
        <v>-0.38328046301438873</v>
      </c>
    </row>
    <row r="219" spans="27:133">
      <c r="AA219" s="2"/>
      <c r="BS219" s="2">
        <v>40046</v>
      </c>
      <c r="BT219">
        <v>1080.57</v>
      </c>
      <c r="BU219" s="2">
        <v>40046</v>
      </c>
      <c r="BV219">
        <v>603.79999999999995</v>
      </c>
      <c r="BW219" s="2">
        <v>40046</v>
      </c>
      <c r="BX219">
        <v>845.51</v>
      </c>
      <c r="BZ219" s="2">
        <v>40053</v>
      </c>
      <c r="CA219" s="23">
        <f t="shared" si="95"/>
        <v>4.6124544551175983E-2</v>
      </c>
      <c r="CB219" s="23">
        <f t="shared" si="96"/>
        <v>1.2511915007819896E-2</v>
      </c>
      <c r="CC219" s="23">
        <f t="shared" si="97"/>
        <v>7.0371728305993475E-3</v>
      </c>
      <c r="CD219" s="23"/>
      <c r="CE219" s="2">
        <v>40410</v>
      </c>
      <c r="CF219" s="23">
        <f t="shared" si="98"/>
        <v>0.63730123304145836</v>
      </c>
      <c r="CG219" s="23">
        <f t="shared" si="99"/>
        <v>0.76015801077098999</v>
      </c>
      <c r="CS219" s="1">
        <v>43007</v>
      </c>
      <c r="CT219">
        <v>718.45</v>
      </c>
      <c r="CU219" s="1">
        <v>43007</v>
      </c>
      <c r="CV219">
        <v>1232.82</v>
      </c>
      <c r="CW219" s="1">
        <v>43007</v>
      </c>
      <c r="CX219">
        <v>2763.5</v>
      </c>
      <c r="CY219" s="1">
        <v>43007</v>
      </c>
      <c r="CZ219">
        <v>2333.25</v>
      </c>
      <c r="DB219" s="1">
        <v>43159</v>
      </c>
      <c r="DC219" s="3">
        <f t="shared" si="81"/>
        <v>675.05330490405117</v>
      </c>
      <c r="DD219" s="3">
        <f t="shared" si="82"/>
        <v>367.81356271254197</v>
      </c>
      <c r="DE219" s="3">
        <f t="shared" si="83"/>
        <v>157.38459831335996</v>
      </c>
      <c r="DF219" s="3">
        <f t="shared" si="84"/>
        <v>153.50958145594737</v>
      </c>
      <c r="DG219" s="1">
        <v>43159</v>
      </c>
      <c r="DH219" s="5">
        <f t="shared" si="79"/>
        <v>1.83531379301428</v>
      </c>
      <c r="DI219" s="5">
        <f t="shared" si="80"/>
        <v>1.0252428338391673</v>
      </c>
      <c r="DL219" s="2">
        <v>41845</v>
      </c>
      <c r="DM219">
        <v>81.028999999999996</v>
      </c>
      <c r="DN219" s="2">
        <v>41845</v>
      </c>
      <c r="DO219">
        <v>60.104999999999997</v>
      </c>
      <c r="DP219" s="2">
        <v>41845</v>
      </c>
      <c r="DQ219" s="5">
        <v>88.072000000000003</v>
      </c>
      <c r="DS219" s="2">
        <v>41845</v>
      </c>
      <c r="DT219">
        <v>88.072000000000003</v>
      </c>
      <c r="DV219" s="2">
        <v>41852</v>
      </c>
      <c r="DW219" s="23">
        <f t="shared" si="100"/>
        <v>1.7968555028699873E-2</v>
      </c>
      <c r="DX219" s="23">
        <f t="shared" si="101"/>
        <v>3.3691641264239625E-3</v>
      </c>
      <c r="DY219" s="23">
        <f t="shared" si="102"/>
        <v>-1.3806885275683634E-2</v>
      </c>
      <c r="DZ219" s="23"/>
      <c r="EA219" s="2">
        <v>42209</v>
      </c>
      <c r="EB219" s="23">
        <f t="shared" si="103"/>
        <v>4.6922090746263648E-2</v>
      </c>
      <c r="EC219" s="23">
        <f t="shared" si="104"/>
        <v>-0.39792746819824104</v>
      </c>
    </row>
    <row r="220" spans="27:133">
      <c r="AA220" s="2"/>
      <c r="BS220" s="2">
        <v>40053</v>
      </c>
      <c r="BT220">
        <v>1094.0899999999999</v>
      </c>
      <c r="BU220" s="2">
        <v>40053</v>
      </c>
      <c r="BV220">
        <v>631.65</v>
      </c>
      <c r="BW220" s="2">
        <v>40053</v>
      </c>
      <c r="BX220">
        <v>851.46</v>
      </c>
      <c r="BZ220" s="2">
        <v>40060</v>
      </c>
      <c r="CA220" s="23">
        <f t="shared" si="95"/>
        <v>-1.0702129343782119E-2</v>
      </c>
      <c r="CB220" s="23">
        <f t="shared" si="96"/>
        <v>-1.7073549707976365E-2</v>
      </c>
      <c r="CC220" s="23">
        <f t="shared" si="97"/>
        <v>2.1844831231061512E-3</v>
      </c>
      <c r="CD220" s="23"/>
      <c r="CE220" s="2">
        <v>40417</v>
      </c>
      <c r="CF220" s="23">
        <f t="shared" si="98"/>
        <v>0.63623990570763933</v>
      </c>
      <c r="CG220" s="23">
        <f t="shared" si="99"/>
        <v>0.780226717635082</v>
      </c>
      <c r="CS220" s="1">
        <v>43039</v>
      </c>
      <c r="CT220">
        <v>782.18</v>
      </c>
      <c r="CU220" s="1">
        <v>43039</v>
      </c>
      <c r="CV220">
        <v>1281.47</v>
      </c>
      <c r="CW220" s="1">
        <v>43039</v>
      </c>
      <c r="CX220">
        <v>2788.2</v>
      </c>
      <c r="CY220" s="1">
        <v>43039</v>
      </c>
      <c r="CZ220">
        <v>2396.48</v>
      </c>
      <c r="DB220" s="1">
        <v>43189</v>
      </c>
      <c r="DC220" s="3">
        <f t="shared" si="81"/>
        <v>637.85074626865674</v>
      </c>
      <c r="DD220" s="3">
        <f t="shared" si="82"/>
        <v>360.95504815248711</v>
      </c>
      <c r="DE220" s="3">
        <f t="shared" si="83"/>
        <v>153.45650244118951</v>
      </c>
      <c r="DF220" s="3">
        <f t="shared" si="84"/>
        <v>149.91887278408132</v>
      </c>
      <c r="DG220" s="1">
        <v>43189</v>
      </c>
      <c r="DH220" s="5">
        <f t="shared" si="79"/>
        <v>1.7671196165102359</v>
      </c>
      <c r="DI220" s="5">
        <f t="shared" si="80"/>
        <v>1.023596960085227</v>
      </c>
      <c r="DL220" s="2">
        <v>41852</v>
      </c>
      <c r="DM220">
        <v>81.302000000000007</v>
      </c>
      <c r="DN220" s="2">
        <v>41852</v>
      </c>
      <c r="DO220">
        <v>61.185000000000002</v>
      </c>
      <c r="DP220" s="2">
        <v>41852</v>
      </c>
      <c r="DQ220" s="5">
        <v>86.855999999999995</v>
      </c>
      <c r="DS220" s="2">
        <v>41852</v>
      </c>
      <c r="DT220">
        <v>86.855999999999995</v>
      </c>
      <c r="DV220" s="2">
        <v>41859</v>
      </c>
      <c r="DW220" s="23">
        <f t="shared" si="100"/>
        <v>-6.5375500531172914E-4</v>
      </c>
      <c r="DX220" s="23">
        <f t="shared" si="101"/>
        <v>1.0700843767679213E-3</v>
      </c>
      <c r="DY220" s="23">
        <f t="shared" si="102"/>
        <v>-4.3059777102329999E-3</v>
      </c>
      <c r="DZ220" s="23"/>
      <c r="EA220" s="2">
        <v>42216</v>
      </c>
      <c r="EB220" s="23">
        <f t="shared" si="103"/>
        <v>5.0686422710430432E-2</v>
      </c>
      <c r="EC220" s="23">
        <f t="shared" si="104"/>
        <v>-0.37560077086129201</v>
      </c>
    </row>
    <row r="221" spans="27:133">
      <c r="AA221" s="2"/>
      <c r="BS221" s="2">
        <v>40060</v>
      </c>
      <c r="BT221">
        <v>1075.4100000000001</v>
      </c>
      <c r="BU221" s="2">
        <v>40060</v>
      </c>
      <c r="BV221">
        <v>624.89</v>
      </c>
      <c r="BW221" s="2">
        <v>40060</v>
      </c>
      <c r="BX221">
        <v>853.32</v>
      </c>
      <c r="BZ221" s="2">
        <v>40067</v>
      </c>
      <c r="CA221" s="23">
        <f t="shared" si="95"/>
        <v>3.1717582294483959E-2</v>
      </c>
      <c r="CB221" s="23">
        <f t="shared" si="96"/>
        <v>4.073795110701961E-2</v>
      </c>
      <c r="CC221" s="23">
        <f t="shared" si="97"/>
        <v>4.8024187877935498E-2</v>
      </c>
      <c r="CD221" s="23"/>
      <c r="CE221" s="2">
        <v>40424</v>
      </c>
      <c r="CF221" s="23">
        <f t="shared" si="98"/>
        <v>0.63209190089726508</v>
      </c>
      <c r="CG221" s="23">
        <f t="shared" si="99"/>
        <v>0.78168463948574129</v>
      </c>
      <c r="CS221" s="1">
        <v>43069</v>
      </c>
      <c r="CT221">
        <v>773.3</v>
      </c>
      <c r="CU221" s="1">
        <v>43069</v>
      </c>
      <c r="CV221">
        <v>1264.77</v>
      </c>
      <c r="CW221" s="1">
        <v>43069</v>
      </c>
      <c r="CX221">
        <v>2839.3</v>
      </c>
      <c r="CY221" s="1">
        <v>43069</v>
      </c>
      <c r="CZ221">
        <v>2447.83</v>
      </c>
      <c r="DB221" s="1">
        <v>43220</v>
      </c>
      <c r="DC221" s="3">
        <f t="shared" si="81"/>
        <v>670.68656716417911</v>
      </c>
      <c r="DD221" s="3">
        <f t="shared" si="82"/>
        <v>389.13782756551257</v>
      </c>
      <c r="DE221" s="3">
        <f t="shared" si="83"/>
        <v>155.14314247669773</v>
      </c>
      <c r="DF221" s="3">
        <f t="shared" si="84"/>
        <v>151.1390984926627</v>
      </c>
      <c r="DG221" s="1">
        <v>43220</v>
      </c>
      <c r="DH221" s="5">
        <f t="shared" si="79"/>
        <v>1.7235193282546322</v>
      </c>
      <c r="DI221" s="5">
        <f t="shared" si="80"/>
        <v>1.0264924432126967</v>
      </c>
      <c r="DL221" s="2">
        <v>41859</v>
      </c>
      <c r="DM221">
        <v>81.388999999999996</v>
      </c>
      <c r="DN221" s="2">
        <v>41859</v>
      </c>
      <c r="DO221">
        <v>61.145000000000003</v>
      </c>
      <c r="DP221" s="2">
        <v>41859</v>
      </c>
      <c r="DQ221" s="5">
        <v>86.481999999999999</v>
      </c>
      <c r="DS221" s="2">
        <v>41859</v>
      </c>
      <c r="DT221">
        <v>86.481999999999999</v>
      </c>
      <c r="DV221" s="2">
        <v>41866</v>
      </c>
      <c r="DW221" s="23">
        <f t="shared" si="100"/>
        <v>-6.1542235669310719E-3</v>
      </c>
      <c r="DX221" s="23">
        <f t="shared" si="101"/>
        <v>4.3003354261639259E-4</v>
      </c>
      <c r="DY221" s="23">
        <f t="shared" si="102"/>
        <v>2.5554450637126358E-3</v>
      </c>
      <c r="DZ221" s="23"/>
      <c r="EA221" s="2">
        <v>42223</v>
      </c>
      <c r="EB221" s="23">
        <f t="shared" si="103"/>
        <v>5.1137930786423154E-2</v>
      </c>
      <c r="EC221" s="23">
        <f t="shared" si="104"/>
        <v>-0.36261290888294906</v>
      </c>
    </row>
    <row r="222" spans="27:133">
      <c r="AA222" s="2"/>
      <c r="BS222" s="2">
        <v>40067</v>
      </c>
      <c r="BT222">
        <v>1119.22</v>
      </c>
      <c r="BU222" s="2">
        <v>40067</v>
      </c>
      <c r="BV222">
        <v>644.71</v>
      </c>
      <c r="BW222" s="2">
        <v>40067</v>
      </c>
      <c r="BX222">
        <v>894.3</v>
      </c>
      <c r="BZ222" s="2">
        <v>40074</v>
      </c>
      <c r="CA222" s="23">
        <f t="shared" si="95"/>
        <v>2.8136681608785352E-2</v>
      </c>
      <c r="CB222" s="23">
        <f t="shared" si="96"/>
        <v>1.8057218419970988E-2</v>
      </c>
      <c r="CC222" s="23">
        <f t="shared" si="97"/>
        <v>2.7507547802750887E-2</v>
      </c>
      <c r="CD222" s="23"/>
      <c r="CE222" s="2">
        <v>40431</v>
      </c>
      <c r="CF222" s="23">
        <f t="shared" si="98"/>
        <v>0.61773302242954486</v>
      </c>
      <c r="CG222" s="23">
        <f t="shared" si="99"/>
        <v>0.77075722773064925</v>
      </c>
      <c r="CS222" s="1">
        <v>43098</v>
      </c>
      <c r="CT222">
        <v>799.39</v>
      </c>
      <c r="CU222" s="1">
        <v>43098</v>
      </c>
      <c r="CV222">
        <v>1318.45</v>
      </c>
      <c r="CW222" s="1">
        <v>43098</v>
      </c>
      <c r="CX222">
        <v>2875.6</v>
      </c>
      <c r="CY222" s="1">
        <v>43098</v>
      </c>
      <c r="CZ222">
        <v>2478.0700000000002</v>
      </c>
      <c r="DB222" s="1">
        <v>43251</v>
      </c>
      <c r="DC222" s="3">
        <f t="shared" si="81"/>
        <v>655.12153518123671</v>
      </c>
      <c r="DD222" s="3">
        <f t="shared" si="82"/>
        <v>377.70982767982116</v>
      </c>
      <c r="DE222" s="3">
        <f t="shared" si="83"/>
        <v>152.32467820683533</v>
      </c>
      <c r="DF222" s="3">
        <f t="shared" si="84"/>
        <v>154.63028307065039</v>
      </c>
      <c r="DG222" s="1">
        <v>43251</v>
      </c>
      <c r="DH222" s="5">
        <f t="shared" si="79"/>
        <v>1.7344572133732596</v>
      </c>
      <c r="DI222" s="5">
        <f t="shared" si="80"/>
        <v>0.98508956448872542</v>
      </c>
      <c r="DL222" s="2">
        <v>41866</v>
      </c>
      <c r="DM222">
        <v>81.424000000000007</v>
      </c>
      <c r="DN222" s="2">
        <v>41866</v>
      </c>
      <c r="DO222">
        <v>60.768700000000003</v>
      </c>
      <c r="DP222" s="2">
        <v>41866</v>
      </c>
      <c r="DQ222" s="5">
        <v>86.703000000000003</v>
      </c>
      <c r="DS222" s="2">
        <v>41866</v>
      </c>
      <c r="DT222">
        <v>86.703000000000003</v>
      </c>
      <c r="DV222" s="2">
        <v>41873</v>
      </c>
      <c r="DW222" s="23">
        <f t="shared" si="100"/>
        <v>-4.8742197874893645E-3</v>
      </c>
      <c r="DX222" s="23">
        <f t="shared" si="101"/>
        <v>1.1200628807231272E-2</v>
      </c>
      <c r="DY222" s="23">
        <f t="shared" si="102"/>
        <v>-3.7368949171309174E-3</v>
      </c>
      <c r="DZ222" s="23"/>
      <c r="EA222" s="2">
        <v>42230</v>
      </c>
      <c r="EB222" s="23">
        <f t="shared" si="103"/>
        <v>-1.5004001362724728E-2</v>
      </c>
      <c r="EC222" s="23">
        <f t="shared" si="104"/>
        <v>-0.36926487691590509</v>
      </c>
    </row>
    <row r="223" spans="27:133">
      <c r="AA223" s="2"/>
      <c r="BS223" s="2">
        <v>40074</v>
      </c>
      <c r="BT223">
        <v>1139.43</v>
      </c>
      <c r="BU223" s="2">
        <v>40074</v>
      </c>
      <c r="BV223">
        <v>662.85</v>
      </c>
      <c r="BW223" s="2">
        <v>40074</v>
      </c>
      <c r="BX223">
        <v>918.9</v>
      </c>
      <c r="BZ223" s="2">
        <v>40081</v>
      </c>
      <c r="CA223" s="23">
        <f t="shared" si="95"/>
        <v>-4.676774534209116E-4</v>
      </c>
      <c r="CB223" s="23">
        <f t="shared" si="96"/>
        <v>-2.1089492114478303E-2</v>
      </c>
      <c r="CC223" s="23">
        <f t="shared" si="97"/>
        <v>-1.1785830884753379E-2</v>
      </c>
      <c r="CD223" s="23"/>
      <c r="CE223" s="2">
        <v>40438</v>
      </c>
      <c r="CF223" s="23">
        <f t="shared" si="98"/>
        <v>0.61351345617553721</v>
      </c>
      <c r="CG223" s="23">
        <f t="shared" si="99"/>
        <v>0.76555462717620171</v>
      </c>
      <c r="CS223" s="1">
        <v>43131</v>
      </c>
      <c r="CT223">
        <v>827.33</v>
      </c>
      <c r="CU223" s="1">
        <v>43131</v>
      </c>
      <c r="CV223">
        <v>1352.8</v>
      </c>
      <c r="CW223" s="1">
        <v>43131</v>
      </c>
      <c r="CX223">
        <v>2995.8</v>
      </c>
      <c r="CY223" s="1">
        <v>43131</v>
      </c>
      <c r="CZ223">
        <v>2632.77</v>
      </c>
      <c r="DB223" s="1">
        <v>43280</v>
      </c>
      <c r="DC223" s="3">
        <f t="shared" si="81"/>
        <v>657.04904051172707</v>
      </c>
      <c r="DD223" s="3">
        <f t="shared" si="82"/>
        <v>378.58143057182815</v>
      </c>
      <c r="DE223" s="3">
        <f t="shared" si="83"/>
        <v>151.81979582778519</v>
      </c>
      <c r="DF223" s="3">
        <f t="shared" si="84"/>
        <v>154.59952107799711</v>
      </c>
      <c r="DG223" s="1">
        <v>43280</v>
      </c>
      <c r="DH223" s="5">
        <f t="shared" si="79"/>
        <v>1.7355553850575494</v>
      </c>
      <c r="DI223" s="5">
        <f t="shared" si="80"/>
        <v>0.98201983272115367</v>
      </c>
      <c r="DL223" s="2">
        <v>41873</v>
      </c>
      <c r="DM223">
        <v>82.335999999999999</v>
      </c>
      <c r="DN223" s="2">
        <v>41873</v>
      </c>
      <c r="DO223">
        <v>60.472499999999997</v>
      </c>
      <c r="DP223" s="2">
        <v>41873</v>
      </c>
      <c r="DQ223" s="5">
        <v>86.379000000000005</v>
      </c>
      <c r="DS223" s="2">
        <v>41873</v>
      </c>
      <c r="DT223">
        <v>86.379000000000005</v>
      </c>
      <c r="DV223" s="2">
        <v>41880</v>
      </c>
      <c r="DW223" s="23">
        <f t="shared" si="100"/>
        <v>7.027987928398538E-4</v>
      </c>
      <c r="DX223" s="23">
        <f t="shared" si="101"/>
        <v>5.0038865137971289E-3</v>
      </c>
      <c r="DY223" s="23">
        <f t="shared" si="102"/>
        <v>-4.6307551604063413E-5</v>
      </c>
      <c r="DZ223" s="23"/>
      <c r="EA223" s="2">
        <v>42237</v>
      </c>
      <c r="EB223" s="23">
        <f t="shared" si="103"/>
        <v>-4.9887679055160561E-2</v>
      </c>
      <c r="EC223" s="23">
        <f t="shared" si="104"/>
        <v>-0.39222449720982383</v>
      </c>
    </row>
    <row r="224" spans="27:133">
      <c r="AA224" s="2"/>
      <c r="BS224" s="2">
        <v>40081</v>
      </c>
      <c r="BT224">
        <v>1115.4000000000001</v>
      </c>
      <c r="BU224" s="2">
        <v>40081</v>
      </c>
      <c r="BV224">
        <v>662.54</v>
      </c>
      <c r="BW224" s="2">
        <v>40081</v>
      </c>
      <c r="BX224">
        <v>908.07</v>
      </c>
      <c r="BZ224" s="2">
        <v>40088</v>
      </c>
      <c r="CA224" s="23">
        <f t="shared" si="95"/>
        <v>2.6504060132218621E-2</v>
      </c>
      <c r="CB224" s="23">
        <f t="shared" si="96"/>
        <v>-2.375829298906218E-2</v>
      </c>
      <c r="CC224" s="23">
        <f t="shared" si="97"/>
        <v>-7.3562610811942486E-3</v>
      </c>
      <c r="CD224" s="23"/>
      <c r="CE224" s="2">
        <v>40445</v>
      </c>
      <c r="CF224" s="23">
        <f t="shared" si="98"/>
        <v>0.61923390504222053</v>
      </c>
      <c r="CG224" s="23">
        <f t="shared" si="99"/>
        <v>0.7669469848966729</v>
      </c>
      <c r="CS224" s="1">
        <v>43159</v>
      </c>
      <c r="CT224">
        <v>791.5</v>
      </c>
      <c r="CU224" s="1">
        <v>43159</v>
      </c>
      <c r="CV224">
        <v>1287.0899999999999</v>
      </c>
      <c r="CW224" s="1">
        <v>43159</v>
      </c>
      <c r="CX224">
        <v>2836.7</v>
      </c>
      <c r="CY224" s="1">
        <v>43159</v>
      </c>
      <c r="CZ224">
        <v>2545.02</v>
      </c>
      <c r="DB224" s="1">
        <v>43312</v>
      </c>
      <c r="DC224" s="3">
        <f t="shared" si="81"/>
        <v>702.77185501066094</v>
      </c>
      <c r="DD224" s="3">
        <f t="shared" si="82"/>
        <v>400.29148686880183</v>
      </c>
      <c r="DE224" s="3">
        <f t="shared" si="83"/>
        <v>157.2126054150022</v>
      </c>
      <c r="DF224" s="3">
        <f t="shared" si="84"/>
        <v>158.58229436211124</v>
      </c>
      <c r="DG224" s="1">
        <v>43312</v>
      </c>
      <c r="DH224" s="5">
        <f t="shared" si="79"/>
        <v>1.7556502650304904</v>
      </c>
      <c r="DI224" s="5">
        <f t="shared" si="80"/>
        <v>0.99136291379426345</v>
      </c>
      <c r="DL224" s="2">
        <v>41880</v>
      </c>
      <c r="DM224">
        <v>82.748000000000005</v>
      </c>
      <c r="DN224" s="2">
        <v>41880</v>
      </c>
      <c r="DO224">
        <v>60.515000000000001</v>
      </c>
      <c r="DP224" s="2">
        <v>41880</v>
      </c>
      <c r="DQ224" s="5">
        <v>86.375</v>
      </c>
      <c r="DS224" s="2">
        <v>41880</v>
      </c>
      <c r="DT224">
        <v>86.375</v>
      </c>
      <c r="DV224" s="2">
        <v>41887</v>
      </c>
      <c r="DW224" s="23">
        <f t="shared" si="100"/>
        <v>-1.7962488639180485E-3</v>
      </c>
      <c r="DX224" s="23">
        <f t="shared" si="101"/>
        <v>1.197612026876782E-2</v>
      </c>
      <c r="DY224" s="23">
        <f t="shared" si="102"/>
        <v>-1.2619392185237999E-3</v>
      </c>
      <c r="DZ224" s="23"/>
      <c r="EA224" s="2">
        <v>42244</v>
      </c>
      <c r="EB224" s="23">
        <f t="shared" si="103"/>
        <v>-4.2746077371002569E-2</v>
      </c>
      <c r="EC224" s="23">
        <f t="shared" si="104"/>
        <v>-0.3856292890830692</v>
      </c>
    </row>
    <row r="225" spans="27:133">
      <c r="AA225" s="2"/>
      <c r="BS225" s="2">
        <v>40088</v>
      </c>
      <c r="BT225">
        <v>1088.9000000000001</v>
      </c>
      <c r="BU225" s="2">
        <v>40088</v>
      </c>
      <c r="BV225">
        <v>680.1</v>
      </c>
      <c r="BW225" s="2">
        <v>40088</v>
      </c>
      <c r="BX225">
        <v>901.39</v>
      </c>
      <c r="BZ225" s="2">
        <v>40095</v>
      </c>
      <c r="CA225" s="23">
        <f t="shared" si="95"/>
        <v>-1.9526540214674259E-2</v>
      </c>
      <c r="CB225" s="23">
        <f t="shared" si="96"/>
        <v>4.6781155294333576E-2</v>
      </c>
      <c r="CC225" s="23">
        <f t="shared" si="97"/>
        <v>4.9811957088496728E-2</v>
      </c>
      <c r="CD225" s="23"/>
      <c r="CE225" s="2">
        <v>40452</v>
      </c>
      <c r="CF225" s="23">
        <f t="shared" si="98"/>
        <v>0.64463414145411091</v>
      </c>
      <c r="CG225" s="23">
        <f t="shared" si="99"/>
        <v>0.78282733286317829</v>
      </c>
      <c r="CS225" s="1">
        <v>43189</v>
      </c>
      <c r="CT225">
        <v>747.88</v>
      </c>
      <c r="CU225" s="1">
        <v>43189</v>
      </c>
      <c r="CV225">
        <v>1263.0899999999999</v>
      </c>
      <c r="CW225" s="1">
        <v>43189</v>
      </c>
      <c r="CX225">
        <v>2765.9</v>
      </c>
      <c r="CY225" s="1">
        <v>43189</v>
      </c>
      <c r="CZ225">
        <v>2485.4899999999998</v>
      </c>
      <c r="DB225" s="1">
        <v>43343</v>
      </c>
      <c r="DC225" s="3">
        <f t="shared" si="81"/>
        <v>742.65245202558629</v>
      </c>
      <c r="DD225" s="3">
        <f t="shared" si="82"/>
        <v>411.64518618009259</v>
      </c>
      <c r="DE225" s="3">
        <f t="shared" si="83"/>
        <v>155.90324012427871</v>
      </c>
      <c r="DF225" s="3">
        <f t="shared" si="84"/>
        <v>163.10370410582163</v>
      </c>
      <c r="DG225" s="1">
        <v>43343</v>
      </c>
      <c r="DH225" s="5">
        <f t="shared" si="79"/>
        <v>1.8041081906413445</v>
      </c>
      <c r="DI225" s="5">
        <f t="shared" si="80"/>
        <v>0.9558534613237768</v>
      </c>
      <c r="DL225" s="2">
        <v>41887</v>
      </c>
      <c r="DM225">
        <v>83.739000000000004</v>
      </c>
      <c r="DN225" s="2">
        <v>41887</v>
      </c>
      <c r="DO225">
        <v>60.406300000000002</v>
      </c>
      <c r="DP225" s="2">
        <v>41887</v>
      </c>
      <c r="DQ225" s="5">
        <v>86.266000000000005</v>
      </c>
      <c r="DS225" s="2">
        <v>41887</v>
      </c>
      <c r="DT225">
        <v>86.266000000000005</v>
      </c>
      <c r="DV225" s="2">
        <v>41894</v>
      </c>
      <c r="DW225" s="23">
        <f t="shared" si="100"/>
        <v>4.1998930575122273E-3</v>
      </c>
      <c r="DX225" s="23">
        <f t="shared" si="101"/>
        <v>5.9828753627340081E-3</v>
      </c>
      <c r="DY225" s="23">
        <f t="shared" si="102"/>
        <v>-1.6008624487051648E-2</v>
      </c>
      <c r="DZ225" s="23"/>
      <c r="EA225" s="2">
        <v>42251</v>
      </c>
      <c r="EB225" s="23">
        <f t="shared" si="103"/>
        <v>-3.6650442694809354E-2</v>
      </c>
      <c r="EC225" s="23">
        <f t="shared" si="104"/>
        <v>-0.38575098058654195</v>
      </c>
    </row>
    <row r="226" spans="27:133">
      <c r="AA226" s="2"/>
      <c r="BS226" s="2">
        <v>40095</v>
      </c>
      <c r="BT226">
        <v>1139.8399999999999</v>
      </c>
      <c r="BU226" s="2">
        <v>40095</v>
      </c>
      <c r="BV226">
        <v>666.82</v>
      </c>
      <c r="BW226" s="2">
        <v>40095</v>
      </c>
      <c r="BX226">
        <v>946.29</v>
      </c>
      <c r="BZ226" s="2">
        <v>40102</v>
      </c>
      <c r="CA226" s="23">
        <f t="shared" si="95"/>
        <v>4.1345490537176399E-2</v>
      </c>
      <c r="CB226" s="23">
        <f t="shared" si="96"/>
        <v>1.4352891633913734E-2</v>
      </c>
      <c r="CC226" s="23">
        <f t="shared" si="97"/>
        <v>2.0870980354859459E-2</v>
      </c>
      <c r="CD226" s="23"/>
      <c r="CE226" s="2">
        <v>40459</v>
      </c>
      <c r="CF226" s="23">
        <f t="shared" si="98"/>
        <v>0.69438462533721146</v>
      </c>
      <c r="CG226" s="23">
        <f t="shared" si="99"/>
        <v>0.83289012804095441</v>
      </c>
      <c r="CS226" s="1">
        <v>43220</v>
      </c>
      <c r="CT226">
        <v>786.38</v>
      </c>
      <c r="CU226" s="1">
        <v>43220</v>
      </c>
      <c r="CV226">
        <v>1361.71</v>
      </c>
      <c r="CW226" s="1">
        <v>43220</v>
      </c>
      <c r="CX226">
        <v>2796.3</v>
      </c>
      <c r="CY226" s="1">
        <v>43220</v>
      </c>
      <c r="CZ226">
        <v>2505.7199999999998</v>
      </c>
      <c r="DB226" s="1">
        <v>43371</v>
      </c>
      <c r="DC226" s="3">
        <f t="shared" si="81"/>
        <v>722.14072494669517</v>
      </c>
      <c r="DD226" s="3">
        <f t="shared" si="82"/>
        <v>363.84705512531025</v>
      </c>
      <c r="DE226" s="3">
        <f t="shared" si="83"/>
        <v>157.0073235685752</v>
      </c>
      <c r="DF226" s="3">
        <f t="shared" si="84"/>
        <v>163.26113312704743</v>
      </c>
      <c r="DG226" s="1">
        <v>43371</v>
      </c>
      <c r="DH226" s="5">
        <f t="shared" si="79"/>
        <v>1.9847370338011594</v>
      </c>
      <c r="DI226" s="5">
        <f t="shared" si="80"/>
        <v>0.96169443737962046</v>
      </c>
      <c r="DL226" s="2">
        <v>41894</v>
      </c>
      <c r="DM226">
        <v>84.24</v>
      </c>
      <c r="DN226" s="2">
        <v>41894</v>
      </c>
      <c r="DO226">
        <v>60.66</v>
      </c>
      <c r="DP226" s="2">
        <v>41894</v>
      </c>
      <c r="DQ226" s="5">
        <v>84.885000000000005</v>
      </c>
      <c r="DS226" s="2">
        <v>41894</v>
      </c>
      <c r="DT226">
        <v>84.885000000000005</v>
      </c>
      <c r="DV226" s="2">
        <v>41901</v>
      </c>
      <c r="DW226" s="23">
        <f t="shared" si="100"/>
        <v>2.7612924497197877E-3</v>
      </c>
      <c r="DX226" s="23">
        <f t="shared" si="101"/>
        <v>5.8760683760683552E-3</v>
      </c>
      <c r="DY226" s="23">
        <f t="shared" si="102"/>
        <v>-4.7358190493019814E-3</v>
      </c>
      <c r="DZ226" s="23"/>
      <c r="EA226" s="2">
        <v>42258</v>
      </c>
      <c r="EB226" s="23">
        <f t="shared" si="103"/>
        <v>-3.6079143977415414E-2</v>
      </c>
      <c r="EC226" s="23">
        <f t="shared" si="104"/>
        <v>-0.38246897710976602</v>
      </c>
    </row>
    <row r="227" spans="27:133">
      <c r="AA227" s="2"/>
      <c r="BS227" s="2">
        <v>40102</v>
      </c>
      <c r="BT227">
        <v>1156.2</v>
      </c>
      <c r="BU227" s="2">
        <v>40102</v>
      </c>
      <c r="BV227">
        <v>694.39</v>
      </c>
      <c r="BW227" s="2">
        <v>40102</v>
      </c>
      <c r="BX227">
        <v>966.04</v>
      </c>
      <c r="BZ227" s="2">
        <v>40109</v>
      </c>
      <c r="CA227" s="23">
        <f t="shared" si="95"/>
        <v>-2.780858019268706E-2</v>
      </c>
      <c r="CB227" s="23">
        <f t="shared" si="96"/>
        <v>-2.4044282996020794E-3</v>
      </c>
      <c r="CC227" s="23">
        <f t="shared" si="97"/>
        <v>1.9771438035693922E-3</v>
      </c>
      <c r="CD227" s="23"/>
      <c r="CE227" s="2">
        <v>40466</v>
      </c>
      <c r="CF227" s="23">
        <f t="shared" si="98"/>
        <v>0.69245298501060892</v>
      </c>
      <c r="CG227" s="23">
        <f t="shared" si="99"/>
        <v>0.83107210104519635</v>
      </c>
      <c r="CS227" s="1">
        <v>43251</v>
      </c>
      <c r="CT227">
        <v>768.13</v>
      </c>
      <c r="CU227" s="1">
        <v>43251</v>
      </c>
      <c r="CV227">
        <v>1321.72</v>
      </c>
      <c r="CW227" s="1">
        <v>43251</v>
      </c>
      <c r="CX227">
        <v>2745.5</v>
      </c>
      <c r="CY227" s="1">
        <v>43251</v>
      </c>
      <c r="CZ227">
        <v>2563.6</v>
      </c>
      <c r="DB227" s="1">
        <v>43404</v>
      </c>
      <c r="DC227" s="3">
        <f t="shared" si="81"/>
        <v>675.07036247334759</v>
      </c>
      <c r="DD227" s="3">
        <f t="shared" si="82"/>
        <v>350.01000200039954</v>
      </c>
      <c r="DE227" s="3">
        <f t="shared" si="83"/>
        <v>148.50754549489565</v>
      </c>
      <c r="DF227" s="3">
        <f t="shared" si="84"/>
        <v>148.07797863549484</v>
      </c>
      <c r="DG227" s="1">
        <v>43404</v>
      </c>
      <c r="DH227" s="5">
        <f t="shared" si="79"/>
        <v>1.9287173469762073</v>
      </c>
      <c r="DI227" s="5">
        <f t="shared" si="80"/>
        <v>1.0029009503192789</v>
      </c>
      <c r="DL227" s="2">
        <v>41901</v>
      </c>
      <c r="DM227">
        <v>84.734999999999999</v>
      </c>
      <c r="DN227" s="2">
        <v>41901</v>
      </c>
      <c r="DO227">
        <v>60.827500000000001</v>
      </c>
      <c r="DP227" s="2">
        <v>41901</v>
      </c>
      <c r="DQ227" s="5">
        <v>84.483000000000004</v>
      </c>
      <c r="DS227" s="2">
        <v>41901</v>
      </c>
      <c r="DT227">
        <v>84.483000000000004</v>
      </c>
      <c r="DV227" s="2">
        <v>41908</v>
      </c>
      <c r="DW227" s="23">
        <f t="shared" si="100"/>
        <v>5.4251777567710935E-3</v>
      </c>
      <c r="DX227" s="23">
        <f t="shared" si="101"/>
        <v>1.0680356405263547E-2</v>
      </c>
      <c r="DY227" s="23">
        <f t="shared" si="102"/>
        <v>-1.0120379247896105E-2</v>
      </c>
      <c r="DZ227" s="23"/>
      <c r="EA227" s="2">
        <v>42265</v>
      </c>
      <c r="EB227" s="23">
        <f t="shared" si="103"/>
        <v>-1.7294910785368309E-2</v>
      </c>
      <c r="EC227" s="23">
        <f t="shared" si="104"/>
        <v>-0.4159255543387711</v>
      </c>
    </row>
    <row r="228" spans="27:133">
      <c r="AA228" s="2"/>
      <c r="BS228" s="2">
        <v>40109</v>
      </c>
      <c r="BT228">
        <v>1153.42</v>
      </c>
      <c r="BU228" s="2">
        <v>40109</v>
      </c>
      <c r="BV228">
        <v>675.08</v>
      </c>
      <c r="BW228" s="2">
        <v>40109</v>
      </c>
      <c r="BX228">
        <v>967.95</v>
      </c>
      <c r="BZ228" s="2">
        <v>40116</v>
      </c>
      <c r="CA228" s="23">
        <f t="shared" si="95"/>
        <v>-5.7163595425727354E-2</v>
      </c>
      <c r="CB228" s="23">
        <f t="shared" si="96"/>
        <v>-4.0965129787934984E-2</v>
      </c>
      <c r="CC228" s="23">
        <f t="shared" si="97"/>
        <v>-5.5467741102329771E-2</v>
      </c>
      <c r="CD228" s="23"/>
      <c r="CE228" s="2">
        <v>40473</v>
      </c>
      <c r="CF228" s="23">
        <f t="shared" si="98"/>
        <v>0.70046851713602221</v>
      </c>
      <c r="CG228" s="23">
        <f t="shared" si="99"/>
        <v>0.84307933492241938</v>
      </c>
      <c r="CS228" s="1">
        <v>43280</v>
      </c>
      <c r="CT228">
        <v>770.39</v>
      </c>
      <c r="CU228" s="1">
        <v>43280</v>
      </c>
      <c r="CV228">
        <v>1324.77</v>
      </c>
      <c r="CW228" s="1">
        <v>43280</v>
      </c>
      <c r="CX228">
        <v>2736.4</v>
      </c>
      <c r="CY228" s="1">
        <v>43280</v>
      </c>
      <c r="CZ228">
        <v>2563.09</v>
      </c>
      <c r="DB228" s="1">
        <v>43434</v>
      </c>
      <c r="DC228" s="3">
        <f t="shared" si="81"/>
        <v>682.50746268656724</v>
      </c>
      <c r="DD228" s="3">
        <f t="shared" si="82"/>
        <v>374.29771668619378</v>
      </c>
      <c r="DE228" s="3">
        <f t="shared" si="83"/>
        <v>150.52152685308474</v>
      </c>
      <c r="DF228" s="3">
        <f t="shared" si="84"/>
        <v>148.91820325835889</v>
      </c>
      <c r="DG228" s="1">
        <v>43434</v>
      </c>
      <c r="DH228" s="5">
        <f t="shared" si="79"/>
        <v>1.8234347479569917</v>
      </c>
      <c r="DI228" s="5">
        <f t="shared" si="80"/>
        <v>1.0107664715235936</v>
      </c>
      <c r="DL228" s="2">
        <v>41908</v>
      </c>
      <c r="DM228">
        <v>85.64</v>
      </c>
      <c r="DN228" s="2">
        <v>41908</v>
      </c>
      <c r="DO228">
        <v>61.157499999999999</v>
      </c>
      <c r="DP228" s="2">
        <v>41908</v>
      </c>
      <c r="DQ228" s="5">
        <v>83.628</v>
      </c>
      <c r="DS228" s="2">
        <v>41908</v>
      </c>
      <c r="DT228">
        <v>83.628</v>
      </c>
      <c r="DV228" s="2">
        <v>41915</v>
      </c>
      <c r="DW228" s="23">
        <f t="shared" si="100"/>
        <v>7.3989289948084291E-3</v>
      </c>
      <c r="DX228" s="23">
        <f t="shared" si="101"/>
        <v>1.2307333021952305E-2</v>
      </c>
      <c r="DY228" s="23">
        <f t="shared" si="102"/>
        <v>-8.2149519299755669E-3</v>
      </c>
      <c r="DZ228" s="23"/>
      <c r="EA228" s="2">
        <v>42272</v>
      </c>
      <c r="EB228" s="23">
        <f t="shared" si="103"/>
        <v>-8.799941932378574E-3</v>
      </c>
      <c r="EC228" s="23">
        <f t="shared" si="104"/>
        <v>-0.42193566754773071</v>
      </c>
    </row>
    <row r="229" spans="27:133">
      <c r="AA229" s="2"/>
      <c r="BS229" s="2">
        <v>40116</v>
      </c>
      <c r="BT229">
        <v>1106.17</v>
      </c>
      <c r="BU229" s="2">
        <v>40116</v>
      </c>
      <c r="BV229">
        <v>636.49</v>
      </c>
      <c r="BW229" s="2">
        <v>40116</v>
      </c>
      <c r="BX229">
        <v>914.26</v>
      </c>
      <c r="BZ229" s="2">
        <v>40123</v>
      </c>
      <c r="CA229" s="23">
        <f t="shared" si="95"/>
        <v>1.8319219469276726E-2</v>
      </c>
      <c r="CB229" s="23">
        <f t="shared" si="96"/>
        <v>2.3522605024544063E-2</v>
      </c>
      <c r="CC229" s="23">
        <f t="shared" si="97"/>
        <v>2.4172554853105321E-2</v>
      </c>
      <c r="CD229" s="23"/>
      <c r="CE229" s="2">
        <v>40480</v>
      </c>
      <c r="CF229" s="23">
        <f t="shared" si="98"/>
        <v>0.67765067814816804</v>
      </c>
      <c r="CG229" s="23">
        <f t="shared" si="99"/>
        <v>0.82810277835653145</v>
      </c>
      <c r="CS229" s="1">
        <v>43312</v>
      </c>
      <c r="CT229">
        <v>824</v>
      </c>
      <c r="CU229" s="1">
        <v>43312</v>
      </c>
      <c r="CV229">
        <v>1400.74</v>
      </c>
      <c r="CW229" s="1">
        <v>43312</v>
      </c>
      <c r="CX229">
        <v>2833.6</v>
      </c>
      <c r="CY229" s="1">
        <v>43312</v>
      </c>
      <c r="CZ229">
        <v>2629.12</v>
      </c>
      <c r="DB229" s="1">
        <v>43465</v>
      </c>
      <c r="DC229" s="3">
        <f t="shared" si="81"/>
        <v>683.3262260127932</v>
      </c>
      <c r="DD229" s="3">
        <f t="shared" si="82"/>
        <v>373.77189723658961</v>
      </c>
      <c r="DE229" s="3">
        <f t="shared" si="83"/>
        <v>138.54860186418105</v>
      </c>
      <c r="DF229" s="3">
        <f t="shared" si="84"/>
        <v>137.79985403132935</v>
      </c>
      <c r="DG229" s="1">
        <v>43465</v>
      </c>
      <c r="DH229" s="5">
        <f t="shared" si="79"/>
        <v>1.8281904847979042</v>
      </c>
      <c r="DI229" s="5">
        <f t="shared" si="80"/>
        <v>1.005433589448371</v>
      </c>
      <c r="DL229" s="2">
        <v>41915</v>
      </c>
      <c r="DM229">
        <v>86.694000000000003</v>
      </c>
      <c r="DN229" s="2">
        <v>41915</v>
      </c>
      <c r="DO229">
        <v>61.61</v>
      </c>
      <c r="DP229" s="2">
        <v>41915</v>
      </c>
      <c r="DQ229" s="5">
        <v>82.941000000000003</v>
      </c>
      <c r="DS229" s="2">
        <v>41915</v>
      </c>
      <c r="DT229">
        <v>82.941000000000003</v>
      </c>
      <c r="DV229" s="2">
        <v>41922</v>
      </c>
      <c r="DW229" s="23">
        <f t="shared" si="100"/>
        <v>-4.4635611102094019E-3</v>
      </c>
      <c r="DX229" s="23">
        <f t="shared" si="101"/>
        <v>-9.0202320806513914E-3</v>
      </c>
      <c r="DY229" s="23">
        <f t="shared" si="102"/>
        <v>8.2347692938353756E-3</v>
      </c>
      <c r="DZ229" s="23"/>
      <c r="EA229" s="2">
        <v>42279</v>
      </c>
      <c r="EB229" s="23">
        <f t="shared" si="103"/>
        <v>-5.8779571197826869E-3</v>
      </c>
      <c r="EC229" s="23">
        <f t="shared" si="104"/>
        <v>-0.43567648658692298</v>
      </c>
    </row>
    <row r="230" spans="27:133">
      <c r="AA230" s="2"/>
      <c r="BS230" s="2">
        <v>40123</v>
      </c>
      <c r="BT230">
        <v>1132.19</v>
      </c>
      <c r="BU230" s="2">
        <v>40123</v>
      </c>
      <c r="BV230">
        <v>648.15</v>
      </c>
      <c r="BW230" s="2">
        <v>40123</v>
      </c>
      <c r="BX230">
        <v>936.36</v>
      </c>
      <c r="BZ230" s="2">
        <v>40130</v>
      </c>
      <c r="CA230" s="23">
        <f t="shared" si="95"/>
        <v>4.7273007791406307E-2</v>
      </c>
      <c r="CB230" s="23">
        <f t="shared" si="96"/>
        <v>2.3026170519082401E-2</v>
      </c>
      <c r="CC230" s="23">
        <f t="shared" si="97"/>
        <v>2.7927292921525959E-2</v>
      </c>
      <c r="CD230" s="23"/>
      <c r="CE230" s="2">
        <v>40487</v>
      </c>
      <c r="CF230" s="23">
        <f t="shared" si="98"/>
        <v>0.68807679873414762</v>
      </c>
      <c r="CG230" s="23">
        <f t="shared" si="99"/>
        <v>0.83391003221757742</v>
      </c>
      <c r="CS230" s="1">
        <v>43343</v>
      </c>
      <c r="CT230">
        <v>870.76</v>
      </c>
      <c r="CU230" s="1">
        <v>43343</v>
      </c>
      <c r="CV230">
        <v>1440.47</v>
      </c>
      <c r="CW230" s="1">
        <v>43343</v>
      </c>
      <c r="CX230">
        <v>2810</v>
      </c>
      <c r="CY230" s="1">
        <v>43343</v>
      </c>
      <c r="CZ230">
        <v>2704.08</v>
      </c>
      <c r="DB230" s="1">
        <v>43496</v>
      </c>
      <c r="DC230" s="3">
        <f t="shared" si="81"/>
        <v>694.57569296375266</v>
      </c>
      <c r="DD230" s="3">
        <f t="shared" si="82"/>
        <v>366.52759123253162</v>
      </c>
      <c r="DE230" s="3">
        <f t="shared" si="83"/>
        <v>148.30226364846868</v>
      </c>
      <c r="DF230" s="3">
        <f t="shared" si="84"/>
        <v>149.26201376448415</v>
      </c>
      <c r="DG230" s="1">
        <v>43496</v>
      </c>
      <c r="DH230" s="5">
        <f t="shared" si="79"/>
        <v>1.8950161176900362</v>
      </c>
      <c r="DI230" s="5">
        <f t="shared" si="80"/>
        <v>0.99357003103596186</v>
      </c>
      <c r="DL230" s="2">
        <v>41922</v>
      </c>
      <c r="DM230">
        <v>85.912000000000006</v>
      </c>
      <c r="DN230" s="2">
        <v>41922</v>
      </c>
      <c r="DO230">
        <v>61.335000000000001</v>
      </c>
      <c r="DP230" s="2">
        <v>41922</v>
      </c>
      <c r="DQ230" s="5">
        <v>83.623999999999995</v>
      </c>
      <c r="DS230" s="2">
        <v>41922</v>
      </c>
      <c r="DT230">
        <v>83.623999999999995</v>
      </c>
      <c r="DV230" s="2">
        <v>41929</v>
      </c>
      <c r="DW230" s="23">
        <f t="shared" si="100"/>
        <v>1.7526697644085765E-3</v>
      </c>
      <c r="DX230" s="23">
        <f t="shared" si="101"/>
        <v>-9.3351336251048522E-3</v>
      </c>
      <c r="DY230" s="23">
        <f t="shared" si="102"/>
        <v>1.494786185783914E-3</v>
      </c>
      <c r="DZ230" s="23"/>
      <c r="EA230" s="2">
        <v>42286</v>
      </c>
      <c r="EB230" s="23">
        <f t="shared" si="103"/>
        <v>1.4907851954938121E-2</v>
      </c>
      <c r="EC230" s="23">
        <f t="shared" si="104"/>
        <v>-0.47496665847436759</v>
      </c>
    </row>
    <row r="231" spans="27:133">
      <c r="AA231" s="2"/>
      <c r="BS231" s="2">
        <v>40130</v>
      </c>
      <c r="BT231">
        <v>1158.26</v>
      </c>
      <c r="BU231" s="2">
        <v>40130</v>
      </c>
      <c r="BV231">
        <v>678.79</v>
      </c>
      <c r="BW231" s="2">
        <v>40130</v>
      </c>
      <c r="BX231">
        <v>962.51</v>
      </c>
      <c r="BZ231" s="2">
        <v>40137</v>
      </c>
      <c r="CA231" s="23">
        <f t="shared" si="95"/>
        <v>1.2139247779136442E-2</v>
      </c>
      <c r="CB231" s="23">
        <f t="shared" si="96"/>
        <v>-1.082658470464315E-2</v>
      </c>
      <c r="CC231" s="23">
        <f t="shared" si="97"/>
        <v>2.6701021288091376E-3</v>
      </c>
      <c r="CD231" s="23"/>
      <c r="CE231" s="2">
        <v>40494</v>
      </c>
      <c r="CF231" s="23">
        <f t="shared" si="98"/>
        <v>0.69221166721666849</v>
      </c>
      <c r="CG231" s="23">
        <f t="shared" si="99"/>
        <v>0.84200532735693046</v>
      </c>
      <c r="CS231" s="1">
        <v>43371</v>
      </c>
      <c r="CT231">
        <v>846.71</v>
      </c>
      <c r="CU231" s="1">
        <v>43371</v>
      </c>
      <c r="CV231">
        <v>1273.21</v>
      </c>
      <c r="CW231" s="1">
        <v>43371</v>
      </c>
      <c r="CX231">
        <v>2829.9</v>
      </c>
      <c r="CY231" s="1">
        <v>43371</v>
      </c>
      <c r="CZ231">
        <v>2706.69</v>
      </c>
      <c r="DB231" s="1">
        <v>43524</v>
      </c>
      <c r="DC231" s="3">
        <f t="shared" si="81"/>
        <v>692.52878464818764</v>
      </c>
      <c r="DD231" s="3">
        <f t="shared" si="82"/>
        <v>366.93910210613495</v>
      </c>
      <c r="DE231" s="3">
        <f t="shared" si="83"/>
        <v>151.75321793164665</v>
      </c>
      <c r="DF231" s="3">
        <f t="shared" si="84"/>
        <v>154.23218669513699</v>
      </c>
      <c r="DG231" s="1">
        <v>43524</v>
      </c>
      <c r="DH231" s="5">
        <f t="shared" si="79"/>
        <v>1.8873125831323307</v>
      </c>
      <c r="DI231" s="5">
        <f t="shared" si="80"/>
        <v>0.98392703354202971</v>
      </c>
      <c r="DL231" s="2">
        <v>41929</v>
      </c>
      <c r="DM231">
        <v>85.11</v>
      </c>
      <c r="DN231" s="2">
        <v>41929</v>
      </c>
      <c r="DO231">
        <v>61.442500000000003</v>
      </c>
      <c r="DP231" s="2">
        <v>41929</v>
      </c>
      <c r="DQ231" s="5">
        <v>83.748999999999995</v>
      </c>
      <c r="DS231" s="2">
        <v>41929</v>
      </c>
      <c r="DT231">
        <v>83.748999999999995</v>
      </c>
      <c r="DV231" s="2">
        <v>41936</v>
      </c>
      <c r="DW231" s="23">
        <f t="shared" si="100"/>
        <v>-2.5226838100663729E-3</v>
      </c>
      <c r="DX231" s="23">
        <f t="shared" si="101"/>
        <v>7.3081894019504379E-3</v>
      </c>
      <c r="DY231" s="23">
        <f t="shared" si="102"/>
        <v>-3.5104896774886818E-3</v>
      </c>
      <c r="DZ231" s="23"/>
      <c r="EA231" s="2">
        <v>42293</v>
      </c>
      <c r="EB231" s="23">
        <f t="shared" si="103"/>
        <v>1.6424170081218534E-2</v>
      </c>
      <c r="EC231" s="23">
        <f t="shared" si="104"/>
        <v>-0.47549709765924503</v>
      </c>
    </row>
    <row r="232" spans="27:133">
      <c r="AA232" s="2"/>
      <c r="BS232" s="2">
        <v>40137</v>
      </c>
      <c r="BT232">
        <v>1145.72</v>
      </c>
      <c r="BU232" s="2">
        <v>40137</v>
      </c>
      <c r="BV232">
        <v>687.03</v>
      </c>
      <c r="BW232" s="2">
        <v>40137</v>
      </c>
      <c r="BX232">
        <v>965.08</v>
      </c>
      <c r="BZ232" s="2">
        <v>40144</v>
      </c>
      <c r="CA232" s="23">
        <f t="shared" si="95"/>
        <v>-2.2968429326230222E-2</v>
      </c>
      <c r="CB232" s="23">
        <f t="shared" si="96"/>
        <v>-9.9500750619707645E-4</v>
      </c>
      <c r="CC232" s="23">
        <f t="shared" si="97"/>
        <v>-2.4940937538856955E-2</v>
      </c>
      <c r="CD232" s="23"/>
      <c r="CE232" s="2">
        <v>40501</v>
      </c>
      <c r="CF232" s="23">
        <f t="shared" si="98"/>
        <v>0.68289058675425196</v>
      </c>
      <c r="CG232" s="23">
        <f t="shared" si="99"/>
        <v>0.83167866245411137</v>
      </c>
      <c r="CS232" s="1">
        <v>43404</v>
      </c>
      <c r="CT232">
        <v>791.52</v>
      </c>
      <c r="CU232" s="1">
        <v>43404</v>
      </c>
      <c r="CV232">
        <v>1224.79</v>
      </c>
      <c r="CW232" s="1">
        <v>43404</v>
      </c>
      <c r="CX232">
        <v>2676.7</v>
      </c>
      <c r="CY232" s="1">
        <v>43404</v>
      </c>
      <c r="CZ232">
        <v>2454.9699999999998</v>
      </c>
      <c r="DB232" s="1">
        <v>43553</v>
      </c>
      <c r="DC232" s="3">
        <f t="shared" si="81"/>
        <v>743.05330490405117</v>
      </c>
      <c r="DD232" s="3">
        <f t="shared" si="82"/>
        <v>386.12008115908844</v>
      </c>
      <c r="DE232" s="3">
        <f t="shared" si="83"/>
        <v>151.50909897913888</v>
      </c>
      <c r="DF232" s="3">
        <f t="shared" si="84"/>
        <v>157.69441880945098</v>
      </c>
      <c r="DG232" s="1">
        <v>43553</v>
      </c>
      <c r="DH232" s="5">
        <f t="shared" si="79"/>
        <v>1.9244098951639343</v>
      </c>
      <c r="DI232" s="5">
        <f t="shared" si="80"/>
        <v>0.96077654569508841</v>
      </c>
      <c r="DL232" s="2">
        <v>41936</v>
      </c>
      <c r="DM232">
        <v>85.731999999999999</v>
      </c>
      <c r="DN232" s="2">
        <v>41936</v>
      </c>
      <c r="DO232">
        <v>61.287500000000001</v>
      </c>
      <c r="DP232" s="2">
        <v>41936</v>
      </c>
      <c r="DQ232" s="5">
        <v>83.454999999999998</v>
      </c>
      <c r="DS232" s="2">
        <v>41936</v>
      </c>
      <c r="DT232">
        <v>83.454999999999998</v>
      </c>
      <c r="DV232" s="2">
        <v>41943</v>
      </c>
      <c r="DW232" s="23">
        <f t="shared" si="100"/>
        <v>1.3053232714663743E-3</v>
      </c>
      <c r="DX232" s="23">
        <f t="shared" si="101"/>
        <v>1.3822143423692479E-2</v>
      </c>
      <c r="DY232" s="23">
        <f t="shared" si="102"/>
        <v>-1.7614283146605292E-3</v>
      </c>
      <c r="DZ232" s="23"/>
      <c r="EA232" s="2">
        <v>42300</v>
      </c>
      <c r="EB232" s="23">
        <f t="shared" si="103"/>
        <v>1.5077223992196184E-2</v>
      </c>
      <c r="EC232" s="23">
        <f t="shared" si="104"/>
        <v>-0.47075419046512634</v>
      </c>
    </row>
    <row r="233" spans="27:133">
      <c r="AA233" s="2"/>
      <c r="BS233" s="2">
        <v>40144</v>
      </c>
      <c r="BT233">
        <v>1144.58</v>
      </c>
      <c r="BU233" s="2">
        <v>40144</v>
      </c>
      <c r="BV233">
        <v>671.25</v>
      </c>
      <c r="BW233" s="2">
        <v>40144</v>
      </c>
      <c r="BX233">
        <v>941.01</v>
      </c>
      <c r="BZ233" s="2">
        <v>40151</v>
      </c>
      <c r="CA233" s="23">
        <f t="shared" si="95"/>
        <v>3.5024208566107884E-2</v>
      </c>
      <c r="CB233" s="23">
        <f t="shared" si="96"/>
        <v>2.1247968687204244E-2</v>
      </c>
      <c r="CC233" s="23">
        <f t="shared" si="97"/>
        <v>4.4962327711714156E-2</v>
      </c>
      <c r="CD233" s="23"/>
      <c r="CE233" s="2">
        <v>40508</v>
      </c>
      <c r="CF233" s="23">
        <f t="shared" si="98"/>
        <v>0.69456888584222631</v>
      </c>
      <c r="CG233" s="23">
        <f t="shared" si="99"/>
        <v>0.83234597958644452</v>
      </c>
      <c r="CS233" s="1">
        <v>43434</v>
      </c>
      <c r="CT233">
        <v>800.24</v>
      </c>
      <c r="CU233" s="1">
        <v>43434</v>
      </c>
      <c r="CV233">
        <v>1309.78</v>
      </c>
      <c r="CW233" s="1">
        <v>43434</v>
      </c>
      <c r="CX233">
        <v>2713</v>
      </c>
      <c r="CY233" s="1">
        <v>43434</v>
      </c>
      <c r="CZ233">
        <v>2468.9</v>
      </c>
      <c r="DB233" s="1">
        <v>43585</v>
      </c>
      <c r="DC233" s="3">
        <f t="shared" si="81"/>
        <v>747.08742004264388</v>
      </c>
      <c r="DD233" s="3">
        <f t="shared" si="82"/>
        <v>391.51830366073159</v>
      </c>
      <c r="DE233" s="3">
        <f t="shared" si="83"/>
        <v>155.5592543275632</v>
      </c>
      <c r="DF233" s="3">
        <f t="shared" si="84"/>
        <v>164.05310364378863</v>
      </c>
      <c r="DG233" s="1">
        <v>43585</v>
      </c>
      <c r="DH233" s="5">
        <f t="shared" si="79"/>
        <v>1.9081800596736063</v>
      </c>
      <c r="DI233" s="5">
        <f t="shared" si="80"/>
        <v>0.94822500076153216</v>
      </c>
      <c r="DL233" s="2">
        <v>41943</v>
      </c>
      <c r="DM233">
        <v>86.917000000000002</v>
      </c>
      <c r="DN233" s="2">
        <v>41943</v>
      </c>
      <c r="DO233">
        <v>61.3675</v>
      </c>
      <c r="DP233" s="2">
        <v>41943</v>
      </c>
      <c r="DQ233" s="5">
        <v>83.308000000000007</v>
      </c>
      <c r="DS233" s="2">
        <v>41943</v>
      </c>
      <c r="DT233">
        <v>83.308000000000007</v>
      </c>
      <c r="DV233" s="2">
        <v>41950</v>
      </c>
      <c r="DW233" s="23">
        <f t="shared" si="100"/>
        <v>4.3997229804049187E-3</v>
      </c>
      <c r="DX233" s="23">
        <f t="shared" si="101"/>
        <v>8.3412911168125881E-3</v>
      </c>
      <c r="DY233" s="23">
        <f t="shared" si="102"/>
        <v>-1.9133816680270921E-2</v>
      </c>
      <c r="DZ233" s="23"/>
      <c r="EA233" s="2">
        <v>42307</v>
      </c>
      <c r="EB233" s="23">
        <f t="shared" si="103"/>
        <v>1.0140765671243739E-2</v>
      </c>
      <c r="EC233" s="23">
        <f t="shared" si="104"/>
        <v>-0.46820388686492276</v>
      </c>
    </row>
    <row r="234" spans="27:133">
      <c r="AA234" s="2"/>
      <c r="BS234" s="2">
        <v>40151</v>
      </c>
      <c r="BT234">
        <v>1168.9000000000001</v>
      </c>
      <c r="BU234" s="2">
        <v>40151</v>
      </c>
      <c r="BV234">
        <v>694.76</v>
      </c>
      <c r="BW234" s="2">
        <v>40151</v>
      </c>
      <c r="BX234">
        <v>983.32</v>
      </c>
      <c r="BZ234" s="2">
        <v>40158</v>
      </c>
      <c r="CA234" s="23">
        <f t="shared" si="95"/>
        <v>-7.1967298059694151E-5</v>
      </c>
      <c r="CB234" s="23">
        <f t="shared" si="96"/>
        <v>-1.1429549148772478E-2</v>
      </c>
      <c r="CC234" s="23">
        <f t="shared" si="97"/>
        <v>-1.070861977789539E-2</v>
      </c>
      <c r="CD234" s="23"/>
      <c r="CE234" s="2">
        <v>40515</v>
      </c>
      <c r="CF234" s="23">
        <f t="shared" si="98"/>
        <v>0.70008141299323334</v>
      </c>
      <c r="CG234" s="23">
        <f t="shared" si="99"/>
        <v>0.83041202787767987</v>
      </c>
      <c r="CS234" s="1">
        <v>43465</v>
      </c>
      <c r="CT234">
        <v>801.2</v>
      </c>
      <c r="CU234" s="1">
        <v>43465</v>
      </c>
      <c r="CV234">
        <v>1307.94</v>
      </c>
      <c r="CW234" s="1">
        <v>43465</v>
      </c>
      <c r="CX234">
        <v>2497.1999999999998</v>
      </c>
      <c r="CY234" s="1">
        <v>43465</v>
      </c>
      <c r="CZ234">
        <v>2284.5700000000002</v>
      </c>
      <c r="DB234" s="1">
        <v>43616</v>
      </c>
      <c r="DC234" s="3">
        <f t="shared" si="81"/>
        <v>747.86353944562904</v>
      </c>
      <c r="DD234" s="3">
        <f t="shared" si="82"/>
        <v>393.66444717514878</v>
      </c>
      <c r="DE234" s="3">
        <f t="shared" si="83"/>
        <v>145.09542831779842</v>
      </c>
      <c r="DF234" s="3">
        <f t="shared" si="84"/>
        <v>155.0995542526951</v>
      </c>
      <c r="DG234" s="1">
        <v>43616</v>
      </c>
      <c r="DH234" s="5">
        <f t="shared" si="79"/>
        <v>1.8997487449327379</v>
      </c>
      <c r="DI234" s="5">
        <f t="shared" si="80"/>
        <v>0.93549868029538297</v>
      </c>
      <c r="DL234" s="2">
        <v>41950</v>
      </c>
      <c r="DM234">
        <v>87.641999999999996</v>
      </c>
      <c r="DN234" s="2">
        <v>41950</v>
      </c>
      <c r="DO234">
        <v>61.637500000000003</v>
      </c>
      <c r="DP234" s="2">
        <v>41950</v>
      </c>
      <c r="DQ234" s="5">
        <v>81.713999999999999</v>
      </c>
      <c r="DS234" s="2">
        <v>41950</v>
      </c>
      <c r="DT234">
        <v>81.713999999999999</v>
      </c>
      <c r="DV234" s="2">
        <v>41957</v>
      </c>
      <c r="DW234" s="23">
        <f t="shared" si="100"/>
        <v>1.3595619549786608E-3</v>
      </c>
      <c r="DX234" s="23">
        <f t="shared" si="101"/>
        <v>-1.3349763811869586E-3</v>
      </c>
      <c r="DY234" s="23">
        <f t="shared" si="102"/>
        <v>-1.260493917810801E-3</v>
      </c>
      <c r="DZ234" s="23"/>
      <c r="EA234" s="2">
        <v>42314</v>
      </c>
      <c r="EB234" s="23">
        <f t="shared" si="103"/>
        <v>3.1480009147753195E-2</v>
      </c>
      <c r="EC234" s="23">
        <f t="shared" si="104"/>
        <v>-0.47040803979440021</v>
      </c>
    </row>
    <row r="235" spans="27:133">
      <c r="AA235" s="2"/>
      <c r="BS235" s="2">
        <v>40158</v>
      </c>
      <c r="BT235">
        <v>1155.54</v>
      </c>
      <c r="BU235" s="2">
        <v>40158</v>
      </c>
      <c r="BV235">
        <v>694.71</v>
      </c>
      <c r="BW235" s="2">
        <v>40158</v>
      </c>
      <c r="BX235">
        <v>972.79</v>
      </c>
      <c r="BZ235" s="2">
        <v>40165</v>
      </c>
      <c r="CA235" s="23">
        <f t="shared" si="95"/>
        <v>-2.3520605720372623E-2</v>
      </c>
      <c r="CB235" s="23">
        <f t="shared" si="96"/>
        <v>-9.8914793083753061E-3</v>
      </c>
      <c r="CC235" s="23">
        <f t="shared" si="97"/>
        <v>-2.321158729016537E-2</v>
      </c>
      <c r="CD235" s="23"/>
      <c r="CE235" s="2">
        <v>40522</v>
      </c>
      <c r="CF235" s="23">
        <f t="shared" si="98"/>
        <v>0.68858263075140991</v>
      </c>
      <c r="CG235" s="23">
        <f t="shared" si="99"/>
        <v>0.82811046674670297</v>
      </c>
      <c r="CS235" s="1">
        <v>43496</v>
      </c>
      <c r="CT235">
        <v>814.39</v>
      </c>
      <c r="CU235" s="1">
        <v>43496</v>
      </c>
      <c r="CV235">
        <v>1282.5899999999999</v>
      </c>
      <c r="CW235" s="1">
        <v>43496</v>
      </c>
      <c r="CX235">
        <v>2673</v>
      </c>
      <c r="CY235" s="1">
        <v>43496</v>
      </c>
      <c r="CZ235">
        <v>2474.6</v>
      </c>
      <c r="DB235" s="1">
        <v>43644</v>
      </c>
      <c r="DC235" s="3">
        <f t="shared" si="81"/>
        <v>731.47121535181236</v>
      </c>
      <c r="DD235" s="3">
        <f t="shared" si="82"/>
        <v>390.96962249592724</v>
      </c>
      <c r="DE235" s="3">
        <f t="shared" si="83"/>
        <v>153.8892587660896</v>
      </c>
      <c r="DF235" s="3">
        <f t="shared" si="84"/>
        <v>165.70882266012865</v>
      </c>
      <c r="DG235" s="1">
        <v>43644</v>
      </c>
      <c r="DH235" s="5">
        <f t="shared" si="79"/>
        <v>1.8709157266033685</v>
      </c>
      <c r="DI235" s="5">
        <f t="shared" si="80"/>
        <v>0.92867269404067188</v>
      </c>
      <c r="DL235" s="2">
        <v>41957</v>
      </c>
      <c r="DM235">
        <v>87.525000000000006</v>
      </c>
      <c r="DN235" s="2">
        <v>41957</v>
      </c>
      <c r="DO235">
        <v>61.721299999999999</v>
      </c>
      <c r="DP235" s="2">
        <v>41957</v>
      </c>
      <c r="DQ235" s="5">
        <v>81.611000000000004</v>
      </c>
      <c r="DS235" s="2">
        <v>41957</v>
      </c>
      <c r="DT235">
        <v>81.611000000000004</v>
      </c>
      <c r="DV235" s="2">
        <v>41964</v>
      </c>
      <c r="DW235" s="23">
        <f t="shared" si="100"/>
        <v>8.7004000239776502E-4</v>
      </c>
      <c r="DX235" s="23">
        <f t="shared" si="101"/>
        <v>8.9688660382747365E-3</v>
      </c>
      <c r="DY235" s="23">
        <f t="shared" si="102"/>
        <v>7.9646126134955697E-3</v>
      </c>
      <c r="DZ235" s="23"/>
      <c r="EA235" s="2">
        <v>42321</v>
      </c>
      <c r="EB235" s="23">
        <f t="shared" si="103"/>
        <v>2.841024648825536E-2</v>
      </c>
      <c r="EC235" s="23">
        <f t="shared" si="104"/>
        <v>-0.47105678828309455</v>
      </c>
    </row>
    <row r="236" spans="27:133">
      <c r="AA236" s="2"/>
      <c r="BS236" s="2">
        <v>40165</v>
      </c>
      <c r="BT236">
        <v>1144.1099999999999</v>
      </c>
      <c r="BU236" s="2">
        <v>40165</v>
      </c>
      <c r="BV236">
        <v>678.37</v>
      </c>
      <c r="BW236" s="2">
        <v>40165</v>
      </c>
      <c r="BX236">
        <v>950.21</v>
      </c>
      <c r="BZ236" s="2">
        <v>40172</v>
      </c>
      <c r="CA236" s="23">
        <f t="shared" si="95"/>
        <v>3.9742323510768562E-2</v>
      </c>
      <c r="CB236" s="23">
        <f t="shared" si="96"/>
        <v>2.3992448278574718E-2</v>
      </c>
      <c r="CC236" s="23">
        <f t="shared" si="97"/>
        <v>2.5236526662527181E-2</v>
      </c>
      <c r="CD236" s="23"/>
      <c r="CE236" s="2">
        <v>40529</v>
      </c>
      <c r="CF236" s="23">
        <f t="shared" si="98"/>
        <v>0.68521752135143355</v>
      </c>
      <c r="CG236" s="23">
        <f t="shared" si="99"/>
        <v>0.82103752030228205</v>
      </c>
      <c r="CS236" s="1">
        <v>43524</v>
      </c>
      <c r="CT236">
        <v>811.99</v>
      </c>
      <c r="CU236" s="1">
        <v>43524</v>
      </c>
      <c r="CV236">
        <v>1284.03</v>
      </c>
      <c r="CW236" s="1">
        <v>43524</v>
      </c>
      <c r="CX236">
        <v>2735.2</v>
      </c>
      <c r="CY236" s="1">
        <v>43524</v>
      </c>
      <c r="CZ236">
        <v>2557</v>
      </c>
      <c r="DB236" s="1">
        <v>43677</v>
      </c>
      <c r="DC236" s="3">
        <f t="shared" si="81"/>
        <v>691.25799573560766</v>
      </c>
      <c r="DD236" s="3">
        <f t="shared" si="82"/>
        <v>366.9819678221354</v>
      </c>
      <c r="DE236" s="3">
        <f t="shared" si="83"/>
        <v>153.43985796715486</v>
      </c>
      <c r="DF236" s="3">
        <f t="shared" si="84"/>
        <v>167.54609775075591</v>
      </c>
      <c r="DG236" s="1">
        <v>43677</v>
      </c>
      <c r="DH236" s="5">
        <f t="shared" si="79"/>
        <v>1.883629323364026</v>
      </c>
      <c r="DI236" s="5">
        <f t="shared" si="80"/>
        <v>0.91580681392779617</v>
      </c>
      <c r="DL236" s="2">
        <v>41964</v>
      </c>
      <c r="DM236">
        <v>88.31</v>
      </c>
      <c r="DN236" s="2">
        <v>41964</v>
      </c>
      <c r="DO236">
        <v>61.774999999999999</v>
      </c>
      <c r="DP236" s="2">
        <v>41964</v>
      </c>
      <c r="DQ236" s="5">
        <v>82.260999999999996</v>
      </c>
      <c r="DS236" s="2">
        <v>41964</v>
      </c>
      <c r="DT236">
        <v>82.260999999999996</v>
      </c>
      <c r="DV236" s="2">
        <v>41971</v>
      </c>
      <c r="DW236" s="23">
        <f t="shared" si="100"/>
        <v>4.1877782274384323E-3</v>
      </c>
      <c r="DX236" s="23">
        <f t="shared" si="101"/>
        <v>5.2089231117635748E-4</v>
      </c>
      <c r="DY236" s="23">
        <f t="shared" si="102"/>
        <v>-1.8356207680431669E-2</v>
      </c>
      <c r="DZ236" s="23"/>
      <c r="EA236" s="2">
        <v>42328</v>
      </c>
      <c r="EB236" s="23">
        <f t="shared" si="103"/>
        <v>2.9128236287540042E-2</v>
      </c>
      <c r="EC236" s="23">
        <f t="shared" si="104"/>
        <v>-0.46822007042725666</v>
      </c>
    </row>
    <row r="237" spans="27:133">
      <c r="AA237" s="2"/>
      <c r="BS237" s="2">
        <v>40172</v>
      </c>
      <c r="BT237">
        <v>1171.56</v>
      </c>
      <c r="BU237" s="2">
        <v>40172</v>
      </c>
      <c r="BV237">
        <v>705.33</v>
      </c>
      <c r="BW237" s="2">
        <v>40172</v>
      </c>
      <c r="BX237">
        <v>974.19</v>
      </c>
      <c r="BZ237" s="2">
        <v>40179</v>
      </c>
      <c r="CA237" s="23">
        <f t="shared" si="95"/>
        <v>2.5094636553102401E-3</v>
      </c>
      <c r="CB237" s="23">
        <f t="shared" si="96"/>
        <v>-2.6375089624089965E-3</v>
      </c>
      <c r="CC237" s="23">
        <f t="shared" si="97"/>
        <v>1.5684825342078934E-2</v>
      </c>
      <c r="CD237" s="23"/>
      <c r="CE237" s="2">
        <v>40536</v>
      </c>
      <c r="CF237" s="23">
        <f t="shared" si="98"/>
        <v>0.68070468583279697</v>
      </c>
      <c r="CG237" s="23">
        <f t="shared" si="99"/>
        <v>0.82264749507729273</v>
      </c>
      <c r="CS237" s="1">
        <v>43553</v>
      </c>
      <c r="CT237">
        <v>871.23</v>
      </c>
      <c r="CU237" s="1">
        <v>43553</v>
      </c>
      <c r="CV237">
        <v>1351.15</v>
      </c>
      <c r="CW237" s="1">
        <v>43553</v>
      </c>
      <c r="CX237">
        <v>2730.8</v>
      </c>
      <c r="CY237" s="1">
        <v>43553</v>
      </c>
      <c r="CZ237">
        <v>2614.4</v>
      </c>
      <c r="DB237" s="1">
        <v>43707</v>
      </c>
      <c r="DC237" s="3">
        <f t="shared" si="81"/>
        <v>689.44136460554364</v>
      </c>
      <c r="DD237" s="3">
        <f t="shared" si="82"/>
        <v>371.86008630297442</v>
      </c>
      <c r="DE237" s="3">
        <f t="shared" si="83"/>
        <v>148.20239680426093</v>
      </c>
      <c r="DF237" s="3">
        <f t="shared" si="84"/>
        <v>165.65272726176084</v>
      </c>
      <c r="DG237" s="1">
        <v>43707</v>
      </c>
      <c r="DH237" s="5">
        <f t="shared" si="79"/>
        <v>1.8540343263509562</v>
      </c>
      <c r="DI237" s="5">
        <f t="shared" si="80"/>
        <v>0.89465714965304932</v>
      </c>
      <c r="DL237" s="2">
        <v>41971</v>
      </c>
      <c r="DM237">
        <v>88.355999999999995</v>
      </c>
      <c r="DN237" s="2">
        <v>41971</v>
      </c>
      <c r="DO237">
        <v>62.033700000000003</v>
      </c>
      <c r="DP237" s="2">
        <v>41971</v>
      </c>
      <c r="DQ237" s="5">
        <v>80.751000000000005</v>
      </c>
      <c r="DS237" s="2">
        <v>41971</v>
      </c>
      <c r="DT237">
        <v>80.751000000000005</v>
      </c>
      <c r="DV237" s="2">
        <v>41978</v>
      </c>
      <c r="DW237" s="23">
        <f t="shared" si="100"/>
        <v>-3.8479084755543846E-3</v>
      </c>
      <c r="DX237" s="23">
        <f t="shared" si="101"/>
        <v>1.10688578025262E-2</v>
      </c>
      <c r="DY237" s="23">
        <f t="shared" si="102"/>
        <v>-1.1876013919332351E-2</v>
      </c>
      <c r="DZ237" s="23"/>
      <c r="EA237" s="2">
        <v>42335</v>
      </c>
      <c r="EB237" s="23">
        <f t="shared" si="103"/>
        <v>3.2813986126094971E-2</v>
      </c>
      <c r="EC237" s="23">
        <f t="shared" si="104"/>
        <v>-0.47494420530342851</v>
      </c>
    </row>
    <row r="238" spans="27:133">
      <c r="AA238" s="2"/>
      <c r="BS238" s="2">
        <v>40179</v>
      </c>
      <c r="BT238">
        <v>1168.47</v>
      </c>
      <c r="BU238" s="2">
        <v>40179</v>
      </c>
      <c r="BV238">
        <v>707.1</v>
      </c>
      <c r="BW238" s="2">
        <v>40179</v>
      </c>
      <c r="BX238">
        <v>989.47</v>
      </c>
      <c r="BZ238" s="2">
        <v>40186</v>
      </c>
      <c r="CA238" s="23">
        <f t="shared" si="95"/>
        <v>8.1600905105359001E-3</v>
      </c>
      <c r="CB238" s="23">
        <f t="shared" si="96"/>
        <v>2.5494877917276337E-2</v>
      </c>
      <c r="CC238" s="23">
        <f t="shared" si="97"/>
        <v>2.722669712068071E-2</v>
      </c>
      <c r="CD238" s="23"/>
      <c r="CE238" s="2">
        <v>40543</v>
      </c>
      <c r="CF238" s="23">
        <f t="shared" si="98"/>
        <v>0.67783464176216668</v>
      </c>
      <c r="CG238" s="23">
        <f t="shared" si="99"/>
        <v>0.82570162000238656</v>
      </c>
      <c r="CS238" s="1">
        <v>43585</v>
      </c>
      <c r="CT238">
        <v>875.96</v>
      </c>
      <c r="CU238" s="1">
        <v>43585</v>
      </c>
      <c r="CV238">
        <v>1370.04</v>
      </c>
      <c r="CW238" s="1">
        <v>43585</v>
      </c>
      <c r="CX238">
        <v>2803.8</v>
      </c>
      <c r="CY238" s="1">
        <v>43585</v>
      </c>
      <c r="CZ238">
        <v>2719.82</v>
      </c>
      <c r="DB238" s="1">
        <v>43738</v>
      </c>
      <c r="DC238" s="3">
        <f t="shared" si="81"/>
        <v>698.74626865671644</v>
      </c>
      <c r="DD238" s="3">
        <f t="shared" si="82"/>
        <v>383.83676735347024</v>
      </c>
      <c r="DE238" s="3">
        <f t="shared" si="83"/>
        <v>153.61739902352414</v>
      </c>
      <c r="DF238" s="3">
        <f t="shared" si="84"/>
        <v>166.23599876952071</v>
      </c>
      <c r="DG238" s="1">
        <v>43738</v>
      </c>
      <c r="DH238" s="5">
        <f t="shared" si="79"/>
        <v>1.8204255769308577</v>
      </c>
      <c r="DI238" s="5">
        <f t="shared" si="80"/>
        <v>0.92409225535143125</v>
      </c>
      <c r="DL238" s="2">
        <v>41978</v>
      </c>
      <c r="DM238">
        <v>89.334000000000003</v>
      </c>
      <c r="DN238" s="2">
        <v>41978</v>
      </c>
      <c r="DO238">
        <v>61.795000000000002</v>
      </c>
      <c r="DP238" s="2">
        <v>41978</v>
      </c>
      <c r="DQ238" s="5">
        <v>79.792000000000002</v>
      </c>
      <c r="DS238" s="2">
        <v>41978</v>
      </c>
      <c r="DT238">
        <v>79.792000000000002</v>
      </c>
      <c r="DV238" s="2">
        <v>41985</v>
      </c>
      <c r="DW238" s="23">
        <f t="shared" si="100"/>
        <v>8.1721822153895118E-3</v>
      </c>
      <c r="DX238" s="23">
        <f t="shared" si="101"/>
        <v>-1.0869321870732307E-2</v>
      </c>
      <c r="DY238" s="23">
        <f t="shared" si="102"/>
        <v>-2.0841688389813484E-2</v>
      </c>
      <c r="DZ238" s="23"/>
      <c r="EA238" s="2">
        <v>42342</v>
      </c>
      <c r="EB238" s="23">
        <f t="shared" si="103"/>
        <v>5.0302439431789851E-2</v>
      </c>
      <c r="EC238" s="23">
        <f t="shared" si="104"/>
        <v>-0.4923203315192809</v>
      </c>
    </row>
    <row r="239" spans="27:133">
      <c r="AA239" s="2"/>
      <c r="BS239" s="2">
        <v>40186</v>
      </c>
      <c r="BT239">
        <v>1198.26</v>
      </c>
      <c r="BU239" s="2">
        <v>40186</v>
      </c>
      <c r="BV239">
        <v>712.87</v>
      </c>
      <c r="BW239" s="2">
        <v>40186</v>
      </c>
      <c r="BX239">
        <v>1016.41</v>
      </c>
      <c r="BZ239" s="2">
        <v>40193</v>
      </c>
      <c r="CA239" s="23">
        <f t="shared" si="95"/>
        <v>7.3225132212044741E-3</v>
      </c>
      <c r="CB239" s="23">
        <f t="shared" si="96"/>
        <v>-2.1698128953648865E-3</v>
      </c>
      <c r="CC239" s="23">
        <f t="shared" si="97"/>
        <v>-5.5489418640115584E-3</v>
      </c>
      <c r="CD239" s="23"/>
      <c r="CE239" s="2">
        <v>40550</v>
      </c>
      <c r="CF239" s="23">
        <f t="shared" si="98"/>
        <v>0.66213001428235019</v>
      </c>
      <c r="CG239" s="23">
        <f t="shared" si="99"/>
        <v>0.81228574632641026</v>
      </c>
      <c r="CS239" s="1">
        <v>43616</v>
      </c>
      <c r="CT239">
        <v>876.87</v>
      </c>
      <c r="CU239" s="1">
        <v>43616</v>
      </c>
      <c r="CV239">
        <v>1377.55</v>
      </c>
      <c r="CW239" s="1">
        <v>43616</v>
      </c>
      <c r="CX239">
        <v>2615.1999999999998</v>
      </c>
      <c r="CY239" s="1">
        <v>43616</v>
      </c>
      <c r="CZ239">
        <v>2571.38</v>
      </c>
      <c r="DB239" s="1">
        <v>43769</v>
      </c>
      <c r="DC239" s="3">
        <f t="shared" si="81"/>
        <v>722.93390191897663</v>
      </c>
      <c r="DD239" s="3">
        <f t="shared" si="82"/>
        <v>402.40333781041875</v>
      </c>
      <c r="DE239" s="3">
        <f t="shared" si="83"/>
        <v>156.56901908566351</v>
      </c>
      <c r="DF239" s="3">
        <f t="shared" si="84"/>
        <v>171.16033029935681</v>
      </c>
      <c r="DG239" s="1">
        <v>43769</v>
      </c>
      <c r="DH239" s="5">
        <f t="shared" si="79"/>
        <v>1.7965405203958995</v>
      </c>
      <c r="DI239" s="5">
        <f t="shared" si="80"/>
        <v>0.91475062481958691</v>
      </c>
      <c r="DL239" s="2">
        <v>41985</v>
      </c>
      <c r="DM239">
        <v>88.363</v>
      </c>
      <c r="DN239" s="2">
        <v>41985</v>
      </c>
      <c r="DO239">
        <v>62.3</v>
      </c>
      <c r="DP239" s="2">
        <v>41985</v>
      </c>
      <c r="DQ239" s="5">
        <v>78.129000000000005</v>
      </c>
      <c r="DS239" s="2">
        <v>41985</v>
      </c>
      <c r="DT239">
        <v>78.129000000000005</v>
      </c>
      <c r="DV239" s="2">
        <v>41992</v>
      </c>
      <c r="DW239" s="23">
        <f t="shared" si="100"/>
        <v>1.6072231139646842E-2</v>
      </c>
      <c r="DX239" s="23">
        <f t="shared" si="101"/>
        <v>1.3976438101920508E-2</v>
      </c>
      <c r="DY239" s="23">
        <f t="shared" si="102"/>
        <v>-2.6622636920989873E-3</v>
      </c>
      <c r="DZ239" s="23"/>
      <c r="EA239" s="2">
        <v>42349</v>
      </c>
      <c r="EB239" s="23">
        <f t="shared" si="103"/>
        <v>6.4161018784928747E-2</v>
      </c>
      <c r="EC239" s="23">
        <f t="shared" si="104"/>
        <v>-0.46572009364731931</v>
      </c>
    </row>
    <row r="240" spans="27:133">
      <c r="AA240" s="2"/>
      <c r="BS240" s="2">
        <v>40193</v>
      </c>
      <c r="BT240">
        <v>1195.6600000000001</v>
      </c>
      <c r="BU240" s="2">
        <v>40193</v>
      </c>
      <c r="BV240">
        <v>718.09</v>
      </c>
      <c r="BW240" s="2">
        <v>40193</v>
      </c>
      <c r="BX240">
        <v>1010.77</v>
      </c>
      <c r="BZ240" s="2">
        <v>40200</v>
      </c>
      <c r="CA240" s="23">
        <f t="shared" si="95"/>
        <v>-4.1986380537258561E-2</v>
      </c>
      <c r="CB240" s="23">
        <f t="shared" si="96"/>
        <v>-3.8280113075623512E-2</v>
      </c>
      <c r="CC240" s="23">
        <f t="shared" si="97"/>
        <v>-4.6420055996913234E-2</v>
      </c>
      <c r="CD240" s="23"/>
      <c r="CE240" s="2">
        <v>40557</v>
      </c>
      <c r="CF240" s="23">
        <f t="shared" si="98"/>
        <v>0.60916175209394885</v>
      </c>
      <c r="CG240" s="23">
        <f t="shared" si="99"/>
        <v>0.77688201578760285</v>
      </c>
      <c r="CS240" s="1">
        <v>43644</v>
      </c>
      <c r="CT240">
        <v>857.65</v>
      </c>
      <c r="CU240" s="1">
        <v>43644</v>
      </c>
      <c r="CV240">
        <v>1368.12</v>
      </c>
      <c r="CW240" s="1">
        <v>43644</v>
      </c>
      <c r="CX240">
        <v>2773.7</v>
      </c>
      <c r="CY240" s="1">
        <v>43644</v>
      </c>
      <c r="CZ240">
        <v>2747.27</v>
      </c>
      <c r="DB240" s="1">
        <v>43798</v>
      </c>
      <c r="DC240" s="3">
        <f t="shared" si="81"/>
        <v>744.49466950959504</v>
      </c>
      <c r="DD240" s="3">
        <f t="shared" si="82"/>
        <v>395.55625410796398</v>
      </c>
      <c r="DE240" s="3">
        <f t="shared" si="83"/>
        <v>159.39303151353747</v>
      </c>
      <c r="DF240" s="3">
        <f t="shared" si="84"/>
        <v>177.01415654838419</v>
      </c>
      <c r="DG240" s="1">
        <v>43798</v>
      </c>
      <c r="DH240" s="5">
        <f t="shared" si="79"/>
        <v>1.8821461215132023</v>
      </c>
      <c r="DI240" s="5">
        <f t="shared" si="80"/>
        <v>0.90045358304418854</v>
      </c>
      <c r="DL240" s="2">
        <v>41992</v>
      </c>
      <c r="DM240">
        <v>89.597999999999999</v>
      </c>
      <c r="DN240" s="2">
        <v>41992</v>
      </c>
      <c r="DO240">
        <v>63.301299999999998</v>
      </c>
      <c r="DP240" s="2">
        <v>41992</v>
      </c>
      <c r="DQ240" s="5">
        <v>77.921000000000006</v>
      </c>
      <c r="DS240" s="2">
        <v>41992</v>
      </c>
      <c r="DT240">
        <v>77.921000000000006</v>
      </c>
      <c r="DV240" s="2">
        <v>41999</v>
      </c>
      <c r="DW240" s="23">
        <f t="shared" si="100"/>
        <v>4.2242418402149706E-3</v>
      </c>
      <c r="DX240" s="23">
        <f t="shared" si="101"/>
        <v>4.8215361950043611E-3</v>
      </c>
      <c r="DY240" s="23">
        <f t="shared" si="102"/>
        <v>3.2340447376189019E-3</v>
      </c>
      <c r="DZ240" s="23"/>
      <c r="EA240" s="2">
        <v>42356</v>
      </c>
      <c r="EB240" s="23">
        <f t="shared" si="103"/>
        <v>1.4983223588122416E-2</v>
      </c>
      <c r="EC240" s="23">
        <f t="shared" si="104"/>
        <v>-0.49828426652914648</v>
      </c>
    </row>
    <row r="241" spans="71:133">
      <c r="BS241" s="2">
        <v>40200</v>
      </c>
      <c r="BT241">
        <v>1149.8900000000001</v>
      </c>
      <c r="BU241" s="2">
        <v>40200</v>
      </c>
      <c r="BV241">
        <v>687.94</v>
      </c>
      <c r="BW241" s="2">
        <v>40200</v>
      </c>
      <c r="BX241">
        <v>963.85</v>
      </c>
      <c r="BZ241" s="2">
        <v>40207</v>
      </c>
      <c r="CA241" s="23">
        <f t="shared" si="95"/>
        <v>-3.4348925778411088E-2</v>
      </c>
      <c r="CB241" s="23">
        <f t="shared" si="96"/>
        <v>-2.6393828974945577E-2</v>
      </c>
      <c r="CC241" s="23">
        <f t="shared" si="97"/>
        <v>-3.1394926596462147E-2</v>
      </c>
      <c r="CD241" s="23"/>
      <c r="CE241" s="2">
        <v>40564</v>
      </c>
      <c r="CF241" s="23">
        <f t="shared" si="98"/>
        <v>0.58242995401905817</v>
      </c>
      <c r="CG241" s="23">
        <f t="shared" si="99"/>
        <v>0.7507355584855373</v>
      </c>
      <c r="CS241" s="1">
        <v>43677</v>
      </c>
      <c r="CT241">
        <v>810.5</v>
      </c>
      <c r="CU241" s="1">
        <v>43677</v>
      </c>
      <c r="CV241">
        <v>1284.18</v>
      </c>
      <c r="CW241" s="1">
        <v>43677</v>
      </c>
      <c r="CX241">
        <v>2765.6</v>
      </c>
      <c r="CY241" s="1">
        <v>43677</v>
      </c>
      <c r="CZ241">
        <v>2777.73</v>
      </c>
      <c r="DB241" s="1">
        <v>43830</v>
      </c>
      <c r="DC241" s="3">
        <f t="shared" si="81"/>
        <v>749.0660980810236</v>
      </c>
      <c r="DD241" s="3">
        <f t="shared" si="82"/>
        <v>401.08307375760819</v>
      </c>
      <c r="DE241" s="3">
        <f t="shared" si="83"/>
        <v>163.98135818908116</v>
      </c>
      <c r="DF241" s="3">
        <f t="shared" si="84"/>
        <v>182.1417585002628</v>
      </c>
      <c r="DG241" s="1">
        <v>43830</v>
      </c>
      <c r="DH241" s="5">
        <f t="shared" si="79"/>
        <v>1.8676083512158297</v>
      </c>
      <c r="DI241" s="5">
        <f t="shared" si="80"/>
        <v>0.90029524003329842</v>
      </c>
      <c r="DL241" s="2">
        <v>41999</v>
      </c>
      <c r="DM241">
        <v>90.03</v>
      </c>
      <c r="DN241" s="2">
        <v>41999</v>
      </c>
      <c r="DO241">
        <v>63.5687</v>
      </c>
      <c r="DP241" s="2">
        <v>41999</v>
      </c>
      <c r="DQ241" s="5">
        <v>78.173000000000002</v>
      </c>
      <c r="DS241" s="2">
        <v>41999</v>
      </c>
      <c r="DT241">
        <v>78.173000000000002</v>
      </c>
      <c r="DV241" s="2">
        <v>42006</v>
      </c>
      <c r="DW241" s="23">
        <f t="shared" si="100"/>
        <v>-4.3055780596424897E-3</v>
      </c>
      <c r="DX241" s="23">
        <f t="shared" si="101"/>
        <v>1.1662779073642104E-2</v>
      </c>
      <c r="DY241" s="23">
        <f t="shared" si="102"/>
        <v>-1.2561881979711642E-2</v>
      </c>
      <c r="DZ241" s="23"/>
      <c r="EA241" s="2">
        <v>42363</v>
      </c>
      <c r="EB241" s="23">
        <f t="shared" si="103"/>
        <v>2.0655966639780358E-2</v>
      </c>
      <c r="EC241" s="23">
        <f t="shared" si="104"/>
        <v>-0.50657225043109055</v>
      </c>
    </row>
    <row r="242" spans="71:133">
      <c r="BS242" s="2">
        <v>40207</v>
      </c>
      <c r="BT242">
        <v>1119.54</v>
      </c>
      <c r="BU242" s="2">
        <v>40207</v>
      </c>
      <c r="BV242">
        <v>664.31</v>
      </c>
      <c r="BW242" s="2">
        <v>40207</v>
      </c>
      <c r="BX242">
        <v>933.59</v>
      </c>
      <c r="BZ242" s="2">
        <v>40214</v>
      </c>
      <c r="CA242" s="23">
        <f t="shared" si="95"/>
        <v>-3.3944995559302082E-2</v>
      </c>
      <c r="CB242" s="23">
        <f t="shared" si="96"/>
        <v>-2.1490969505332469E-2</v>
      </c>
      <c r="CC242" s="23">
        <f t="shared" si="97"/>
        <v>-3.8442999603680361E-2</v>
      </c>
      <c r="CD242" s="23"/>
      <c r="CE242" s="2">
        <v>40571</v>
      </c>
      <c r="CF242" s="23">
        <f t="shared" si="98"/>
        <v>0.55575571955325298</v>
      </c>
      <c r="CG242" s="23">
        <f t="shared" si="99"/>
        <v>0.73453859438465485</v>
      </c>
      <c r="CS242" s="1">
        <v>43707</v>
      </c>
      <c r="CT242">
        <v>808.37</v>
      </c>
      <c r="CU242" s="1">
        <v>43707</v>
      </c>
      <c r="CV242">
        <v>1301.25</v>
      </c>
      <c r="CW242" s="1">
        <v>43707</v>
      </c>
      <c r="CX242">
        <v>2671.2</v>
      </c>
      <c r="CY242" s="1">
        <v>43707</v>
      </c>
      <c r="CZ242">
        <v>2746.34</v>
      </c>
      <c r="DB242" s="1">
        <v>43861</v>
      </c>
      <c r="DC242" s="3">
        <f t="shared" si="81"/>
        <v>736.65671641791062</v>
      </c>
      <c r="DD242" s="3">
        <f t="shared" si="82"/>
        <v>401.02877718400771</v>
      </c>
      <c r="DE242" s="3">
        <f t="shared" si="83"/>
        <v>159.00466045272964</v>
      </c>
      <c r="DF242" s="3">
        <f t="shared" si="84"/>
        <v>185.15944966192006</v>
      </c>
      <c r="DG242" s="1">
        <v>43861</v>
      </c>
      <c r="DH242" s="5">
        <f t="shared" si="79"/>
        <v>1.836917344412677</v>
      </c>
      <c r="DI242" s="5">
        <f t="shared" si="80"/>
        <v>0.85874450773673139</v>
      </c>
      <c r="DL242" s="2">
        <v>42006</v>
      </c>
      <c r="DM242">
        <v>91.08</v>
      </c>
      <c r="DN242" s="2">
        <v>42006</v>
      </c>
      <c r="DO242">
        <v>63.295000000000002</v>
      </c>
      <c r="DP242" s="2">
        <v>42006</v>
      </c>
      <c r="DQ242" s="5">
        <v>77.191000000000003</v>
      </c>
      <c r="DS242" s="2">
        <v>42006</v>
      </c>
      <c r="DT242">
        <v>77.191000000000003</v>
      </c>
      <c r="DV242" s="2">
        <v>42013</v>
      </c>
      <c r="DW242" s="23">
        <f t="shared" si="100"/>
        <v>-1.5325065171024499E-2</v>
      </c>
      <c r="DX242" s="23">
        <f t="shared" si="101"/>
        <v>9.3873517786562388E-3</v>
      </c>
      <c r="DY242" s="23">
        <f t="shared" si="102"/>
        <v>3.9641927167675117E-3</v>
      </c>
      <c r="DZ242" s="23"/>
      <c r="EA242" s="2">
        <v>42370</v>
      </c>
      <c r="EB242" s="23">
        <f t="shared" si="103"/>
        <v>2.8422557913335245E-2</v>
      </c>
      <c r="EC242" s="23">
        <f t="shared" si="104"/>
        <v>-0.52005177550752546</v>
      </c>
    </row>
    <row r="243" spans="71:133">
      <c r="BS243" s="2">
        <v>40214</v>
      </c>
      <c r="BT243">
        <v>1095.48</v>
      </c>
      <c r="BU243" s="2">
        <v>40214</v>
      </c>
      <c r="BV243">
        <v>641.76</v>
      </c>
      <c r="BW243" s="2">
        <v>40214</v>
      </c>
      <c r="BX243">
        <v>897.7</v>
      </c>
      <c r="BZ243" s="2">
        <v>40221</v>
      </c>
      <c r="CA243" s="23">
        <f t="shared" si="95"/>
        <v>2.5554724507603988E-2</v>
      </c>
      <c r="CB243" s="23">
        <f t="shared" si="96"/>
        <v>1.0808047613831251E-2</v>
      </c>
      <c r="CC243" s="23">
        <f t="shared" si="97"/>
        <v>2.6790687312019612E-2</v>
      </c>
      <c r="CD243" s="23"/>
      <c r="CE243" s="2">
        <v>40578</v>
      </c>
      <c r="CF243" s="23">
        <f t="shared" si="98"/>
        <v>0.51933105973446603</v>
      </c>
      <c r="CG243" s="23">
        <f t="shared" si="99"/>
        <v>0.71642299956982758</v>
      </c>
      <c r="CS243" s="1">
        <v>43738</v>
      </c>
      <c r="CT243">
        <v>819.28</v>
      </c>
      <c r="CU243" s="1">
        <v>43738</v>
      </c>
      <c r="CV243">
        <v>1343.16</v>
      </c>
      <c r="CW243" s="1">
        <v>43738</v>
      </c>
      <c r="CX243">
        <v>2768.8</v>
      </c>
      <c r="CY243" s="1">
        <v>43738</v>
      </c>
      <c r="CZ243">
        <v>2756.01</v>
      </c>
      <c r="DB243" s="1">
        <v>43889</v>
      </c>
      <c r="DC243" s="3">
        <f t="shared" si="81"/>
        <v>675.97441364605561</v>
      </c>
      <c r="DD243" s="3">
        <f t="shared" si="82"/>
        <v>383.40811019346677</v>
      </c>
      <c r="DE243" s="3">
        <f t="shared" si="83"/>
        <v>143.41433644030175</v>
      </c>
      <c r="DF243" s="3">
        <f t="shared" si="84"/>
        <v>171.37264836629728</v>
      </c>
      <c r="DG243" s="1">
        <v>43889</v>
      </c>
      <c r="DH243" s="5">
        <f t="shared" si="79"/>
        <v>1.7630675921408148</v>
      </c>
      <c r="DI243" s="5">
        <f t="shared" si="80"/>
        <v>0.83685662681575324</v>
      </c>
      <c r="DL243" s="2">
        <v>42013</v>
      </c>
      <c r="DM243">
        <v>91.935000000000002</v>
      </c>
      <c r="DN243" s="2">
        <v>42013</v>
      </c>
      <c r="DO243">
        <v>62.325000000000003</v>
      </c>
      <c r="DP243" s="2">
        <v>42013</v>
      </c>
      <c r="DQ243" s="5">
        <v>77.497</v>
      </c>
      <c r="DS243" s="2">
        <v>42013</v>
      </c>
      <c r="DT243">
        <v>77.497</v>
      </c>
      <c r="DV243" s="2">
        <v>42020</v>
      </c>
      <c r="DW243" s="23">
        <f t="shared" si="100"/>
        <v>-7.3004412354593651E-3</v>
      </c>
      <c r="DX243" s="23">
        <f t="shared" si="101"/>
        <v>6.3631913852177924E-3</v>
      </c>
      <c r="DY243" s="23">
        <f t="shared" si="102"/>
        <v>-8.2583841955172765E-3</v>
      </c>
      <c r="DZ243" s="23"/>
      <c r="EA243" s="2">
        <v>42377</v>
      </c>
      <c r="EB243" s="23">
        <f t="shared" si="103"/>
        <v>5.2396212850545069E-2</v>
      </c>
      <c r="EC243" s="23">
        <f t="shared" si="104"/>
        <v>-0.53127974245760579</v>
      </c>
    </row>
    <row r="244" spans="71:133">
      <c r="BS244" s="2">
        <v>40221</v>
      </c>
      <c r="BT244">
        <v>1107.32</v>
      </c>
      <c r="BU244" s="2">
        <v>40221</v>
      </c>
      <c r="BV244">
        <v>658.16</v>
      </c>
      <c r="BW244" s="2">
        <v>40221</v>
      </c>
      <c r="BX244">
        <v>921.75</v>
      </c>
      <c r="BZ244" s="2">
        <v>40228</v>
      </c>
      <c r="CA244" s="23">
        <f t="shared" si="95"/>
        <v>5.0747538592439412E-3</v>
      </c>
      <c r="CB244" s="23">
        <f t="shared" si="96"/>
        <v>2.4500596033667055E-2</v>
      </c>
      <c r="CC244" s="23">
        <f t="shared" si="97"/>
        <v>1.2584757255221124E-2</v>
      </c>
      <c r="CD244" s="23"/>
      <c r="CE244" s="2">
        <v>40585</v>
      </c>
      <c r="CF244" s="23">
        <f t="shared" si="98"/>
        <v>0.51284711011209483</v>
      </c>
      <c r="CG244" s="23">
        <f t="shared" si="99"/>
        <v>0.71724790925377946</v>
      </c>
      <c r="CS244" s="1">
        <v>43769</v>
      </c>
      <c r="CT244">
        <v>847.64</v>
      </c>
      <c r="CU244" s="1">
        <v>43769</v>
      </c>
      <c r="CV244">
        <v>1408.13</v>
      </c>
      <c r="CW244" s="1">
        <v>43769</v>
      </c>
      <c r="CX244">
        <v>2822</v>
      </c>
      <c r="CY244" s="1">
        <v>43769</v>
      </c>
      <c r="CZ244">
        <v>2837.65</v>
      </c>
      <c r="DB244" s="1">
        <v>43921</v>
      </c>
      <c r="DC244" s="3">
        <f t="shared" si="81"/>
        <v>536.29850746268664</v>
      </c>
      <c r="DD244" s="3">
        <f t="shared" si="82"/>
        <v>295.53053467836389</v>
      </c>
      <c r="DE244" s="3">
        <f t="shared" si="83"/>
        <v>118.89147802929422</v>
      </c>
      <c r="DF244" s="3">
        <f t="shared" si="84"/>
        <v>154.01986862819641</v>
      </c>
      <c r="DG244" s="1">
        <v>43921</v>
      </c>
      <c r="DH244" s="5">
        <f t="shared" si="79"/>
        <v>1.814697449271558</v>
      </c>
      <c r="DI244" s="5">
        <f t="shared" si="80"/>
        <v>0.77192299336586223</v>
      </c>
      <c r="DL244" s="2">
        <v>42020</v>
      </c>
      <c r="DM244">
        <v>92.52</v>
      </c>
      <c r="DN244" s="2">
        <v>42020</v>
      </c>
      <c r="DO244">
        <v>61.87</v>
      </c>
      <c r="DP244" s="2">
        <v>42020</v>
      </c>
      <c r="DQ244" s="5">
        <v>76.856999999999999</v>
      </c>
      <c r="DS244" s="2">
        <v>42020</v>
      </c>
      <c r="DT244">
        <v>76.856999999999999</v>
      </c>
      <c r="DV244" s="2">
        <v>42027</v>
      </c>
      <c r="DW244" s="23">
        <f t="shared" si="100"/>
        <v>-6.9904638758687687E-3</v>
      </c>
      <c r="DX244" s="23">
        <f t="shared" si="101"/>
        <v>2.4232598357112112E-2</v>
      </c>
      <c r="DY244" s="23">
        <f t="shared" si="102"/>
        <v>2.0687770795113636E-3</v>
      </c>
      <c r="DZ244" s="23"/>
      <c r="EA244" s="2">
        <v>42384</v>
      </c>
      <c r="EB244" s="23">
        <f t="shared" si="103"/>
        <v>6.772534792813599E-2</v>
      </c>
      <c r="EC244" s="23">
        <f t="shared" si="104"/>
        <v>-0.55594938067013133</v>
      </c>
    </row>
    <row r="245" spans="71:133">
      <c r="BS245" s="2">
        <v>40228</v>
      </c>
      <c r="BT245">
        <v>1134.45</v>
      </c>
      <c r="BU245" s="2">
        <v>40228</v>
      </c>
      <c r="BV245">
        <v>661.5</v>
      </c>
      <c r="BW245" s="2">
        <v>40228</v>
      </c>
      <c r="BX245">
        <v>933.35</v>
      </c>
      <c r="BZ245" s="2">
        <v>40235</v>
      </c>
      <c r="CA245" s="23">
        <f t="shared" si="95"/>
        <v>1.6054421768707527E-2</v>
      </c>
      <c r="CB245" s="23">
        <f t="shared" si="96"/>
        <v>-9.6963286173923358E-4</v>
      </c>
      <c r="CC245" s="23">
        <f t="shared" si="97"/>
        <v>2.7642363529221115E-3</v>
      </c>
      <c r="CD245" s="23"/>
      <c r="CE245" s="2">
        <v>40592</v>
      </c>
      <c r="CF245" s="23">
        <f t="shared" si="98"/>
        <v>0.51797057095187948</v>
      </c>
      <c r="CG245" s="23">
        <f t="shared" si="99"/>
        <v>0.72218764528612367</v>
      </c>
      <c r="CS245" s="1">
        <v>43798</v>
      </c>
      <c r="CT245">
        <v>872.92</v>
      </c>
      <c r="CU245" s="1">
        <v>43798</v>
      </c>
      <c r="CV245">
        <v>1384.17</v>
      </c>
      <c r="CW245" s="1">
        <v>43798</v>
      </c>
      <c r="CX245">
        <v>2872.9</v>
      </c>
      <c r="CY245" s="1">
        <v>43798</v>
      </c>
      <c r="CZ245">
        <v>2934.7</v>
      </c>
      <c r="DB245" s="1">
        <v>43951</v>
      </c>
      <c r="DC245" s="3">
        <f t="shared" si="81"/>
        <v>636.98933901918986</v>
      </c>
      <c r="DD245" s="3">
        <f t="shared" si="82"/>
        <v>330.94333152344711</v>
      </c>
      <c r="DE245" s="3">
        <f t="shared" si="83"/>
        <v>129.12228140257429</v>
      </c>
      <c r="DF245" s="3">
        <f t="shared" si="84"/>
        <v>173.53744820223332</v>
      </c>
      <c r="DG245" s="1">
        <v>43951</v>
      </c>
      <c r="DH245" s="5">
        <f t="shared" si="79"/>
        <v>1.9247686185030732</v>
      </c>
      <c r="DI245" s="5">
        <f t="shared" si="80"/>
        <v>0.74406004433176032</v>
      </c>
      <c r="DL245" s="2">
        <v>42027</v>
      </c>
      <c r="DM245">
        <v>94.762</v>
      </c>
      <c r="DN245" s="2">
        <v>42027</v>
      </c>
      <c r="DO245">
        <v>61.4375</v>
      </c>
      <c r="DP245" s="2">
        <v>42027</v>
      </c>
      <c r="DQ245" s="5">
        <v>77.016000000000005</v>
      </c>
      <c r="DS245" s="2">
        <v>42027</v>
      </c>
      <c r="DT245">
        <v>77.016000000000005</v>
      </c>
      <c r="DV245" s="2">
        <v>42034</v>
      </c>
      <c r="DW245" s="23">
        <f t="shared" si="100"/>
        <v>7.0803662258394073E-3</v>
      </c>
      <c r="DX245" s="23">
        <f t="shared" si="101"/>
        <v>4.4321563495919314E-4</v>
      </c>
      <c r="DY245" s="23">
        <f t="shared" si="102"/>
        <v>-2.04502960423808E-2</v>
      </c>
      <c r="DZ245" s="23"/>
      <c r="EA245" s="2">
        <v>42391</v>
      </c>
      <c r="EB245" s="23">
        <f t="shared" si="103"/>
        <v>0.11169750393572729</v>
      </c>
      <c r="EC245" s="23">
        <f t="shared" si="104"/>
        <v>-0.55378721219633298</v>
      </c>
    </row>
    <row r="246" spans="71:133">
      <c r="BS246" s="2">
        <v>40235</v>
      </c>
      <c r="BT246">
        <v>1133.3499999999999</v>
      </c>
      <c r="BU246" s="2">
        <v>40235</v>
      </c>
      <c r="BV246">
        <v>672.12</v>
      </c>
      <c r="BW246" s="2">
        <v>40235</v>
      </c>
      <c r="BX246">
        <v>935.93</v>
      </c>
      <c r="BZ246" s="2">
        <v>40242</v>
      </c>
      <c r="CA246" s="23">
        <f t="shared" si="95"/>
        <v>3.631791941915119E-2</v>
      </c>
      <c r="CB246" s="23">
        <f t="shared" si="96"/>
        <v>3.2743636122998243E-2</v>
      </c>
      <c r="CC246" s="23">
        <f t="shared" si="97"/>
        <v>4.1659098436849007E-2</v>
      </c>
      <c r="CD246" s="23"/>
      <c r="CE246" s="2">
        <v>40599</v>
      </c>
      <c r="CF246" s="23">
        <f t="shared" si="98"/>
        <v>0.53059122297949146</v>
      </c>
      <c r="CG246" s="23">
        <f t="shared" si="99"/>
        <v>0.72986710336587468</v>
      </c>
      <c r="CS246" s="1">
        <v>43830</v>
      </c>
      <c r="CT246">
        <v>878.28</v>
      </c>
      <c r="CU246" s="1">
        <v>43830</v>
      </c>
      <c r="CV246">
        <v>1403.51</v>
      </c>
      <c r="CW246" s="1">
        <v>43830</v>
      </c>
      <c r="CX246">
        <v>2955.6</v>
      </c>
      <c r="CY246" s="1">
        <v>43830</v>
      </c>
      <c r="CZ246">
        <v>3019.71</v>
      </c>
      <c r="DB246" s="1">
        <v>43980</v>
      </c>
      <c r="DC246" s="3">
        <f t="shared" si="81"/>
        <v>632.05970149253744</v>
      </c>
      <c r="DD246" s="3">
        <f t="shared" si="82"/>
        <v>319.07524362015221</v>
      </c>
      <c r="DE246" s="3">
        <f t="shared" si="83"/>
        <v>132.32911673324449</v>
      </c>
      <c r="DF246" s="3">
        <f t="shared" si="84"/>
        <v>184.63227355252801</v>
      </c>
      <c r="DG246" s="1">
        <v>43980</v>
      </c>
      <c r="DH246" s="5">
        <f t="shared" si="79"/>
        <v>1.9809111303068758</v>
      </c>
      <c r="DI246" s="5">
        <f t="shared" si="80"/>
        <v>0.71671714910446993</v>
      </c>
      <c r="DL246" s="2">
        <v>42034</v>
      </c>
      <c r="DM246">
        <v>94.804000000000002</v>
      </c>
      <c r="DN246" s="2">
        <v>42034</v>
      </c>
      <c r="DO246">
        <v>61.872500000000002</v>
      </c>
      <c r="DP246" s="2">
        <v>42034</v>
      </c>
      <c r="DQ246" s="5">
        <v>75.441000000000003</v>
      </c>
      <c r="DS246" s="2">
        <v>42034</v>
      </c>
      <c r="DT246">
        <v>75.441000000000003</v>
      </c>
      <c r="DV246" s="2">
        <v>42041</v>
      </c>
      <c r="DW246" s="23">
        <f t="shared" si="100"/>
        <v>-2.7265748111034993E-3</v>
      </c>
      <c r="DX246" s="23">
        <f t="shared" si="101"/>
        <v>-1.118096282857306E-3</v>
      </c>
      <c r="DY246" s="23">
        <f t="shared" si="102"/>
        <v>2.3594597102372106E-3</v>
      </c>
      <c r="DZ246" s="23"/>
      <c r="EA246" s="2">
        <v>42398</v>
      </c>
      <c r="EB246" s="23">
        <f t="shared" si="103"/>
        <v>0.11288199357128381</v>
      </c>
      <c r="EC246" s="23">
        <f t="shared" si="104"/>
        <v>-0.5343204201978885</v>
      </c>
    </row>
    <row r="247" spans="71:133">
      <c r="BS247" s="2">
        <v>40242</v>
      </c>
      <c r="BT247">
        <v>1170.46</v>
      </c>
      <c r="BU247" s="2">
        <v>40242</v>
      </c>
      <c r="BV247">
        <v>696.53</v>
      </c>
      <c r="BW247" s="2">
        <v>40242</v>
      </c>
      <c r="BX247">
        <v>974.92</v>
      </c>
      <c r="BZ247" s="2">
        <v>40249</v>
      </c>
      <c r="CA247" s="23">
        <f t="shared" si="95"/>
        <v>7.1927985872826117E-3</v>
      </c>
      <c r="CB247" s="23">
        <f t="shared" si="96"/>
        <v>1.4447311313500633E-2</v>
      </c>
      <c r="CC247" s="23">
        <f t="shared" si="97"/>
        <v>1.8216879333688984E-2</v>
      </c>
      <c r="CD247" s="23"/>
      <c r="CE247" s="2">
        <v>40606</v>
      </c>
      <c r="CF247" s="23">
        <f t="shared" si="98"/>
        <v>0.50075992619542686</v>
      </c>
      <c r="CG247" s="23">
        <f t="shared" si="99"/>
        <v>0.72740487414318933</v>
      </c>
      <c r="CS247" s="1">
        <v>43861</v>
      </c>
      <c r="CT247">
        <v>863.73</v>
      </c>
      <c r="CU247" s="1">
        <v>43861</v>
      </c>
      <c r="CV247">
        <v>1403.32</v>
      </c>
      <c r="CW247" s="1">
        <v>43861</v>
      </c>
      <c r="CX247">
        <v>2865.9</v>
      </c>
      <c r="CY247" s="1">
        <v>43861</v>
      </c>
      <c r="CZ247">
        <v>3069.74</v>
      </c>
      <c r="DB247" s="1">
        <v>44012</v>
      </c>
      <c r="DC247" s="3">
        <f t="shared" si="81"/>
        <v>681.90191897654597</v>
      </c>
      <c r="DD247" s="3">
        <f t="shared" si="82"/>
        <v>335.6385562826847</v>
      </c>
      <c r="DE247" s="3">
        <f t="shared" si="83"/>
        <v>132.97270306258315</v>
      </c>
      <c r="DF247" s="3">
        <f t="shared" si="84"/>
        <v>192.87950346524843</v>
      </c>
      <c r="DG247" s="1">
        <v>44012</v>
      </c>
      <c r="DH247" s="5">
        <f t="shared" si="79"/>
        <v>2.0316555002763987</v>
      </c>
      <c r="DI247" s="5">
        <f t="shared" si="80"/>
        <v>0.68940815728790572</v>
      </c>
      <c r="DL247" s="2">
        <v>42041</v>
      </c>
      <c r="DM247">
        <v>94.697999999999993</v>
      </c>
      <c r="DN247" s="2">
        <v>42041</v>
      </c>
      <c r="DO247">
        <v>61.703800000000001</v>
      </c>
      <c r="DP247" s="2">
        <v>42041</v>
      </c>
      <c r="DQ247" s="5">
        <v>75.619</v>
      </c>
      <c r="DS247" s="2">
        <v>42041</v>
      </c>
      <c r="DT247">
        <v>75.619</v>
      </c>
      <c r="DV247" s="2">
        <v>42048</v>
      </c>
      <c r="DW247" s="23">
        <f t="shared" si="100"/>
        <v>7.9606118261759118E-3</v>
      </c>
      <c r="DX247" s="23">
        <f t="shared" si="101"/>
        <v>-5.2482628988996805E-3</v>
      </c>
      <c r="DY247" s="23">
        <f t="shared" si="102"/>
        <v>2.2877848159854608E-3</v>
      </c>
      <c r="DZ247" s="23"/>
      <c r="EA247" s="2">
        <v>42405</v>
      </c>
      <c r="EB247" s="23">
        <f t="shared" si="103"/>
        <v>0.12799979611626627</v>
      </c>
      <c r="EC247" s="23">
        <f t="shared" si="104"/>
        <v>-0.53555905589081798</v>
      </c>
    </row>
    <row r="248" spans="71:133">
      <c r="BS248" s="2">
        <v>40249</v>
      </c>
      <c r="BT248">
        <v>1187.3699999999999</v>
      </c>
      <c r="BU248" s="2">
        <v>40249</v>
      </c>
      <c r="BV248">
        <v>701.54</v>
      </c>
      <c r="BW248" s="2">
        <v>40249</v>
      </c>
      <c r="BX248">
        <v>992.68</v>
      </c>
      <c r="BZ248" s="2">
        <v>40256</v>
      </c>
      <c r="CA248" s="23">
        <f t="shared" si="95"/>
        <v>2.2821221883285281E-2</v>
      </c>
      <c r="CB248" s="23">
        <f t="shared" si="96"/>
        <v>2.8718933441136407E-3</v>
      </c>
      <c r="CC248" s="23">
        <f t="shared" si="97"/>
        <v>5.2987871217311522E-3</v>
      </c>
      <c r="CD248" s="23"/>
      <c r="CE248" s="2">
        <v>40613</v>
      </c>
      <c r="CF248" s="23">
        <f t="shared" si="98"/>
        <v>0.50558819565211466</v>
      </c>
      <c r="CG248" s="23">
        <f t="shared" si="99"/>
        <v>0.7295687242469705</v>
      </c>
      <c r="CS248" s="1">
        <v>43889</v>
      </c>
      <c r="CT248">
        <v>792.58</v>
      </c>
      <c r="CU248" s="1">
        <v>43889</v>
      </c>
      <c r="CV248">
        <v>1341.66</v>
      </c>
      <c r="CW248" s="1">
        <v>43889</v>
      </c>
      <c r="CX248">
        <v>2584.9</v>
      </c>
      <c r="CY248" s="1">
        <v>43889</v>
      </c>
      <c r="CZ248">
        <v>2841.17</v>
      </c>
      <c r="DB248" s="1">
        <v>44043</v>
      </c>
      <c r="DC248" s="3">
        <f t="shared" si="81"/>
        <v>776.11087420042668</v>
      </c>
      <c r="DD248" s="3">
        <f t="shared" si="82"/>
        <v>348.64115680278871</v>
      </c>
      <c r="DE248" s="3">
        <f t="shared" si="83"/>
        <v>136.13515312916104</v>
      </c>
      <c r="DF248" s="3">
        <f t="shared" si="84"/>
        <v>206.0498585551519</v>
      </c>
      <c r="DG248" s="1">
        <v>44043</v>
      </c>
      <c r="DH248" s="5">
        <f t="shared" si="79"/>
        <v>2.2261022804012756</v>
      </c>
      <c r="DI248" s="5">
        <f t="shared" si="80"/>
        <v>0.66069034981998165</v>
      </c>
      <c r="DL248" s="2">
        <v>42048</v>
      </c>
      <c r="DM248">
        <v>94.200999999999993</v>
      </c>
      <c r="DN248" s="2">
        <v>42048</v>
      </c>
      <c r="DO248">
        <v>62.195</v>
      </c>
      <c r="DP248" s="2">
        <v>42048</v>
      </c>
      <c r="DQ248" s="5">
        <v>75.792000000000002</v>
      </c>
      <c r="DS248" s="2">
        <v>42048</v>
      </c>
      <c r="DT248">
        <v>75.792000000000002</v>
      </c>
      <c r="DV248" s="2">
        <v>42055</v>
      </c>
      <c r="DW248" s="23">
        <f t="shared" si="100"/>
        <v>4.0196157247374131E-4</v>
      </c>
      <c r="DX248" s="23">
        <f t="shared" si="101"/>
        <v>5.5201112514735584E-4</v>
      </c>
      <c r="DY248" s="23">
        <f t="shared" si="102"/>
        <v>-1.3194004644301316E-4</v>
      </c>
      <c r="DZ248" s="23"/>
      <c r="EA248" s="2">
        <v>42412</v>
      </c>
      <c r="EB248" s="23">
        <f t="shared" si="103"/>
        <v>0.11807592608625216</v>
      </c>
      <c r="EC248" s="23">
        <f t="shared" si="104"/>
        <v>-0.54561760644385027</v>
      </c>
    </row>
    <row r="249" spans="71:133">
      <c r="BS249" s="2">
        <v>40256</v>
      </c>
      <c r="BT249">
        <v>1190.78</v>
      </c>
      <c r="BU249" s="2">
        <v>40256</v>
      </c>
      <c r="BV249">
        <v>717.55</v>
      </c>
      <c r="BW249" s="2">
        <v>40256</v>
      </c>
      <c r="BX249">
        <v>997.94</v>
      </c>
      <c r="BZ249" s="2">
        <v>40263</v>
      </c>
      <c r="CA249" s="23">
        <f t="shared" si="95"/>
        <v>3.6931224304928012E-3</v>
      </c>
      <c r="CB249" s="23">
        <f t="shared" si="96"/>
        <v>2.2086363560021027E-3</v>
      </c>
      <c r="CC249" s="23">
        <f t="shared" si="97"/>
        <v>-4.8700322664689821E-3</v>
      </c>
      <c r="CD249" s="23"/>
      <c r="CE249" s="2">
        <v>40620</v>
      </c>
      <c r="CF249" s="23">
        <f t="shared" si="98"/>
        <v>0.51360205881638032</v>
      </c>
      <c r="CG249" s="23">
        <f t="shared" si="99"/>
        <v>0.73480564762181078</v>
      </c>
      <c r="CS249" s="1">
        <v>43921</v>
      </c>
      <c r="CT249">
        <v>628.80999999999995</v>
      </c>
      <c r="CU249" s="1">
        <v>43921</v>
      </c>
      <c r="CV249">
        <v>1034.1500000000001</v>
      </c>
      <c r="CW249" s="1">
        <v>43921</v>
      </c>
      <c r="CX249">
        <v>2142.9</v>
      </c>
      <c r="CY249" s="1">
        <v>43921</v>
      </c>
      <c r="CZ249">
        <v>2553.48</v>
      </c>
      <c r="DB249" s="1">
        <v>44074</v>
      </c>
      <c r="DC249" s="3">
        <f t="shared" si="81"/>
        <v>787.41151385927526</v>
      </c>
      <c r="DD249" s="3">
        <f t="shared" si="82"/>
        <v>355.97976738204744</v>
      </c>
      <c r="DE249" s="3">
        <f t="shared" si="83"/>
        <v>142.15490457168212</v>
      </c>
      <c r="DF249" s="3">
        <f t="shared" si="84"/>
        <v>223.37549535855868</v>
      </c>
      <c r="DG249" s="1">
        <v>44074</v>
      </c>
      <c r="DH249" s="5">
        <f t="shared" si="79"/>
        <v>2.211955807629379</v>
      </c>
      <c r="DI249" s="5">
        <f t="shared" si="80"/>
        <v>0.6363943562542409</v>
      </c>
      <c r="DL249" s="2">
        <v>42055</v>
      </c>
      <c r="DM249">
        <v>94.253</v>
      </c>
      <c r="DN249" s="2">
        <v>42055</v>
      </c>
      <c r="DO249">
        <v>62.22</v>
      </c>
      <c r="DP249" s="2">
        <v>42055</v>
      </c>
      <c r="DQ249" s="5">
        <v>75.781999999999996</v>
      </c>
      <c r="DS249" s="2">
        <v>42055</v>
      </c>
      <c r="DT249">
        <v>75.781999999999996</v>
      </c>
      <c r="DV249" s="2">
        <v>42062</v>
      </c>
      <c r="DW249" s="23">
        <f t="shared" si="100"/>
        <v>-6.0270009643201838E-3</v>
      </c>
      <c r="DX249" s="23">
        <f t="shared" si="101"/>
        <v>1.1034131539579661E-2</v>
      </c>
      <c r="DY249" s="23">
        <f t="shared" si="102"/>
        <v>-7.3896175872900649E-4</v>
      </c>
      <c r="DZ249" s="23"/>
      <c r="EA249" s="2">
        <v>42419</v>
      </c>
      <c r="EB249" s="23">
        <f t="shared" si="103"/>
        <v>0.11988116730296638</v>
      </c>
      <c r="EC249" s="23">
        <f t="shared" si="104"/>
        <v>-0.54059998801273046</v>
      </c>
    </row>
    <row r="250" spans="71:133">
      <c r="BS250" s="2">
        <v>40263</v>
      </c>
      <c r="BT250">
        <v>1193.4100000000001</v>
      </c>
      <c r="BU250" s="2">
        <v>40263</v>
      </c>
      <c r="BV250">
        <v>720.2</v>
      </c>
      <c r="BW250" s="2">
        <v>40263</v>
      </c>
      <c r="BX250">
        <v>993.08</v>
      </c>
      <c r="BZ250" s="2">
        <v>40270</v>
      </c>
      <c r="CA250" s="23">
        <f t="shared" si="95"/>
        <v>1.3190780338794283E-3</v>
      </c>
      <c r="CB250" s="23">
        <f t="shared" si="96"/>
        <v>1.6214042114612637E-2</v>
      </c>
      <c r="CC250" s="23">
        <f t="shared" si="97"/>
        <v>3.5707093084142105E-2</v>
      </c>
      <c r="CD250" s="23"/>
      <c r="CE250" s="2">
        <v>40627</v>
      </c>
      <c r="CF250" s="23">
        <f t="shared" si="98"/>
        <v>0.53195017540202827</v>
      </c>
      <c r="CG250" s="23">
        <f t="shared" si="99"/>
        <v>0.74685734655510916</v>
      </c>
      <c r="CS250" s="1">
        <v>43951</v>
      </c>
      <c r="CT250">
        <v>746.87</v>
      </c>
      <c r="CU250" s="1">
        <v>43951</v>
      </c>
      <c r="CV250">
        <v>1158.07</v>
      </c>
      <c r="CW250" s="1">
        <v>43951</v>
      </c>
      <c r="CX250">
        <v>2327.3000000000002</v>
      </c>
      <c r="CY250" s="1">
        <v>43951</v>
      </c>
      <c r="CZ250">
        <v>2877.06</v>
      </c>
      <c r="DB250" s="1">
        <v>44104</v>
      </c>
      <c r="DC250" s="3">
        <f t="shared" si="81"/>
        <v>803.03624733475499</v>
      </c>
      <c r="DD250" s="3">
        <f t="shared" si="82"/>
        <v>354.06795644843214</v>
      </c>
      <c r="DE250" s="3">
        <f t="shared" si="83"/>
        <v>137.27252552152677</v>
      </c>
      <c r="DF250" s="3">
        <f t="shared" si="84"/>
        <v>215.04683664175596</v>
      </c>
      <c r="DG250" s="1">
        <v>44104</v>
      </c>
      <c r="DH250" s="5">
        <f t="shared" si="79"/>
        <v>2.2680285880422857</v>
      </c>
      <c r="DI250" s="5">
        <f t="shared" si="80"/>
        <v>0.63833780429054854</v>
      </c>
      <c r="DL250" s="2">
        <v>42062</v>
      </c>
      <c r="DM250">
        <v>95.293000000000006</v>
      </c>
      <c r="DN250" s="2">
        <v>42062</v>
      </c>
      <c r="DO250">
        <v>61.844999999999999</v>
      </c>
      <c r="DP250" s="2">
        <v>42062</v>
      </c>
      <c r="DQ250" s="5">
        <v>75.725999999999999</v>
      </c>
      <c r="DS250" s="2">
        <v>42062</v>
      </c>
      <c r="DT250">
        <v>75.725999999999999</v>
      </c>
      <c r="DV250" s="2">
        <v>42069</v>
      </c>
      <c r="DW250" s="23">
        <f t="shared" si="100"/>
        <v>5.3359204462770649E-3</v>
      </c>
      <c r="DX250" s="23">
        <f t="shared" si="101"/>
        <v>2.436695245191145E-2</v>
      </c>
      <c r="DY250" s="23">
        <f t="shared" si="102"/>
        <v>-2.3651057760874727E-2</v>
      </c>
      <c r="DZ250" s="23"/>
      <c r="EA250" s="2">
        <v>42426</v>
      </c>
      <c r="EB250" s="23">
        <f t="shared" si="103"/>
        <v>0.13893846748639296</v>
      </c>
      <c r="EC250" s="23">
        <f t="shared" si="104"/>
        <v>-0.54352134515556649</v>
      </c>
    </row>
    <row r="251" spans="71:133">
      <c r="BS251" s="2">
        <v>40270</v>
      </c>
      <c r="BT251">
        <v>1212.76</v>
      </c>
      <c r="BU251" s="2">
        <v>40270</v>
      </c>
      <c r="BV251">
        <v>721.15</v>
      </c>
      <c r="BW251" s="2">
        <v>40270</v>
      </c>
      <c r="BX251">
        <v>1028.54</v>
      </c>
      <c r="BZ251" s="2">
        <v>40277</v>
      </c>
      <c r="CA251" s="23">
        <f t="shared" si="95"/>
        <v>1.3991541288220333E-2</v>
      </c>
      <c r="CB251" s="23">
        <f t="shared" si="96"/>
        <v>8.7074111943006294E-3</v>
      </c>
      <c r="CC251" s="23">
        <f t="shared" si="97"/>
        <v>1.5031014836564438E-2</v>
      </c>
      <c r="CD251" s="23"/>
      <c r="CE251" s="2">
        <v>40634</v>
      </c>
      <c r="CF251" s="23">
        <f t="shared" si="98"/>
        <v>0.53460959390270446</v>
      </c>
      <c r="CG251" s="23">
        <f t="shared" si="99"/>
        <v>0.76288504212442121</v>
      </c>
      <c r="CS251" s="1">
        <v>43980</v>
      </c>
      <c r="CT251">
        <v>741.09</v>
      </c>
      <c r="CU251" s="1">
        <v>43980</v>
      </c>
      <c r="CV251">
        <v>1116.54</v>
      </c>
      <c r="CW251" s="1">
        <v>43980</v>
      </c>
      <c r="CX251">
        <v>2385.1</v>
      </c>
      <c r="CY251" s="1">
        <v>43980</v>
      </c>
      <c r="CZ251">
        <v>3061</v>
      </c>
      <c r="DB251" s="1">
        <v>44134</v>
      </c>
      <c r="DC251" s="3">
        <f t="shared" si="81"/>
        <v>796.97228144989367</v>
      </c>
      <c r="DD251" s="3">
        <f t="shared" si="82"/>
        <v>368.27079701654571</v>
      </c>
      <c r="DE251" s="3">
        <f t="shared" si="83"/>
        <v>133.21682201509091</v>
      </c>
      <c r="DF251" s="3">
        <f t="shared" si="84"/>
        <v>207.95046716006539</v>
      </c>
      <c r="DG251" s="1">
        <v>44134</v>
      </c>
      <c r="DH251" s="5">
        <f t="shared" si="79"/>
        <v>2.1640930747329588</v>
      </c>
      <c r="DI251" s="5">
        <f t="shared" si="80"/>
        <v>0.64061804637616004</v>
      </c>
      <c r="DL251" s="2">
        <v>42069</v>
      </c>
      <c r="DM251">
        <v>97.614999999999995</v>
      </c>
      <c r="DN251" s="2">
        <v>42069</v>
      </c>
      <c r="DO251">
        <v>62.174999999999997</v>
      </c>
      <c r="DP251" s="2">
        <v>42069</v>
      </c>
      <c r="DQ251" s="5">
        <v>73.935000000000002</v>
      </c>
      <c r="DS251" s="2">
        <v>42069</v>
      </c>
      <c r="DT251">
        <v>73.935000000000002</v>
      </c>
      <c r="DV251" s="2">
        <v>42076</v>
      </c>
      <c r="DW251" s="23">
        <f t="shared" si="100"/>
        <v>1.2706071572175404E-2</v>
      </c>
      <c r="DX251" s="23">
        <f t="shared" si="101"/>
        <v>2.7813348358346701E-2</v>
      </c>
      <c r="DY251" s="23">
        <f t="shared" si="102"/>
        <v>-1.9097856225062659E-2</v>
      </c>
      <c r="DZ251" s="23"/>
      <c r="EA251" s="2">
        <v>42433</v>
      </c>
      <c r="EB251" s="23">
        <f t="shared" si="103"/>
        <v>0.15106342939107803</v>
      </c>
      <c r="EC251" s="23">
        <f t="shared" si="104"/>
        <v>-0.61279689663089931</v>
      </c>
    </row>
    <row r="252" spans="71:133">
      <c r="BS252" s="2">
        <v>40277</v>
      </c>
      <c r="BT252">
        <v>1223.32</v>
      </c>
      <c r="BU252" s="2">
        <v>40277</v>
      </c>
      <c r="BV252">
        <v>731.24</v>
      </c>
      <c r="BW252" s="2">
        <v>40277</v>
      </c>
      <c r="BX252">
        <v>1044</v>
      </c>
      <c r="BZ252" s="2">
        <v>40284</v>
      </c>
      <c r="CA252" s="23">
        <f t="shared" si="95"/>
        <v>-1.6629287238116075E-2</v>
      </c>
      <c r="CB252" s="23">
        <f t="shared" si="96"/>
        <v>-8.7466893372134535E-4</v>
      </c>
      <c r="CC252" s="23">
        <f t="shared" si="97"/>
        <v>-1.1417624521072867E-2</v>
      </c>
      <c r="CD252" s="23"/>
      <c r="CE252" s="2">
        <v>40641</v>
      </c>
      <c r="CF252" s="23">
        <f t="shared" si="98"/>
        <v>0.53368314554721763</v>
      </c>
      <c r="CG252" s="23">
        <f t="shared" si="99"/>
        <v>0.76070114559039703</v>
      </c>
      <c r="CS252" s="1">
        <v>44012</v>
      </c>
      <c r="CT252">
        <v>799.53</v>
      </c>
      <c r="CU252" s="1">
        <v>44012</v>
      </c>
      <c r="CV252">
        <v>1174.5</v>
      </c>
      <c r="CW252" s="1">
        <v>44012</v>
      </c>
      <c r="CX252">
        <v>2396.6999999999998</v>
      </c>
      <c r="CY252" s="1">
        <v>44012</v>
      </c>
      <c r="CZ252">
        <v>3197.73</v>
      </c>
      <c r="DB252" s="1">
        <v>44165</v>
      </c>
      <c r="DC252" s="3">
        <f t="shared" si="81"/>
        <v>843.62473347548007</v>
      </c>
      <c r="DD252" s="3">
        <f t="shared" si="82"/>
        <v>410.63069756808454</v>
      </c>
      <c r="DE252" s="3">
        <f t="shared" si="83"/>
        <v>152.92942743009311</v>
      </c>
      <c r="DF252" s="3">
        <f t="shared" si="84"/>
        <v>230.44532508188172</v>
      </c>
      <c r="DG252" s="1">
        <v>44165</v>
      </c>
      <c r="DH252" s="5">
        <f t="shared" si="79"/>
        <v>2.0544609510973131</v>
      </c>
      <c r="DI252" s="5">
        <f t="shared" si="80"/>
        <v>0.66362564471965013</v>
      </c>
      <c r="DL252" s="2">
        <v>42076</v>
      </c>
      <c r="DM252">
        <v>100.33</v>
      </c>
      <c r="DN252" s="2">
        <v>42076</v>
      </c>
      <c r="DO252">
        <v>62.965000000000003</v>
      </c>
      <c r="DP252" s="2">
        <v>42076</v>
      </c>
      <c r="DQ252" s="5">
        <v>72.522999999999996</v>
      </c>
      <c r="DS252" s="2">
        <v>42076</v>
      </c>
      <c r="DT252">
        <v>72.522999999999996</v>
      </c>
      <c r="DV252" s="2">
        <v>42083</v>
      </c>
      <c r="DW252" s="23">
        <f t="shared" si="100"/>
        <v>-7.8805685698404293E-3</v>
      </c>
      <c r="DX252" s="23">
        <f t="shared" si="101"/>
        <v>-2.4130369779726824E-2</v>
      </c>
      <c r="DY252" s="23">
        <f t="shared" si="102"/>
        <v>1.7346221198792255E-2</v>
      </c>
      <c r="DZ252" s="23"/>
      <c r="EA252" s="2">
        <v>42440</v>
      </c>
      <c r="EB252" s="23">
        <f t="shared" si="103"/>
        <v>0.10107333495861899</v>
      </c>
      <c r="EC252" s="23">
        <f t="shared" si="104"/>
        <v>-0.59456432161364425</v>
      </c>
    </row>
    <row r="253" spans="71:133">
      <c r="BS253" s="2">
        <v>40284</v>
      </c>
      <c r="BT253">
        <v>1222.25</v>
      </c>
      <c r="BU253" s="2">
        <v>40284</v>
      </c>
      <c r="BV253">
        <v>719.08</v>
      </c>
      <c r="BW253" s="2">
        <v>40284</v>
      </c>
      <c r="BX253">
        <v>1032.08</v>
      </c>
      <c r="BZ253" s="2">
        <v>40291</v>
      </c>
      <c r="CA253" s="23">
        <f t="shared" si="95"/>
        <v>3.462757968515362E-3</v>
      </c>
      <c r="CB253" s="23">
        <f t="shared" si="96"/>
        <v>2.5608508897525528E-3</v>
      </c>
      <c r="CC253" s="23">
        <f t="shared" si="97"/>
        <v>-7.7610262770327898E-3</v>
      </c>
      <c r="CD253" s="23"/>
      <c r="CE253" s="2">
        <v>40648</v>
      </c>
      <c r="CF253" s="23">
        <f t="shared" si="98"/>
        <v>0.5362422360682606</v>
      </c>
      <c r="CG253" s="23">
        <f t="shared" si="99"/>
        <v>0.7592833598682367</v>
      </c>
      <c r="CS253" s="1">
        <v>44043</v>
      </c>
      <c r="CT253">
        <v>909.99</v>
      </c>
      <c r="CU253" s="1">
        <v>44043</v>
      </c>
      <c r="CV253">
        <v>1220</v>
      </c>
      <c r="CW253" s="1">
        <v>44043</v>
      </c>
      <c r="CX253">
        <v>2453.6999999999998</v>
      </c>
      <c r="CY253" s="1">
        <v>44043</v>
      </c>
      <c r="CZ253">
        <v>3416.08</v>
      </c>
      <c r="DB253" s="1">
        <v>44196</v>
      </c>
      <c r="DC253" s="3">
        <f t="shared" si="81"/>
        <v>926.65245202558674</v>
      </c>
      <c r="DD253" s="3">
        <f t="shared" si="82"/>
        <v>441.52544794673167</v>
      </c>
      <c r="DE253" s="3">
        <f t="shared" si="83"/>
        <v>158.12250332889471</v>
      </c>
      <c r="DF253" s="3">
        <f t="shared" si="84"/>
        <v>241.74161132523926</v>
      </c>
      <c r="DG253" s="1">
        <v>44196</v>
      </c>
      <c r="DH253" s="5">
        <f t="shared" si="79"/>
        <v>2.0987520794891616</v>
      </c>
      <c r="DI253" s="5">
        <f t="shared" si="80"/>
        <v>0.6540971678895473</v>
      </c>
      <c r="DL253" s="2">
        <v>42083</v>
      </c>
      <c r="DM253">
        <v>97.909000000000006</v>
      </c>
      <c r="DN253" s="2">
        <v>42083</v>
      </c>
      <c r="DO253">
        <v>62.468800000000002</v>
      </c>
      <c r="DP253" s="2">
        <v>42083</v>
      </c>
      <c r="DQ253" s="5">
        <v>73.781000000000006</v>
      </c>
      <c r="DS253" s="2">
        <v>42083</v>
      </c>
      <c r="DT253">
        <v>73.781000000000006</v>
      </c>
      <c r="DV253" s="2">
        <v>42090</v>
      </c>
      <c r="DW253" s="23">
        <f t="shared" si="100"/>
        <v>-7.8118997003306934E-4</v>
      </c>
      <c r="DX253" s="23">
        <f t="shared" si="101"/>
        <v>-6.3119835765864662E-3</v>
      </c>
      <c r="DY253" s="23">
        <f t="shared" si="102"/>
        <v>3.8898903511743743E-3</v>
      </c>
      <c r="DZ253" s="23"/>
      <c r="EA253" s="2">
        <v>42447</v>
      </c>
      <c r="EB253" s="23">
        <f t="shared" si="103"/>
        <v>8.0370073423637653E-2</v>
      </c>
      <c r="EC253" s="23">
        <f t="shared" si="104"/>
        <v>-0.58734562429575954</v>
      </c>
    </row>
    <row r="254" spans="71:133">
      <c r="BS254" s="2">
        <v>40291</v>
      </c>
      <c r="BT254">
        <v>1225.3800000000001</v>
      </c>
      <c r="BU254" s="2">
        <v>40291</v>
      </c>
      <c r="BV254">
        <v>721.57</v>
      </c>
      <c r="BW254" s="2">
        <v>40291</v>
      </c>
      <c r="BX254">
        <v>1024.07</v>
      </c>
      <c r="BZ254" s="2">
        <v>40298</v>
      </c>
      <c r="CA254" s="23">
        <f t="shared" si="95"/>
        <v>-3.4785259919344336E-3</v>
      </c>
      <c r="CB254" s="23">
        <f t="shared" si="96"/>
        <v>-2.1887088086960937E-2</v>
      </c>
      <c r="CC254" s="23">
        <f t="shared" si="97"/>
        <v>-3.9450428193384957E-3</v>
      </c>
      <c r="CD254" s="23"/>
      <c r="CE254" s="2">
        <v>40655</v>
      </c>
      <c r="CF254" s="23">
        <f t="shared" si="98"/>
        <v>0.53738710327638539</v>
      </c>
      <c r="CG254" s="23">
        <f t="shared" si="99"/>
        <v>0.7611446769219985</v>
      </c>
      <c r="CS254" s="1">
        <v>44074</v>
      </c>
      <c r="CT254">
        <v>923.24</v>
      </c>
      <c r="CU254" s="1">
        <v>44074</v>
      </c>
      <c r="CV254">
        <v>1245.68</v>
      </c>
      <c r="CW254" s="1">
        <v>44074</v>
      </c>
      <c r="CX254">
        <v>2562.1999999999998</v>
      </c>
      <c r="CY254" s="1">
        <v>44074</v>
      </c>
      <c r="CZ254">
        <v>3703.32</v>
      </c>
      <c r="DB254" s="1">
        <v>44225</v>
      </c>
      <c r="DC254" s="3">
        <f t="shared" si="81"/>
        <v>926.03837953091715</v>
      </c>
      <c r="DD254" s="3">
        <f t="shared" si="82"/>
        <v>419.13811333695264</v>
      </c>
      <c r="DE254" s="3">
        <f t="shared" si="83"/>
        <v>156.35264092321339</v>
      </c>
      <c r="DF254" s="3">
        <f t="shared" si="84"/>
        <v>239.35544577746467</v>
      </c>
      <c r="DG254" s="1">
        <v>44225</v>
      </c>
      <c r="DH254" s="5">
        <f t="shared" si="79"/>
        <v>2.2093871925850328</v>
      </c>
      <c r="DI254" s="5">
        <f t="shared" si="80"/>
        <v>0.65322366247133035</v>
      </c>
      <c r="DL254" s="2">
        <v>42090</v>
      </c>
      <c r="DM254">
        <v>97.290999999999997</v>
      </c>
      <c r="DN254" s="2">
        <v>42090</v>
      </c>
      <c r="DO254">
        <v>62.42</v>
      </c>
      <c r="DP254" s="2">
        <v>42090</v>
      </c>
      <c r="DQ254" s="5">
        <v>74.067999999999998</v>
      </c>
      <c r="DS254" s="2">
        <v>42090</v>
      </c>
      <c r="DT254">
        <v>74.067999999999998</v>
      </c>
      <c r="DV254" s="2">
        <v>42097</v>
      </c>
      <c r="DW254" s="23">
        <f t="shared" si="100"/>
        <v>1.2415892342199086E-3</v>
      </c>
      <c r="DX254" s="23">
        <f t="shared" si="101"/>
        <v>-7.6677184940024956E-3</v>
      </c>
      <c r="DY254" s="23">
        <f t="shared" si="102"/>
        <v>1.7335421504563353E-2</v>
      </c>
      <c r="DZ254" s="23"/>
      <c r="EA254" s="2">
        <v>42454</v>
      </c>
      <c r="EB254" s="23">
        <f t="shared" si="103"/>
        <v>7.9132559077068523E-2</v>
      </c>
      <c r="EC254" s="23">
        <f t="shared" si="104"/>
        <v>-0.58480105120477277</v>
      </c>
    </row>
    <row r="255" spans="71:133">
      <c r="BS255" s="2">
        <v>40298</v>
      </c>
      <c r="BT255">
        <v>1198.56</v>
      </c>
      <c r="BU255" s="2">
        <v>40298</v>
      </c>
      <c r="BV255">
        <v>719.06</v>
      </c>
      <c r="BW255" s="2">
        <v>40298</v>
      </c>
      <c r="BX255">
        <v>1020.03</v>
      </c>
      <c r="BZ255" s="2">
        <v>40305</v>
      </c>
      <c r="CA255" s="23">
        <f t="shared" si="95"/>
        <v>-5.2165326954635161E-2</v>
      </c>
      <c r="CB255" s="23">
        <f t="shared" si="96"/>
        <v>-8.2582432252035765E-2</v>
      </c>
      <c r="CC255" s="23">
        <f t="shared" si="97"/>
        <v>-9.1163985372979206E-2</v>
      </c>
      <c r="CD255" s="23"/>
      <c r="CE255" s="2">
        <v>40662</v>
      </c>
      <c r="CF255" s="23">
        <f t="shared" si="98"/>
        <v>0.51777659016352962</v>
      </c>
      <c r="CG255" s="23">
        <f t="shared" si="99"/>
        <v>0.75711195018517552</v>
      </c>
      <c r="CS255" s="1">
        <v>44104</v>
      </c>
      <c r="CT255">
        <v>941.56</v>
      </c>
      <c r="CU255" s="1">
        <v>44104</v>
      </c>
      <c r="CV255">
        <v>1238.99</v>
      </c>
      <c r="CW255" s="1">
        <v>44104</v>
      </c>
      <c r="CX255">
        <v>2474.1999999999998</v>
      </c>
      <c r="CY255" s="1">
        <v>44104</v>
      </c>
      <c r="CZ255">
        <v>3565.24</v>
      </c>
      <c r="DB255" s="1">
        <v>44253</v>
      </c>
      <c r="DC255" s="3">
        <f t="shared" si="81"/>
        <v>988.07675906183397</v>
      </c>
      <c r="DD255" s="3">
        <f t="shared" si="82"/>
        <v>440.02229017231969</v>
      </c>
      <c r="DE255" s="3">
        <f t="shared" si="83"/>
        <v>163.44873501997324</v>
      </c>
      <c r="DF255" s="3">
        <f t="shared" si="84"/>
        <v>240.16490840767537</v>
      </c>
      <c r="DG255" s="1">
        <v>44253</v>
      </c>
      <c r="DH255" s="5">
        <f t="shared" si="79"/>
        <v>2.2455152412276376</v>
      </c>
      <c r="DI255" s="5">
        <f t="shared" si="80"/>
        <v>0.68056876461952598</v>
      </c>
      <c r="DL255" s="2">
        <v>42097</v>
      </c>
      <c r="DM255">
        <v>96.545000000000002</v>
      </c>
      <c r="DN255" s="2">
        <v>42097</v>
      </c>
      <c r="DO255">
        <v>62.497500000000002</v>
      </c>
      <c r="DP255" s="2">
        <v>42097</v>
      </c>
      <c r="DQ255" s="5">
        <v>75.352000000000004</v>
      </c>
      <c r="DS255" s="2">
        <v>42097</v>
      </c>
      <c r="DT255">
        <v>75.352000000000004</v>
      </c>
      <c r="DV255" s="2">
        <v>42104</v>
      </c>
      <c r="DW255" s="23">
        <f t="shared" si="100"/>
        <v>-2.8401136045441699E-3</v>
      </c>
      <c r="DX255" s="23">
        <f t="shared" si="101"/>
        <v>2.8929514734061801E-2</v>
      </c>
      <c r="DY255" s="23">
        <f t="shared" si="102"/>
        <v>-4.3130905616307613E-3</v>
      </c>
      <c r="DZ255" s="23"/>
      <c r="EA255" s="2">
        <v>42461</v>
      </c>
      <c r="EB255" s="23">
        <f t="shared" si="103"/>
        <v>0.10111741339883053</v>
      </c>
      <c r="EC255" s="23">
        <f t="shared" si="104"/>
        <v>-0.60933910028908311</v>
      </c>
    </row>
    <row r="256" spans="71:133">
      <c r="BS256" s="2">
        <v>40305</v>
      </c>
      <c r="BT256">
        <v>1099.58</v>
      </c>
      <c r="BU256" s="2">
        <v>40305</v>
      </c>
      <c r="BV256">
        <v>681.55</v>
      </c>
      <c r="BW256" s="2">
        <v>40305</v>
      </c>
      <c r="BX256">
        <v>927.04</v>
      </c>
      <c r="BZ256" s="2">
        <v>40312</v>
      </c>
      <c r="CA256" s="23">
        <f t="shared" si="95"/>
        <v>1.8560633849314279E-2</v>
      </c>
      <c r="CB256" s="23">
        <f t="shared" si="96"/>
        <v>2.2008403208497729E-2</v>
      </c>
      <c r="CC256" s="23">
        <f t="shared" si="97"/>
        <v>3.5349068001380823E-2</v>
      </c>
      <c r="CD256" s="23"/>
      <c r="CE256" s="2">
        <v>40669</v>
      </c>
      <c r="CF256" s="23">
        <f t="shared" si="98"/>
        <v>0.46661237529598232</v>
      </c>
      <c r="CG256" s="23">
        <f t="shared" si="99"/>
        <v>0.7442982732904766</v>
      </c>
      <c r="CS256" s="1">
        <v>44134</v>
      </c>
      <c r="CT256">
        <v>934.45</v>
      </c>
      <c r="CU256" s="1">
        <v>44134</v>
      </c>
      <c r="CV256">
        <v>1288.69</v>
      </c>
      <c r="CW256" s="1">
        <v>44134</v>
      </c>
      <c r="CX256">
        <v>2401.1</v>
      </c>
      <c r="CY256" s="1">
        <v>44134</v>
      </c>
      <c r="CZ256">
        <v>3447.59</v>
      </c>
      <c r="DB256" s="1">
        <v>44286</v>
      </c>
      <c r="DC256" s="3">
        <f t="shared" si="81"/>
        <v>1006.3027718550111</v>
      </c>
      <c r="DD256" s="3">
        <f t="shared" si="82"/>
        <v>446.7865001571738</v>
      </c>
      <c r="DE256" s="3">
        <f t="shared" si="83"/>
        <v>172.23701731025287</v>
      </c>
      <c r="DF256" s="3">
        <f t="shared" si="84"/>
        <v>241.92497692850606</v>
      </c>
      <c r="DG256" s="1">
        <v>44286</v>
      </c>
      <c r="DH256" s="5">
        <f t="shared" si="79"/>
        <v>2.2523123941770993</v>
      </c>
      <c r="DI256" s="5">
        <f t="shared" si="80"/>
        <v>0.71194392367825887</v>
      </c>
      <c r="DL256" s="2">
        <v>42104</v>
      </c>
      <c r="DM256">
        <v>99.337999999999994</v>
      </c>
      <c r="DN256" s="2">
        <v>42104</v>
      </c>
      <c r="DO256">
        <v>62.32</v>
      </c>
      <c r="DP256" s="2">
        <v>42104</v>
      </c>
      <c r="DQ256" s="5">
        <v>75.027000000000001</v>
      </c>
      <c r="DS256" s="2">
        <v>42104</v>
      </c>
      <c r="DT256">
        <v>75.027000000000001</v>
      </c>
      <c r="DV256" s="2">
        <v>42111</v>
      </c>
      <c r="DW256" s="23">
        <f t="shared" si="100"/>
        <v>7.4133504492945868E-4</v>
      </c>
      <c r="DX256" s="23">
        <f t="shared" si="101"/>
        <v>-1.8301153637077405E-2</v>
      </c>
      <c r="DY256" s="23">
        <f t="shared" si="102"/>
        <v>3.0522345289030195E-3</v>
      </c>
      <c r="DZ256" s="23"/>
      <c r="EA256" s="2">
        <v>42468</v>
      </c>
      <c r="EB256" s="23">
        <f t="shared" si="103"/>
        <v>0.1301851398488644</v>
      </c>
      <c r="EC256" s="23">
        <f t="shared" si="104"/>
        <v>-0.61432399423206185</v>
      </c>
    </row>
    <row r="257" spans="71:133">
      <c r="BS257" s="2">
        <v>40312</v>
      </c>
      <c r="BT257">
        <v>1123.78</v>
      </c>
      <c r="BU257" s="2">
        <v>40312</v>
      </c>
      <c r="BV257">
        <v>694.2</v>
      </c>
      <c r="BW257" s="2">
        <v>40312</v>
      </c>
      <c r="BX257">
        <v>959.81</v>
      </c>
      <c r="BZ257" s="2">
        <v>40319</v>
      </c>
      <c r="CA257" s="23">
        <f t="shared" si="95"/>
        <v>-3.9210602131950489E-2</v>
      </c>
      <c r="CB257" s="23">
        <f t="shared" si="96"/>
        <v>-4.464396946021465E-2</v>
      </c>
      <c r="CC257" s="23">
        <f t="shared" si="97"/>
        <v>-7.6213000489680272E-2</v>
      </c>
      <c r="CD257" s="23"/>
      <c r="CE257" s="2">
        <v>40676</v>
      </c>
      <c r="CF257" s="23">
        <f t="shared" si="98"/>
        <v>0.45888557821941811</v>
      </c>
      <c r="CG257" s="23">
        <f t="shared" si="99"/>
        <v>0.73846455987935078</v>
      </c>
      <c r="CS257" s="1">
        <v>44165</v>
      </c>
      <c r="CT257">
        <v>989.15</v>
      </c>
      <c r="CU257" s="1">
        <v>44165</v>
      </c>
      <c r="CV257">
        <v>1436.92</v>
      </c>
      <c r="CW257" s="1">
        <v>44165</v>
      </c>
      <c r="CX257">
        <v>2756.4</v>
      </c>
      <c r="CY257" s="1">
        <v>44165</v>
      </c>
      <c r="CZ257">
        <v>3820.53</v>
      </c>
      <c r="DL257" s="2">
        <v>42111</v>
      </c>
      <c r="DM257">
        <v>97.52</v>
      </c>
      <c r="DN257" s="2">
        <v>42111</v>
      </c>
      <c r="DO257">
        <v>62.366199999999999</v>
      </c>
      <c r="DP257" s="2">
        <v>42111</v>
      </c>
      <c r="DQ257" s="5">
        <v>75.256</v>
      </c>
      <c r="DS257" s="2">
        <v>42111</v>
      </c>
      <c r="DT257">
        <v>75.256</v>
      </c>
      <c r="DV257" s="2">
        <v>42118</v>
      </c>
      <c r="DW257" s="23">
        <f t="shared" si="100"/>
        <v>1.9122537528340589E-2</v>
      </c>
      <c r="DX257" s="23">
        <f t="shared" si="101"/>
        <v>-6.1320754716981396E-3</v>
      </c>
      <c r="DY257" s="23">
        <f t="shared" si="102"/>
        <v>1.3155097267991689E-3</v>
      </c>
      <c r="DZ257" s="23"/>
      <c r="EA257" s="2">
        <v>42475</v>
      </c>
      <c r="EB257" s="23">
        <f t="shared" si="103"/>
        <v>0.13211638206376825</v>
      </c>
      <c r="EC257" s="23">
        <f t="shared" si="104"/>
        <v>-0.60760154397440991</v>
      </c>
    </row>
    <row r="258" spans="71:133">
      <c r="BS258" s="2">
        <v>40319</v>
      </c>
      <c r="BT258">
        <v>1073.6099999999999</v>
      </c>
      <c r="BU258" s="2">
        <v>40319</v>
      </c>
      <c r="BV258">
        <v>666.98</v>
      </c>
      <c r="BW258" s="2">
        <v>40319</v>
      </c>
      <c r="BX258">
        <v>886.66</v>
      </c>
      <c r="BZ258" s="2">
        <v>40326</v>
      </c>
      <c r="CA258" s="23">
        <f t="shared" si="95"/>
        <v>3.082551200935546E-2</v>
      </c>
      <c r="CB258" s="23">
        <f t="shared" si="96"/>
        <v>6.2313130466371547E-3</v>
      </c>
      <c r="CC258" s="23">
        <f t="shared" si="97"/>
        <v>3.4274693794690281E-2</v>
      </c>
      <c r="CD258" s="23"/>
      <c r="CE258" s="2">
        <v>40683</v>
      </c>
      <c r="CF258" s="23">
        <f t="shared" si="98"/>
        <v>0.42106786540435098</v>
      </c>
      <c r="CG258" s="23">
        <f t="shared" si="99"/>
        <v>0.73047083990365602</v>
      </c>
      <c r="CS258" s="1">
        <v>44196</v>
      </c>
      <c r="CT258">
        <v>1086.5</v>
      </c>
      <c r="CU258" s="1">
        <v>44196</v>
      </c>
      <c r="CV258">
        <v>1545.03</v>
      </c>
      <c r="CW258" s="1">
        <v>44196</v>
      </c>
      <c r="CX258">
        <v>2850</v>
      </c>
      <c r="CY258" s="1">
        <v>44196</v>
      </c>
      <c r="CZ258">
        <v>4007.81</v>
      </c>
      <c r="DL258" s="2">
        <v>42118</v>
      </c>
      <c r="DM258">
        <v>96.921999999999997</v>
      </c>
      <c r="DN258" s="2">
        <v>42118</v>
      </c>
      <c r="DO258">
        <v>63.558799999999998</v>
      </c>
      <c r="DP258" s="2">
        <v>42118</v>
      </c>
      <c r="DQ258" s="5">
        <v>75.355000000000004</v>
      </c>
      <c r="DS258" s="2">
        <v>42118</v>
      </c>
      <c r="DT258">
        <v>75.355000000000004</v>
      </c>
      <c r="DV258" s="2">
        <v>42125</v>
      </c>
      <c r="DW258" s="23">
        <f t="shared" si="100"/>
        <v>-2.1444709465879841E-3</v>
      </c>
      <c r="DX258" s="23">
        <f t="shared" si="101"/>
        <v>-1.6766059305420855E-2</v>
      </c>
      <c r="DY258" s="23">
        <f t="shared" si="102"/>
        <v>2.7337270254130797E-3</v>
      </c>
      <c r="DZ258" s="23"/>
      <c r="EA258" s="2">
        <v>42482</v>
      </c>
      <c r="EB258" s="23">
        <f t="shared" si="103"/>
        <v>0.15940903995643524</v>
      </c>
      <c r="EC258" s="23">
        <f t="shared" si="104"/>
        <v>-0.65835280032883225</v>
      </c>
    </row>
    <row r="259" spans="71:133">
      <c r="BS259" s="2">
        <v>40326</v>
      </c>
      <c r="BT259">
        <v>1080.3</v>
      </c>
      <c r="BU259" s="2">
        <v>40326</v>
      </c>
      <c r="BV259">
        <v>687.54</v>
      </c>
      <c r="BW259" s="2">
        <v>40326</v>
      </c>
      <c r="BX259">
        <v>917.05</v>
      </c>
      <c r="BZ259" s="2">
        <v>40333</v>
      </c>
      <c r="CA259" s="23">
        <f t="shared" si="95"/>
        <v>9.8466998283734952E-3</v>
      </c>
      <c r="CB259" s="23">
        <f t="shared" si="96"/>
        <v>-1.8541145977969076E-2</v>
      </c>
      <c r="CC259" s="23">
        <f t="shared" si="97"/>
        <v>-3.88201297639168E-3</v>
      </c>
      <c r="CD259" s="23"/>
      <c r="CE259" s="2">
        <v>40690</v>
      </c>
      <c r="CF259" s="23">
        <f t="shared" si="98"/>
        <v>0.42512942865808545</v>
      </c>
      <c r="CG259" s="23">
        <f t="shared" si="99"/>
        <v>0.72201445188804536</v>
      </c>
      <c r="CS259" s="1">
        <v>44225</v>
      </c>
      <c r="CT259">
        <v>1085.78</v>
      </c>
      <c r="CU259" s="1">
        <v>44225</v>
      </c>
      <c r="CV259">
        <v>1466.69</v>
      </c>
      <c r="CW259" s="1">
        <v>44225</v>
      </c>
      <c r="CX259">
        <v>2818.1</v>
      </c>
      <c r="CY259" s="1">
        <v>44225</v>
      </c>
      <c r="CZ259">
        <v>3968.25</v>
      </c>
      <c r="DL259" s="2">
        <v>42125</v>
      </c>
      <c r="DM259">
        <v>95.296999999999997</v>
      </c>
      <c r="DN259" s="2">
        <v>42125</v>
      </c>
      <c r="DO259">
        <v>63.422499999999999</v>
      </c>
      <c r="DP259" s="2">
        <v>42125</v>
      </c>
      <c r="DQ259" s="5">
        <v>75.561000000000007</v>
      </c>
      <c r="DS259" s="2">
        <v>42125</v>
      </c>
      <c r="DT259">
        <v>75.561000000000007</v>
      </c>
      <c r="DV259" s="2">
        <v>42132</v>
      </c>
      <c r="DW259" s="23">
        <f t="shared" si="100"/>
        <v>8.1201466356577434E-3</v>
      </c>
      <c r="DX259" s="23">
        <f t="shared" si="101"/>
        <v>-5.2782354113980468E-3</v>
      </c>
      <c r="DY259" s="23">
        <f t="shared" si="102"/>
        <v>4.7775969084580261E-3</v>
      </c>
      <c r="DZ259" s="23"/>
      <c r="EA259" s="2">
        <v>42489</v>
      </c>
      <c r="EB259" s="23">
        <f t="shared" si="103"/>
        <v>0.16149434094515502</v>
      </c>
      <c r="EC259" s="23">
        <f t="shared" si="104"/>
        <v>-0.65676189921230543</v>
      </c>
    </row>
    <row r="260" spans="71:133">
      <c r="BS260" s="2">
        <v>40333</v>
      </c>
      <c r="BT260">
        <v>1060.27</v>
      </c>
      <c r="BU260" s="2">
        <v>40333</v>
      </c>
      <c r="BV260">
        <v>694.31</v>
      </c>
      <c r="BW260" s="2">
        <v>40333</v>
      </c>
      <c r="BX260">
        <v>913.49</v>
      </c>
      <c r="BZ260" s="2">
        <v>40340</v>
      </c>
      <c r="CA260" s="23">
        <f t="shared" si="95"/>
        <v>-3.7015166136162847E-3</v>
      </c>
      <c r="CB260" s="23">
        <f t="shared" si="96"/>
        <v>1.9249813726692322E-2</v>
      </c>
      <c r="CC260" s="23">
        <f t="shared" si="97"/>
        <v>4.0394530865142109E-3</v>
      </c>
      <c r="CD260" s="23"/>
      <c r="CE260" s="2">
        <v>40697</v>
      </c>
      <c r="CF260" s="23">
        <f t="shared" si="98"/>
        <v>0.43177949244194597</v>
      </c>
      <c r="CG260" s="23">
        <f t="shared" si="99"/>
        <v>0.72655386139415212</v>
      </c>
      <c r="CS260" s="1">
        <v>44253</v>
      </c>
      <c r="CT260">
        <v>1158.52</v>
      </c>
      <c r="CU260" s="1">
        <v>44253</v>
      </c>
      <c r="CV260">
        <v>1539.77</v>
      </c>
      <c r="CW260" s="1">
        <v>44253</v>
      </c>
      <c r="CX260">
        <v>2946</v>
      </c>
      <c r="CY260" s="1">
        <v>44253</v>
      </c>
      <c r="CZ260">
        <v>3981.67</v>
      </c>
      <c r="DL260" s="2">
        <v>42132</v>
      </c>
      <c r="DM260">
        <v>94.793999999999997</v>
      </c>
      <c r="DN260" s="2">
        <v>42132</v>
      </c>
      <c r="DO260">
        <v>63.9375</v>
      </c>
      <c r="DP260" s="2">
        <v>42132</v>
      </c>
      <c r="DQ260" s="5">
        <v>75.921999999999997</v>
      </c>
      <c r="DS260" s="2">
        <v>42132</v>
      </c>
      <c r="DT260">
        <v>75.921999999999997</v>
      </c>
      <c r="DV260" s="2">
        <v>42139</v>
      </c>
      <c r="DW260" s="23">
        <f t="shared" si="100"/>
        <v>-6.60801564027369E-3</v>
      </c>
      <c r="DX260" s="23">
        <f t="shared" si="101"/>
        <v>-1.7501107665041982E-2</v>
      </c>
      <c r="DY260" s="23">
        <f t="shared" si="102"/>
        <v>1.1366929216827693E-2</v>
      </c>
      <c r="DZ260" s="23"/>
      <c r="EA260" s="2">
        <v>42496</v>
      </c>
      <c r="EB260" s="23">
        <f t="shared" si="103"/>
        <v>0.17567925045294852</v>
      </c>
      <c r="EC260" s="23">
        <f t="shared" si="104"/>
        <v>-0.67152105197560474</v>
      </c>
    </row>
    <row r="261" spans="71:133">
      <c r="BS261" s="2">
        <v>40340</v>
      </c>
      <c r="BT261">
        <v>1080.68</v>
      </c>
      <c r="BU261" s="2">
        <v>40340</v>
      </c>
      <c r="BV261">
        <v>691.74</v>
      </c>
      <c r="BW261" s="2">
        <v>40340</v>
      </c>
      <c r="BX261">
        <v>917.18</v>
      </c>
      <c r="BZ261" s="2">
        <v>40347</v>
      </c>
      <c r="CA261" s="23">
        <f t="shared" si="95"/>
        <v>2.7958481510394151E-2</v>
      </c>
      <c r="CB261" s="23">
        <f t="shared" si="96"/>
        <v>3.2081652293000529E-2</v>
      </c>
      <c r="CC261" s="23">
        <f t="shared" si="97"/>
        <v>3.9577836411609502E-2</v>
      </c>
      <c r="CD261" s="23"/>
      <c r="CE261" s="2">
        <v>40704</v>
      </c>
      <c r="CF261" s="23">
        <f t="shared" si="98"/>
        <v>0.4350773116703775</v>
      </c>
      <c r="CG261" s="23">
        <f t="shared" si="99"/>
        <v>0.72154172423032381</v>
      </c>
      <c r="CS261" s="1">
        <v>44286</v>
      </c>
      <c r="CT261">
        <v>1179.8900000000001</v>
      </c>
      <c r="CU261" s="1">
        <v>44286</v>
      </c>
      <c r="CV261">
        <v>1563.44</v>
      </c>
      <c r="CW261" s="1">
        <v>44286</v>
      </c>
      <c r="CX261">
        <v>3104.4</v>
      </c>
      <c r="CY261" s="1">
        <v>44286</v>
      </c>
      <c r="CZ261">
        <v>4010.85</v>
      </c>
      <c r="DL261" s="2">
        <v>42139</v>
      </c>
      <c r="DM261">
        <v>93.135000000000005</v>
      </c>
      <c r="DN261" s="2">
        <v>42139</v>
      </c>
      <c r="DO261">
        <v>63.515000000000001</v>
      </c>
      <c r="DP261" s="2">
        <v>42139</v>
      </c>
      <c r="DQ261" s="5">
        <v>76.784999999999997</v>
      </c>
      <c r="DS261" s="2">
        <v>42139</v>
      </c>
      <c r="DT261">
        <v>76.784999999999997</v>
      </c>
      <c r="DV261" s="2">
        <v>42146</v>
      </c>
      <c r="DW261" s="23">
        <f t="shared" si="100"/>
        <v>7.8721561835859433E-5</v>
      </c>
      <c r="DX261" s="23">
        <f t="shared" si="101"/>
        <v>3.091211681967021E-2</v>
      </c>
      <c r="DY261" s="23">
        <f t="shared" si="102"/>
        <v>-1.3322914631763938E-2</v>
      </c>
      <c r="DZ261" s="23"/>
      <c r="EA261" s="2">
        <v>42503</v>
      </c>
      <c r="EB261" s="23">
        <f t="shared" si="103"/>
        <v>0.15418187018587168</v>
      </c>
      <c r="EC261" s="23">
        <f t="shared" si="104"/>
        <v>-0.66440458280190851</v>
      </c>
    </row>
    <row r="262" spans="71:133">
      <c r="BS262" s="2">
        <v>40347</v>
      </c>
      <c r="BT262">
        <v>1115.3499999999999</v>
      </c>
      <c r="BU262" s="2">
        <v>40347</v>
      </c>
      <c r="BV262">
        <v>711.08</v>
      </c>
      <c r="BW262" s="2">
        <v>40347</v>
      </c>
      <c r="BX262">
        <v>953.48</v>
      </c>
      <c r="BZ262" s="2">
        <v>40354</v>
      </c>
      <c r="CA262" s="23">
        <f t="shared" si="95"/>
        <v>3.6704730831973453E-3</v>
      </c>
      <c r="CB262" s="23">
        <f t="shared" si="96"/>
        <v>-3.2124445241404009E-2</v>
      </c>
      <c r="CC262" s="23">
        <f t="shared" si="97"/>
        <v>-6.2088350044049445E-3</v>
      </c>
      <c r="CD262" s="23"/>
      <c r="CE262" s="2">
        <v>40711</v>
      </c>
      <c r="CF262" s="23">
        <f t="shared" si="98"/>
        <v>0.42127407262116301</v>
      </c>
      <c r="CG262" s="23">
        <f t="shared" si="99"/>
        <v>0.719434308559189</v>
      </c>
      <c r="CS262" s="1">
        <v>44316</v>
      </c>
      <c r="CT262">
        <v>1185.04</v>
      </c>
      <c r="CU262" s="1">
        <v>44316</v>
      </c>
      <c r="CV262">
        <v>1566.75</v>
      </c>
      <c r="CW262" s="1">
        <v>44316</v>
      </c>
      <c r="CX262">
        <v>3196.5</v>
      </c>
      <c r="CY262" s="1">
        <v>44316</v>
      </c>
      <c r="CZ262">
        <v>4260.2700000000004</v>
      </c>
      <c r="DL262" s="2">
        <v>42146</v>
      </c>
      <c r="DM262">
        <v>96.013999999999996</v>
      </c>
      <c r="DN262" s="2">
        <v>42146</v>
      </c>
      <c r="DO262">
        <v>63.52</v>
      </c>
      <c r="DP262" s="2">
        <v>42146</v>
      </c>
      <c r="DQ262" s="5">
        <v>75.762</v>
      </c>
      <c r="DS262" s="2">
        <v>42146</v>
      </c>
      <c r="DT262">
        <v>75.762</v>
      </c>
      <c r="DV262" s="2">
        <v>42153</v>
      </c>
      <c r="DW262" s="23">
        <f t="shared" si="100"/>
        <v>4.8016372795969264E-3</v>
      </c>
      <c r="DX262" s="23">
        <f t="shared" si="101"/>
        <v>9.3007269773157653E-3</v>
      </c>
      <c r="DY262" s="23">
        <f t="shared" si="102"/>
        <v>-1.6116258810485506E-2</v>
      </c>
      <c r="DZ262" s="23"/>
      <c r="EA262" s="2">
        <v>42510</v>
      </c>
      <c r="EB262" s="23">
        <f t="shared" si="103"/>
        <v>0.1852940314455794</v>
      </c>
      <c r="EC262" s="23">
        <f t="shared" si="104"/>
        <v>-0.67175978219989518</v>
      </c>
    </row>
    <row r="263" spans="71:133">
      <c r="BS263" s="2">
        <v>40354</v>
      </c>
      <c r="BT263">
        <v>1079.52</v>
      </c>
      <c r="BU263" s="2">
        <v>40354</v>
      </c>
      <c r="BV263">
        <v>713.69</v>
      </c>
      <c r="BW263" s="2">
        <v>40354</v>
      </c>
      <c r="BX263">
        <v>947.56</v>
      </c>
      <c r="BZ263" s="2">
        <v>40361</v>
      </c>
      <c r="CA263" s="23">
        <f t="shared" si="95"/>
        <v>-8.9814905631298014E-3</v>
      </c>
      <c r="CB263" s="23">
        <f t="shared" si="96"/>
        <v>-3.973988439306364E-2</v>
      </c>
      <c r="CC263" s="23">
        <f t="shared" si="97"/>
        <v>-3.5892186246781144E-2</v>
      </c>
      <c r="CD263" s="23"/>
      <c r="CE263" s="2">
        <v>40718</v>
      </c>
      <c r="CF263" s="23">
        <f t="shared" si="98"/>
        <v>0.43293954101139309</v>
      </c>
      <c r="CG263" s="23">
        <f t="shared" si="99"/>
        <v>0.72238536032680511</v>
      </c>
      <c r="CS263" s="1">
        <v>44347</v>
      </c>
      <c r="CT263">
        <v>1257.55</v>
      </c>
      <c r="CU263" s="1">
        <v>44347</v>
      </c>
      <c r="CV263">
        <v>1670.03</v>
      </c>
      <c r="CW263" s="1">
        <v>44347</v>
      </c>
      <c r="CX263">
        <v>3282</v>
      </c>
      <c r="CY263" s="1">
        <v>44347</v>
      </c>
      <c r="CZ263">
        <v>4249.57</v>
      </c>
      <c r="DL263" s="2">
        <v>42153</v>
      </c>
      <c r="DM263">
        <v>96.906999999999996</v>
      </c>
      <c r="DN263" s="2">
        <v>42153</v>
      </c>
      <c r="DO263">
        <v>63.825000000000003</v>
      </c>
      <c r="DP263" s="2">
        <v>42153</v>
      </c>
      <c r="DQ263" s="5">
        <v>74.540999999999997</v>
      </c>
      <c r="DS263" s="2">
        <v>42153</v>
      </c>
      <c r="DT263">
        <v>74.540999999999997</v>
      </c>
      <c r="DV263" s="2">
        <v>42160</v>
      </c>
      <c r="DW263" s="23">
        <f t="shared" si="100"/>
        <v>-1.096748922835844E-3</v>
      </c>
      <c r="DX263" s="23">
        <f t="shared" si="101"/>
        <v>-6.2018223657733795E-3</v>
      </c>
      <c r="DY263" s="23">
        <f t="shared" si="102"/>
        <v>-1.5159442454488081E-2</v>
      </c>
      <c r="DZ263" s="23"/>
      <c r="EA263" s="2">
        <v>42517</v>
      </c>
      <c r="EB263" s="23">
        <f t="shared" si="103"/>
        <v>0.1730181769762289</v>
      </c>
      <c r="EC263" s="23">
        <f t="shared" si="104"/>
        <v>-0.66744540493944438</v>
      </c>
    </row>
    <row r="264" spans="71:133">
      <c r="BS264" s="2">
        <v>40361</v>
      </c>
      <c r="BT264">
        <v>1036.6199999999999</v>
      </c>
      <c r="BU264" s="2">
        <v>40361</v>
      </c>
      <c r="BV264">
        <v>707.28</v>
      </c>
      <c r="BW264" s="2">
        <v>40361</v>
      </c>
      <c r="BX264">
        <v>913.55</v>
      </c>
      <c r="BZ264" s="2">
        <v>40368</v>
      </c>
      <c r="CA264" s="23">
        <f t="shared" ref="CA264:CA327" si="150">BV265/BV264-1</f>
        <v>1.8196470987444924E-2</v>
      </c>
      <c r="CB264" s="23">
        <f t="shared" ref="CB264:CB327" si="151">BT265/BT264-1</f>
        <v>5.2970230171133226E-2</v>
      </c>
      <c r="CC264" s="23">
        <f t="shared" ref="CC264:CC327" si="152">BX265/BX264-1</f>
        <v>4.1924361009249678E-2</v>
      </c>
      <c r="CD264" s="23"/>
      <c r="CE264" s="2">
        <v>40725</v>
      </c>
      <c r="CF264" s="23">
        <f t="shared" ref="CF264:CF327" si="153">CORREL(CA264:CA315,CB264:CB315)</f>
        <v>0.46266473931733154</v>
      </c>
      <c r="CG264" s="23">
        <f t="shared" ref="CG264:CG327" si="154">CORREL(CA264:CA315,CC264:CC315)</f>
        <v>0.74028087441464729</v>
      </c>
      <c r="CS264" s="1">
        <v>44377</v>
      </c>
      <c r="CT264">
        <v>1291.3399999999999</v>
      </c>
      <c r="CU264" s="1">
        <v>44377</v>
      </c>
      <c r="CV264">
        <v>1675.93</v>
      </c>
      <c r="CW264" s="1">
        <v>44377</v>
      </c>
      <c r="CX264">
        <v>3231.3</v>
      </c>
      <c r="CY264" s="1">
        <v>44377</v>
      </c>
      <c r="CZ264">
        <v>4437.71</v>
      </c>
      <c r="DL264" s="2">
        <v>42160</v>
      </c>
      <c r="DM264">
        <v>96.305999999999997</v>
      </c>
      <c r="DN264" s="2">
        <v>42160</v>
      </c>
      <c r="DO264">
        <v>63.755000000000003</v>
      </c>
      <c r="DP264" s="2">
        <v>42160</v>
      </c>
      <c r="DQ264" s="5">
        <v>73.411000000000001</v>
      </c>
      <c r="DS264" s="2">
        <v>42160</v>
      </c>
      <c r="DT264">
        <v>73.411000000000001</v>
      </c>
      <c r="DV264" s="2">
        <v>42167</v>
      </c>
      <c r="DW264" s="23">
        <f t="shared" ref="DW264:DW327" si="155">DO265/DO264-1</f>
        <v>4.862363736177544E-3</v>
      </c>
      <c r="DX264" s="23">
        <f t="shared" ref="DX264:DX327" si="156">DM265/DM264-1</f>
        <v>-1.3851681099827706E-2</v>
      </c>
      <c r="DY264" s="23">
        <f t="shared" ref="DY264:DY327" si="157">DQ265/DQ264-1</f>
        <v>7.4784432850660831E-3</v>
      </c>
      <c r="DZ264" s="23"/>
      <c r="EA264" s="2">
        <v>42524</v>
      </c>
      <c r="EB264" s="23">
        <f t="shared" ref="EB264:EB327" si="158">CORREL(DW264:DW315,DX264:DX315)</f>
        <v>0.15896465271602506</v>
      </c>
      <c r="EC264" s="23">
        <f t="shared" ref="EC264:EC327" si="159">CORREL(DW264:DW315,DY264:DY315)</f>
        <v>-0.67201821648610849</v>
      </c>
    </row>
    <row r="265" spans="71:133">
      <c r="BS265" s="2">
        <v>40368</v>
      </c>
      <c r="BT265">
        <v>1091.53</v>
      </c>
      <c r="BU265" s="2">
        <v>40368</v>
      </c>
      <c r="BV265">
        <v>720.15</v>
      </c>
      <c r="BW265" s="2">
        <v>40368</v>
      </c>
      <c r="BX265">
        <v>951.85</v>
      </c>
      <c r="BZ265" s="2">
        <v>40375</v>
      </c>
      <c r="CA265" s="23">
        <f t="shared" si="150"/>
        <v>8.6370894952441102E-3</v>
      </c>
      <c r="CB265" s="23">
        <f t="shared" si="151"/>
        <v>-1.5024781728398828E-3</v>
      </c>
      <c r="CC265" s="23">
        <f t="shared" si="152"/>
        <v>-3.0782161054788704E-3</v>
      </c>
      <c r="CD265" s="23"/>
      <c r="CE265" s="2">
        <v>40732</v>
      </c>
      <c r="CF265" s="23">
        <f t="shared" si="153"/>
        <v>0.45769100299616972</v>
      </c>
      <c r="CG265" s="23">
        <f t="shared" si="154"/>
        <v>0.74105515388205445</v>
      </c>
      <c r="CS265" s="1">
        <v>44407</v>
      </c>
      <c r="CT265">
        <v>1307.71</v>
      </c>
      <c r="CU265" s="1">
        <v>44407</v>
      </c>
      <c r="CV265">
        <v>1683.25</v>
      </c>
      <c r="CW265" s="1">
        <v>44407</v>
      </c>
      <c r="CX265">
        <v>3247</v>
      </c>
      <c r="CY265" s="1">
        <v>44407</v>
      </c>
      <c r="CZ265">
        <v>4567.6899999999996</v>
      </c>
      <c r="DL265" s="2">
        <v>42167</v>
      </c>
      <c r="DM265">
        <v>94.971999999999994</v>
      </c>
      <c r="DN265" s="2">
        <v>42167</v>
      </c>
      <c r="DO265">
        <v>64.064999999999998</v>
      </c>
      <c r="DP265" s="2">
        <v>42167</v>
      </c>
      <c r="DQ265" s="5">
        <v>73.959999999999994</v>
      </c>
      <c r="DS265" s="2">
        <v>42167</v>
      </c>
      <c r="DT265">
        <v>73.959999999999994</v>
      </c>
      <c r="DV265" s="2">
        <v>42174</v>
      </c>
      <c r="DW265" s="23">
        <f t="shared" si="155"/>
        <v>-7.8233044564114396E-3</v>
      </c>
      <c r="DX265" s="23">
        <f t="shared" si="156"/>
        <v>-9.3395948279493268E-3</v>
      </c>
      <c r="DY265" s="23">
        <f t="shared" si="157"/>
        <v>7.9096809085994479E-3</v>
      </c>
      <c r="DZ265" s="23"/>
      <c r="EA265" s="2">
        <v>42531</v>
      </c>
      <c r="EB265" s="23">
        <f t="shared" si="158"/>
        <v>0.15991997319511811</v>
      </c>
      <c r="EC265" s="23">
        <f t="shared" si="159"/>
        <v>-0.68733962207157151</v>
      </c>
    </row>
    <row r="266" spans="71:133">
      <c r="BS266" s="2">
        <v>40375</v>
      </c>
      <c r="BT266">
        <v>1089.8900000000001</v>
      </c>
      <c r="BU266" s="2">
        <v>40375</v>
      </c>
      <c r="BV266">
        <v>726.37</v>
      </c>
      <c r="BW266" s="2">
        <v>40375</v>
      </c>
      <c r="BX266">
        <v>948.92</v>
      </c>
      <c r="BZ266" s="2">
        <v>40382</v>
      </c>
      <c r="CA266" s="23">
        <f t="shared" si="150"/>
        <v>7.7233365915443386E-3</v>
      </c>
      <c r="CB266" s="23">
        <f t="shared" si="151"/>
        <v>2.5286955564322922E-2</v>
      </c>
      <c r="CC266" s="23">
        <f t="shared" si="152"/>
        <v>3.4249462546895426E-2</v>
      </c>
      <c r="CD266" s="23"/>
      <c r="CE266" s="2">
        <v>40739</v>
      </c>
      <c r="CF266" s="23">
        <f t="shared" si="153"/>
        <v>0.46694249140286076</v>
      </c>
      <c r="CG266" s="23">
        <f t="shared" si="154"/>
        <v>0.74555481451410943</v>
      </c>
      <c r="CS266" s="1">
        <v>44439</v>
      </c>
      <c r="CT266">
        <v>1396.63</v>
      </c>
      <c r="CU266" s="1">
        <v>44439</v>
      </c>
      <c r="CV266">
        <v>1866.31</v>
      </c>
      <c r="CW266" s="1">
        <v>44439</v>
      </c>
      <c r="CX266">
        <v>3292.9</v>
      </c>
      <c r="CY266" s="1">
        <v>44439</v>
      </c>
      <c r="CZ266">
        <v>4715.51</v>
      </c>
      <c r="DL266" s="2">
        <v>42174</v>
      </c>
      <c r="DM266">
        <v>94.084999999999994</v>
      </c>
      <c r="DN266" s="2">
        <v>42174</v>
      </c>
      <c r="DO266">
        <v>63.563800000000001</v>
      </c>
      <c r="DP266" s="2">
        <v>42174</v>
      </c>
      <c r="DQ266" s="5">
        <v>74.545000000000002</v>
      </c>
      <c r="DS266" s="2">
        <v>42174</v>
      </c>
      <c r="DT266">
        <v>74.545000000000002</v>
      </c>
      <c r="DV266" s="2">
        <v>42181</v>
      </c>
      <c r="DW266" s="23">
        <f t="shared" si="155"/>
        <v>1.2381261032221591E-3</v>
      </c>
      <c r="DX266" s="23">
        <f t="shared" si="156"/>
        <v>1.4741988627305025E-2</v>
      </c>
      <c r="DY266" s="23">
        <f t="shared" si="157"/>
        <v>-6.0097927426387976E-3</v>
      </c>
      <c r="DZ266" s="23"/>
      <c r="EA266" s="2">
        <v>42538</v>
      </c>
      <c r="EB266" s="23">
        <f t="shared" si="158"/>
        <v>0.1391413774628881</v>
      </c>
      <c r="EC266" s="23">
        <f t="shared" si="159"/>
        <v>-0.68023789235628784</v>
      </c>
    </row>
    <row r="267" spans="71:133">
      <c r="BS267" s="2">
        <v>40382</v>
      </c>
      <c r="BT267">
        <v>1117.45</v>
      </c>
      <c r="BU267" s="2">
        <v>40382</v>
      </c>
      <c r="BV267">
        <v>731.98</v>
      </c>
      <c r="BW267" s="2">
        <v>40382</v>
      </c>
      <c r="BX267">
        <v>981.42</v>
      </c>
      <c r="BZ267" s="2">
        <v>40389</v>
      </c>
      <c r="CA267" s="23">
        <f t="shared" si="150"/>
        <v>-1.371622175469267E-2</v>
      </c>
      <c r="CB267" s="23">
        <f t="shared" si="151"/>
        <v>6.6043223410441332E-3</v>
      </c>
      <c r="CC267" s="23">
        <f t="shared" si="152"/>
        <v>1.017912820199296E-2</v>
      </c>
      <c r="CD267" s="23"/>
      <c r="CE267" s="2">
        <v>40746</v>
      </c>
      <c r="CF267" s="23">
        <f t="shared" si="153"/>
        <v>0.46597794172228174</v>
      </c>
      <c r="CG267" s="23">
        <f t="shared" si="154"/>
        <v>0.75226647906645516</v>
      </c>
      <c r="CS267" s="1">
        <v>44469</v>
      </c>
      <c r="CT267">
        <v>1421.71</v>
      </c>
      <c r="CU267" s="1">
        <v>44469</v>
      </c>
      <c r="CV267">
        <v>1914.76</v>
      </c>
      <c r="CW267" s="1">
        <v>44469</v>
      </c>
      <c r="CX267">
        <v>3186.4</v>
      </c>
      <c r="CY267" s="1">
        <v>44469</v>
      </c>
      <c r="CZ267">
        <v>4467.2700000000004</v>
      </c>
      <c r="DL267" s="2">
        <v>42181</v>
      </c>
      <c r="DM267">
        <v>95.471999999999994</v>
      </c>
      <c r="DN267" s="2">
        <v>42181</v>
      </c>
      <c r="DO267">
        <v>63.642499999999998</v>
      </c>
      <c r="DP267" s="2">
        <v>42181</v>
      </c>
      <c r="DQ267" s="5">
        <v>74.096999999999994</v>
      </c>
      <c r="DS267" s="2">
        <v>42181</v>
      </c>
      <c r="DT267">
        <v>74.096999999999994</v>
      </c>
      <c r="DV267" s="2">
        <v>42188</v>
      </c>
      <c r="DW267" s="23">
        <f t="shared" si="155"/>
        <v>-3.2211179636248977E-3</v>
      </c>
      <c r="DX267" s="23">
        <f t="shared" si="156"/>
        <v>6.7140103904810289E-3</v>
      </c>
      <c r="DY267" s="23">
        <f t="shared" si="157"/>
        <v>-5.7897080853474003E-3</v>
      </c>
      <c r="DZ267" s="23"/>
      <c r="EA267" s="2">
        <v>42545</v>
      </c>
      <c r="EB267" s="23">
        <f t="shared" si="158"/>
        <v>0.17277013026648311</v>
      </c>
      <c r="EC267" s="23">
        <f t="shared" si="159"/>
        <v>-0.66066691019278412</v>
      </c>
    </row>
    <row r="268" spans="71:133">
      <c r="BS268" s="2">
        <v>40389</v>
      </c>
      <c r="BT268">
        <v>1124.83</v>
      </c>
      <c r="BU268" s="2">
        <v>40389</v>
      </c>
      <c r="BV268">
        <v>721.94</v>
      </c>
      <c r="BW268" s="2">
        <v>40389</v>
      </c>
      <c r="BX268">
        <v>991.41</v>
      </c>
      <c r="BZ268" s="2">
        <v>40396</v>
      </c>
      <c r="CA268" s="23">
        <f t="shared" si="150"/>
        <v>1.2397152117904486E-2</v>
      </c>
      <c r="CB268" s="23">
        <f t="shared" si="151"/>
        <v>2.4377016971453447E-2</v>
      </c>
      <c r="CC268" s="23">
        <f t="shared" si="152"/>
        <v>1.9709302912014337E-2</v>
      </c>
      <c r="CD268" s="23"/>
      <c r="CE268" s="2">
        <v>40753</v>
      </c>
      <c r="CF268" s="23">
        <f t="shared" si="153"/>
        <v>0.49170734316294251</v>
      </c>
      <c r="CG268" s="23">
        <f t="shared" si="154"/>
        <v>0.76137275321899278</v>
      </c>
      <c r="CS268" s="1">
        <v>44498</v>
      </c>
      <c r="CT268">
        <v>1421.41</v>
      </c>
      <c r="CU268" s="1">
        <v>44498</v>
      </c>
      <c r="CV268">
        <v>1914.63</v>
      </c>
      <c r="CW268" s="1">
        <v>44498</v>
      </c>
      <c r="CX268">
        <v>3327</v>
      </c>
      <c r="CY268" s="1">
        <v>44498</v>
      </c>
      <c r="CZ268">
        <v>4766.8500000000004</v>
      </c>
      <c r="DL268" s="2">
        <v>42188</v>
      </c>
      <c r="DM268">
        <v>96.113</v>
      </c>
      <c r="DN268" s="2">
        <v>42188</v>
      </c>
      <c r="DO268">
        <v>63.4375</v>
      </c>
      <c r="DP268" s="2">
        <v>42188</v>
      </c>
      <c r="DQ268" s="5">
        <v>73.668000000000006</v>
      </c>
      <c r="DS268" s="2">
        <v>42188</v>
      </c>
      <c r="DT268">
        <v>73.668000000000006</v>
      </c>
      <c r="DV268" s="2">
        <v>42195</v>
      </c>
      <c r="DW268" s="23">
        <f t="shared" si="155"/>
        <v>-5.9113300492608101E-4</v>
      </c>
      <c r="DX268" s="23">
        <f t="shared" si="156"/>
        <v>-9.1558894218257691E-4</v>
      </c>
      <c r="DY268" s="23">
        <f t="shared" si="157"/>
        <v>-1.1402508551882073E-3</v>
      </c>
      <c r="DZ268" s="23"/>
      <c r="EA268" s="2">
        <v>42552</v>
      </c>
      <c r="EB268" s="23">
        <f t="shared" si="158"/>
        <v>0.17209326714266143</v>
      </c>
      <c r="EC268" s="23">
        <f t="shared" si="159"/>
        <v>-0.68318268814029703</v>
      </c>
    </row>
    <row r="269" spans="71:133">
      <c r="BS269" s="2">
        <v>40396</v>
      </c>
      <c r="BT269">
        <v>1152.25</v>
      </c>
      <c r="BU269" s="2">
        <v>40396</v>
      </c>
      <c r="BV269">
        <v>730.89</v>
      </c>
      <c r="BW269" s="2">
        <v>40396</v>
      </c>
      <c r="BX269">
        <v>1010.95</v>
      </c>
      <c r="BZ269" s="2">
        <v>40403</v>
      </c>
      <c r="CA269" s="23">
        <f t="shared" si="150"/>
        <v>-2.7363898808308029E-5</v>
      </c>
      <c r="CB269" s="23">
        <f t="shared" si="151"/>
        <v>-4.2256454762421347E-2</v>
      </c>
      <c r="CC269" s="23">
        <f t="shared" si="152"/>
        <v>-3.0149859043474003E-2</v>
      </c>
      <c r="CD269" s="23"/>
      <c r="CE269" s="2">
        <v>40760</v>
      </c>
      <c r="CF269" s="23">
        <f t="shared" si="153"/>
        <v>0.53702953219358518</v>
      </c>
      <c r="CG269" s="23">
        <f t="shared" si="154"/>
        <v>0.76843300144464699</v>
      </c>
      <c r="CS269" s="1">
        <v>44530</v>
      </c>
      <c r="CT269">
        <v>1379.84</v>
      </c>
      <c r="CU269" s="1">
        <v>44530</v>
      </c>
      <c r="CV269">
        <v>1865.68</v>
      </c>
      <c r="CW269" s="1">
        <v>44530</v>
      </c>
      <c r="CX269">
        <v>3195.5</v>
      </c>
      <c r="CY269" s="1">
        <v>44530</v>
      </c>
      <c r="CZ269">
        <v>4730.28</v>
      </c>
      <c r="DL269" s="2">
        <v>42195</v>
      </c>
      <c r="DM269">
        <v>96.025000000000006</v>
      </c>
      <c r="DN269" s="2">
        <v>42195</v>
      </c>
      <c r="DO269">
        <v>63.4</v>
      </c>
      <c r="DP269" s="2">
        <v>42195</v>
      </c>
      <c r="DQ269" s="5">
        <v>73.584000000000003</v>
      </c>
      <c r="DS269" s="2">
        <v>42195</v>
      </c>
      <c r="DT269">
        <v>73.584000000000003</v>
      </c>
      <c r="DV269" s="2">
        <v>42202</v>
      </c>
      <c r="DW269" s="23">
        <f t="shared" si="155"/>
        <v>1.1624605678233202E-3</v>
      </c>
      <c r="DX269" s="23">
        <f t="shared" si="156"/>
        <v>1.9130434782608674E-2</v>
      </c>
      <c r="DY269" s="23">
        <f t="shared" si="157"/>
        <v>-6.5095672972385055E-3</v>
      </c>
      <c r="DZ269" s="23"/>
      <c r="EA269" s="2">
        <v>42559</v>
      </c>
      <c r="EB269" s="23">
        <f t="shared" si="158"/>
        <v>0.17044025583187539</v>
      </c>
      <c r="EC269" s="23">
        <f t="shared" si="159"/>
        <v>-0.68314905541842086</v>
      </c>
    </row>
    <row r="270" spans="71:133">
      <c r="BS270" s="2">
        <v>40403</v>
      </c>
      <c r="BT270">
        <v>1103.56</v>
      </c>
      <c r="BU270" s="2">
        <v>40403</v>
      </c>
      <c r="BV270">
        <v>730.87</v>
      </c>
      <c r="BW270" s="2">
        <v>40403</v>
      </c>
      <c r="BX270">
        <v>980.47</v>
      </c>
      <c r="BZ270" s="2">
        <v>40410</v>
      </c>
      <c r="CA270" s="23">
        <f t="shared" si="150"/>
        <v>1.4900050624597982E-2</v>
      </c>
      <c r="CB270" s="23">
        <f t="shared" si="151"/>
        <v>-8.8712892819601263E-3</v>
      </c>
      <c r="CC270" s="23">
        <f t="shared" si="152"/>
        <v>7.8431772517262299E-3</v>
      </c>
      <c r="CD270" s="23"/>
      <c r="CE270" s="2">
        <v>40767</v>
      </c>
      <c r="CF270" s="23">
        <f t="shared" si="153"/>
        <v>0.56322437783810098</v>
      </c>
      <c r="CG270" s="23">
        <f t="shared" si="154"/>
        <v>0.78429613380892615</v>
      </c>
      <c r="CS270" s="1">
        <v>44561</v>
      </c>
      <c r="CT270">
        <v>1428.83</v>
      </c>
      <c r="CU270" s="1">
        <v>44561</v>
      </c>
      <c r="CV270">
        <v>1895.57</v>
      </c>
      <c r="CW270" s="1">
        <v>44561</v>
      </c>
      <c r="CX270">
        <v>3400.7</v>
      </c>
      <c r="CY270" s="1">
        <v>44561</v>
      </c>
      <c r="CZ270">
        <v>4827.38</v>
      </c>
      <c r="DL270" s="2">
        <v>42202</v>
      </c>
      <c r="DM270">
        <v>97.861999999999995</v>
      </c>
      <c r="DN270" s="2">
        <v>42202</v>
      </c>
      <c r="DO270">
        <v>63.473700000000001</v>
      </c>
      <c r="DP270" s="2">
        <v>42202</v>
      </c>
      <c r="DQ270" s="5">
        <v>73.105000000000004</v>
      </c>
      <c r="DS270" s="2">
        <v>42202</v>
      </c>
      <c r="DT270">
        <v>73.105000000000004</v>
      </c>
      <c r="DV270" s="2">
        <v>42209</v>
      </c>
      <c r="DW270" s="23">
        <f t="shared" si="155"/>
        <v>8.9611918006986535E-3</v>
      </c>
      <c r="DX270" s="23">
        <f t="shared" si="156"/>
        <v>-6.3150150211521705E-3</v>
      </c>
      <c r="DY270" s="23">
        <f t="shared" si="157"/>
        <v>-1.8179331099104079E-2</v>
      </c>
      <c r="DZ270" s="23"/>
      <c r="EA270" s="2">
        <v>42566</v>
      </c>
      <c r="EB270" s="23">
        <f t="shared" si="158"/>
        <v>0.17039502822890912</v>
      </c>
      <c r="EC270" s="23">
        <f t="shared" si="159"/>
        <v>-0.68402489604867067</v>
      </c>
    </row>
    <row r="271" spans="71:133">
      <c r="BS271" s="2">
        <v>40410</v>
      </c>
      <c r="BT271">
        <v>1093.77</v>
      </c>
      <c r="BU271" s="2">
        <v>40410</v>
      </c>
      <c r="BV271">
        <v>741.76</v>
      </c>
      <c r="BW271" s="2">
        <v>40410</v>
      </c>
      <c r="BX271">
        <v>988.16</v>
      </c>
      <c r="BZ271" s="2">
        <v>40417</v>
      </c>
      <c r="CA271" s="23">
        <f t="shared" si="150"/>
        <v>-2.6747195858498718E-2</v>
      </c>
      <c r="CB271" s="23">
        <f t="shared" si="151"/>
        <v>-4.1416385528949551E-3</v>
      </c>
      <c r="CC271" s="23">
        <f t="shared" si="152"/>
        <v>-1.8337111398963768E-2</v>
      </c>
      <c r="CD271" s="23"/>
      <c r="CE271" s="2">
        <v>40774</v>
      </c>
      <c r="CF271" s="23">
        <f t="shared" si="153"/>
        <v>0.59810193968403946</v>
      </c>
      <c r="CG271" s="23">
        <f t="shared" si="154"/>
        <v>0.78406969766081502</v>
      </c>
      <c r="CS271" s="1">
        <v>44592</v>
      </c>
      <c r="CT271">
        <v>1413.08</v>
      </c>
      <c r="CU271" s="1">
        <v>44592</v>
      </c>
      <c r="CV271">
        <v>1878.23</v>
      </c>
      <c r="CW271" s="1">
        <v>44592</v>
      </c>
      <c r="CX271">
        <v>3354.6</v>
      </c>
      <c r="CY271" s="1">
        <v>44592</v>
      </c>
      <c r="CZ271">
        <v>4377.51</v>
      </c>
      <c r="DL271" s="2">
        <v>42209</v>
      </c>
      <c r="DM271">
        <v>97.244</v>
      </c>
      <c r="DN271" s="2">
        <v>42209</v>
      </c>
      <c r="DO271">
        <v>64.042500000000004</v>
      </c>
      <c r="DP271" s="2">
        <v>42209</v>
      </c>
      <c r="DQ271" s="5">
        <v>71.775999999999996</v>
      </c>
      <c r="DS271" s="2">
        <v>42209</v>
      </c>
      <c r="DT271">
        <v>71.775999999999996</v>
      </c>
      <c r="DV271" s="2">
        <v>42216</v>
      </c>
      <c r="DW271" s="23">
        <f t="shared" si="155"/>
        <v>1.4630909161883476E-3</v>
      </c>
      <c r="DX271" s="23">
        <f t="shared" si="156"/>
        <v>9.4607379375588607E-4</v>
      </c>
      <c r="DY271" s="23">
        <f t="shared" si="157"/>
        <v>-7.4258805171645292E-3</v>
      </c>
      <c r="DZ271" s="23"/>
      <c r="EA271" s="2">
        <v>42573</v>
      </c>
      <c r="EB271" s="23">
        <f t="shared" si="158"/>
        <v>0.18171652777922281</v>
      </c>
      <c r="EC271" s="23">
        <f t="shared" si="159"/>
        <v>-0.67299662157231288</v>
      </c>
    </row>
    <row r="272" spans="71:133">
      <c r="BS272" s="2">
        <v>40417</v>
      </c>
      <c r="BT272">
        <v>1089.24</v>
      </c>
      <c r="BU272" s="2">
        <v>40417</v>
      </c>
      <c r="BV272">
        <v>721.92</v>
      </c>
      <c r="BW272" s="2">
        <v>40417</v>
      </c>
      <c r="BX272">
        <v>970.04</v>
      </c>
      <c r="BZ272" s="2">
        <v>40424</v>
      </c>
      <c r="CA272" s="23">
        <f t="shared" si="150"/>
        <v>1.3948914007092306E-2</v>
      </c>
      <c r="CB272" s="23">
        <f t="shared" si="151"/>
        <v>3.8788513091696952E-2</v>
      </c>
      <c r="CC272" s="23">
        <f t="shared" si="152"/>
        <v>3.4751144282709978E-2</v>
      </c>
      <c r="CD272" s="23"/>
      <c r="CE272" s="2">
        <v>40781</v>
      </c>
      <c r="CF272" s="23">
        <f t="shared" si="153"/>
        <v>0.57244818211585757</v>
      </c>
      <c r="CG272" s="23">
        <f t="shared" si="154"/>
        <v>0.7742675241760274</v>
      </c>
      <c r="CS272" s="1">
        <v>44620</v>
      </c>
      <c r="CT272">
        <v>1362.91</v>
      </c>
      <c r="CU272" s="1">
        <v>44620</v>
      </c>
      <c r="CV272">
        <v>1825.29</v>
      </c>
      <c r="CW272" s="1">
        <v>44620</v>
      </c>
      <c r="CX272">
        <v>3293.8</v>
      </c>
      <c r="CY272" s="1">
        <v>44620</v>
      </c>
      <c r="CZ272">
        <v>4221.6099999999997</v>
      </c>
      <c r="DL272" s="2">
        <v>42216</v>
      </c>
      <c r="DM272">
        <v>97.335999999999999</v>
      </c>
      <c r="DN272" s="2">
        <v>42216</v>
      </c>
      <c r="DO272">
        <v>64.136200000000002</v>
      </c>
      <c r="DP272" s="2">
        <v>42216</v>
      </c>
      <c r="DQ272" s="5">
        <v>71.242999999999995</v>
      </c>
      <c r="DS272" s="2">
        <v>42216</v>
      </c>
      <c r="DT272">
        <v>71.242999999999995</v>
      </c>
      <c r="DV272" s="2">
        <v>42223</v>
      </c>
      <c r="DW272" s="23">
        <f t="shared" si="155"/>
        <v>-4.9893819714919019E-3</v>
      </c>
      <c r="DX272" s="23">
        <f t="shared" si="156"/>
        <v>2.332127886907287E-3</v>
      </c>
      <c r="DY272" s="23">
        <f t="shared" si="157"/>
        <v>-8.8429740465729711E-3</v>
      </c>
      <c r="DZ272" s="23"/>
      <c r="EA272" s="2">
        <v>42580</v>
      </c>
      <c r="EB272" s="23">
        <f t="shared" si="158"/>
        <v>0.18597535820695055</v>
      </c>
      <c r="EC272" s="23">
        <f t="shared" si="159"/>
        <v>-0.67489451621367735</v>
      </c>
    </row>
    <row r="273" spans="71:133">
      <c r="BS273" s="2">
        <v>40424</v>
      </c>
      <c r="BT273">
        <v>1131.49</v>
      </c>
      <c r="BU273" s="2">
        <v>40424</v>
      </c>
      <c r="BV273">
        <v>731.99</v>
      </c>
      <c r="BW273" s="2">
        <v>40424</v>
      </c>
      <c r="BX273">
        <v>1003.75</v>
      </c>
      <c r="BZ273" s="2">
        <v>40431</v>
      </c>
      <c r="CA273" s="23">
        <f t="shared" si="150"/>
        <v>2.7964862907963184E-2</v>
      </c>
      <c r="CB273" s="23">
        <f t="shared" si="151"/>
        <v>6.6549417140231437E-3</v>
      </c>
      <c r="CC273" s="23">
        <f t="shared" si="152"/>
        <v>9.1955168119552955E-3</v>
      </c>
      <c r="CD273" s="23"/>
      <c r="CE273" s="2">
        <v>40788</v>
      </c>
      <c r="CF273" s="23">
        <f t="shared" si="153"/>
        <v>0.55426397812967376</v>
      </c>
      <c r="CG273" s="23">
        <f t="shared" si="154"/>
        <v>0.79006198278747686</v>
      </c>
      <c r="CS273" s="1">
        <v>44651</v>
      </c>
      <c r="CT273">
        <v>1420.67</v>
      </c>
      <c r="CU273" s="1">
        <v>44651</v>
      </c>
      <c r="CV273">
        <v>1901.44</v>
      </c>
      <c r="CW273" s="1">
        <v>44651</v>
      </c>
      <c r="CX273">
        <v>3358.3</v>
      </c>
      <c r="CY273" s="1">
        <v>44651</v>
      </c>
      <c r="CZ273">
        <v>4354.3500000000004</v>
      </c>
      <c r="DL273" s="2">
        <v>42223</v>
      </c>
      <c r="DM273">
        <v>97.563000000000002</v>
      </c>
      <c r="DN273" s="2">
        <v>42223</v>
      </c>
      <c r="DO273">
        <v>63.816200000000002</v>
      </c>
      <c r="DP273" s="2">
        <v>42223</v>
      </c>
      <c r="DQ273" s="5">
        <v>70.613</v>
      </c>
      <c r="DS273" s="2">
        <v>42223</v>
      </c>
      <c r="DT273">
        <v>70.613</v>
      </c>
      <c r="DV273" s="2">
        <v>42230</v>
      </c>
      <c r="DW273" s="23">
        <f t="shared" si="155"/>
        <v>1.8667673725480283E-2</v>
      </c>
      <c r="DX273" s="23">
        <f t="shared" si="156"/>
        <v>-1.0690528171540481E-2</v>
      </c>
      <c r="DY273" s="23">
        <f t="shared" si="157"/>
        <v>-1.2094090323311546E-2</v>
      </c>
      <c r="DZ273" s="23"/>
      <c r="EA273" s="2">
        <v>42587</v>
      </c>
      <c r="EB273" s="23">
        <f t="shared" si="158"/>
        <v>0.18250924796508458</v>
      </c>
      <c r="EC273" s="23">
        <f t="shared" si="159"/>
        <v>-0.69404107361561973</v>
      </c>
    </row>
    <row r="274" spans="71:133">
      <c r="BS274" s="2">
        <v>40431</v>
      </c>
      <c r="BT274">
        <v>1139.02</v>
      </c>
      <c r="BU274" s="2">
        <v>40431</v>
      </c>
      <c r="BV274">
        <v>752.46</v>
      </c>
      <c r="BW274" s="2">
        <v>40431</v>
      </c>
      <c r="BX274">
        <v>1012.98</v>
      </c>
      <c r="BZ274" s="2">
        <v>40438</v>
      </c>
      <c r="CA274" s="23">
        <f t="shared" si="150"/>
        <v>4.2221513435930058E-2</v>
      </c>
      <c r="CB274" s="23">
        <f t="shared" si="151"/>
        <v>1.4995346877139992E-2</v>
      </c>
      <c r="CC274" s="23">
        <f t="shared" si="152"/>
        <v>2.2665797942703847E-2</v>
      </c>
      <c r="CD274" s="23"/>
      <c r="CE274" s="2">
        <v>40795</v>
      </c>
      <c r="CF274" s="23">
        <f t="shared" si="153"/>
        <v>0.53430959842098347</v>
      </c>
      <c r="CG274" s="23">
        <f t="shared" si="154"/>
        <v>0.77707506398688209</v>
      </c>
      <c r="CS274" s="1">
        <v>44680</v>
      </c>
      <c r="CT274">
        <v>1364.57</v>
      </c>
      <c r="CU274" s="1">
        <v>44680</v>
      </c>
      <c r="CV274">
        <v>1941.04</v>
      </c>
      <c r="CW274" s="1">
        <v>44680</v>
      </c>
      <c r="CX274">
        <v>3185.2</v>
      </c>
      <c r="CY274" s="1">
        <v>44680</v>
      </c>
      <c r="CZ274">
        <v>3832.21</v>
      </c>
      <c r="DL274" s="2">
        <v>42230</v>
      </c>
      <c r="DM274">
        <v>96.52</v>
      </c>
      <c r="DN274" s="2">
        <v>42230</v>
      </c>
      <c r="DO274">
        <v>65.007499999999993</v>
      </c>
      <c r="DP274" s="2">
        <v>42230</v>
      </c>
      <c r="DQ274" s="5">
        <v>69.759</v>
      </c>
      <c r="DS274" s="2">
        <v>42230</v>
      </c>
      <c r="DT274">
        <v>69.759</v>
      </c>
      <c r="DV274" s="2">
        <v>42237</v>
      </c>
      <c r="DW274" s="23">
        <f t="shared" si="155"/>
        <v>1.2690843364227211E-2</v>
      </c>
      <c r="DX274" s="23">
        <f t="shared" si="156"/>
        <v>-1.5665147119767964E-2</v>
      </c>
      <c r="DY274" s="23">
        <f t="shared" si="157"/>
        <v>-1.4994480998867576E-2</v>
      </c>
      <c r="DZ274" s="23"/>
      <c r="EA274" s="2">
        <v>42594</v>
      </c>
      <c r="EB274" s="23">
        <f t="shared" si="158"/>
        <v>0.24091408114351962</v>
      </c>
      <c r="EC274" s="23">
        <f t="shared" si="159"/>
        <v>-0.68844382886029354</v>
      </c>
    </row>
    <row r="275" spans="71:133">
      <c r="BS275" s="2">
        <v>40438</v>
      </c>
      <c r="BT275">
        <v>1156.0999999999999</v>
      </c>
      <c r="BU275" s="2">
        <v>40438</v>
      </c>
      <c r="BV275">
        <v>784.23</v>
      </c>
      <c r="BW275" s="2">
        <v>40438</v>
      </c>
      <c r="BX275">
        <v>1035.94</v>
      </c>
      <c r="BZ275" s="2">
        <v>40445</v>
      </c>
      <c r="CA275" s="23">
        <f t="shared" si="150"/>
        <v>2.0287415681623955E-2</v>
      </c>
      <c r="CB275" s="23">
        <f t="shared" si="151"/>
        <v>2.3293832713433105E-2</v>
      </c>
      <c r="CC275" s="23">
        <f t="shared" si="152"/>
        <v>1.6728768075371159E-2</v>
      </c>
      <c r="CD275" s="23"/>
      <c r="CE275" s="2">
        <v>40802</v>
      </c>
      <c r="CF275" s="23">
        <f t="shared" si="153"/>
        <v>0.52805042444214534</v>
      </c>
      <c r="CG275" s="23">
        <f t="shared" si="154"/>
        <v>0.76747622039573393</v>
      </c>
      <c r="CS275" s="1">
        <v>44712</v>
      </c>
      <c r="CT275">
        <v>1324.88</v>
      </c>
      <c r="CU275" s="1">
        <v>44712</v>
      </c>
      <c r="CV275">
        <v>1823.71</v>
      </c>
      <c r="CW275" s="1">
        <v>44712</v>
      </c>
      <c r="CX275">
        <v>3240.4</v>
      </c>
      <c r="CY275" s="1">
        <v>44712</v>
      </c>
      <c r="CZ275">
        <v>3740.6</v>
      </c>
      <c r="DL275" s="2">
        <v>42237</v>
      </c>
      <c r="DM275">
        <v>95.007999999999996</v>
      </c>
      <c r="DN275" s="2">
        <v>42237</v>
      </c>
      <c r="DO275">
        <v>65.832499999999996</v>
      </c>
      <c r="DP275" s="2">
        <v>42237</v>
      </c>
      <c r="DQ275" s="5">
        <v>68.712999999999994</v>
      </c>
      <c r="DS275" s="2">
        <v>42237</v>
      </c>
      <c r="DT275">
        <v>68.712999999999994</v>
      </c>
      <c r="DV275" s="2">
        <v>42244</v>
      </c>
      <c r="DW275" s="23">
        <f t="shared" si="155"/>
        <v>5.0127216800213148E-3</v>
      </c>
      <c r="DX275" s="23">
        <f t="shared" si="156"/>
        <v>1.1556921522398067E-2</v>
      </c>
      <c r="DY275" s="23">
        <f t="shared" si="157"/>
        <v>3.2017231091652221E-4</v>
      </c>
      <c r="DZ275" s="23"/>
      <c r="EA275" s="2">
        <v>42601</v>
      </c>
      <c r="EB275" s="23">
        <f t="shared" si="158"/>
        <v>0.29200019060010035</v>
      </c>
      <c r="EC275" s="23">
        <f t="shared" si="159"/>
        <v>-0.67545752836765749</v>
      </c>
    </row>
    <row r="276" spans="71:133">
      <c r="BS276" s="2">
        <v>40445</v>
      </c>
      <c r="BT276">
        <v>1183.03</v>
      </c>
      <c r="BU276" s="2">
        <v>40445</v>
      </c>
      <c r="BV276">
        <v>800.14</v>
      </c>
      <c r="BW276" s="2">
        <v>40445</v>
      </c>
      <c r="BX276">
        <v>1053.27</v>
      </c>
      <c r="BZ276" s="2">
        <v>40452</v>
      </c>
      <c r="CA276" s="23">
        <f t="shared" si="150"/>
        <v>2.0196465618516735E-2</v>
      </c>
      <c r="CB276" s="23">
        <f t="shared" si="151"/>
        <v>9.805330380463495E-4</v>
      </c>
      <c r="CC276" s="23">
        <f t="shared" si="152"/>
        <v>3.1160101398501672E-2</v>
      </c>
      <c r="CD276" s="23"/>
      <c r="CE276" s="2">
        <v>40809</v>
      </c>
      <c r="CF276" s="23">
        <f t="shared" si="153"/>
        <v>0.54687556293279427</v>
      </c>
      <c r="CG276" s="23">
        <f t="shared" si="154"/>
        <v>0.74209380247903423</v>
      </c>
      <c r="CS276" s="1">
        <v>44742</v>
      </c>
      <c r="CT276">
        <v>1258.45</v>
      </c>
      <c r="CU276" s="1">
        <v>44742</v>
      </c>
      <c r="CV276">
        <v>1724.68</v>
      </c>
      <c r="CW276" s="1">
        <v>44742</v>
      </c>
      <c r="CX276">
        <v>2948.4</v>
      </c>
      <c r="CY276" s="1">
        <v>44742</v>
      </c>
      <c r="CZ276">
        <v>3422.17</v>
      </c>
      <c r="DL276" s="2">
        <v>42244</v>
      </c>
      <c r="DM276">
        <v>96.105999999999995</v>
      </c>
      <c r="DN276" s="2">
        <v>42244</v>
      </c>
      <c r="DO276">
        <v>66.162499999999994</v>
      </c>
      <c r="DP276" s="2">
        <v>42244</v>
      </c>
      <c r="DQ276" s="5">
        <v>68.734999999999999</v>
      </c>
      <c r="DS276" s="2">
        <v>42244</v>
      </c>
      <c r="DT276">
        <v>68.734999999999999</v>
      </c>
      <c r="DV276" s="2">
        <v>42251</v>
      </c>
      <c r="DW276" s="23">
        <f t="shared" si="155"/>
        <v>4.5524277347441799E-3</v>
      </c>
      <c r="DX276" s="23">
        <f t="shared" si="156"/>
        <v>1.2798368468149857E-3</v>
      </c>
      <c r="DY276" s="23">
        <f t="shared" si="157"/>
        <v>-2.129919255110202E-2</v>
      </c>
      <c r="DZ276" s="23"/>
      <c r="EA276" s="2">
        <v>42608</v>
      </c>
      <c r="EB276" s="23">
        <f t="shared" si="158"/>
        <v>0.27854319391929877</v>
      </c>
      <c r="EC276" s="23">
        <f t="shared" si="159"/>
        <v>-0.67074188426271253</v>
      </c>
    </row>
    <row r="277" spans="71:133">
      <c r="BS277" s="2">
        <v>40452</v>
      </c>
      <c r="BT277">
        <v>1184.19</v>
      </c>
      <c r="BU277" s="2">
        <v>40452</v>
      </c>
      <c r="BV277">
        <v>816.3</v>
      </c>
      <c r="BW277" s="2">
        <v>40452</v>
      </c>
      <c r="BX277">
        <v>1086.0899999999999</v>
      </c>
      <c r="BZ277" s="2">
        <v>40459</v>
      </c>
      <c r="CA277" s="23">
        <f t="shared" si="150"/>
        <v>-3.5158642655885863E-3</v>
      </c>
      <c r="CB277" s="23">
        <f t="shared" si="151"/>
        <v>2.1601263310786267E-2</v>
      </c>
      <c r="CC277" s="23">
        <f t="shared" si="152"/>
        <v>1.3976742258928976E-2</v>
      </c>
      <c r="CD277" s="23"/>
      <c r="CE277" s="2">
        <v>40816</v>
      </c>
      <c r="CF277" s="23">
        <f t="shared" si="153"/>
        <v>0.55149575799533446</v>
      </c>
      <c r="CG277" s="23">
        <f t="shared" si="154"/>
        <v>0.74035874489762477</v>
      </c>
      <c r="CS277" s="1">
        <v>44771</v>
      </c>
      <c r="CT277">
        <v>1347.77</v>
      </c>
      <c r="CU277" s="1">
        <v>44771</v>
      </c>
      <c r="CV277">
        <v>1933.8</v>
      </c>
      <c r="CW277" s="1">
        <v>44771</v>
      </c>
      <c r="CX277">
        <v>3079.3</v>
      </c>
      <c r="CY277" s="1">
        <v>44771</v>
      </c>
      <c r="CZ277">
        <v>3816.16</v>
      </c>
      <c r="DL277" s="2">
        <v>42251</v>
      </c>
      <c r="DM277">
        <v>96.228999999999999</v>
      </c>
      <c r="DN277" s="2">
        <v>42251</v>
      </c>
      <c r="DO277">
        <v>66.463700000000003</v>
      </c>
      <c r="DP277" s="2">
        <v>42251</v>
      </c>
      <c r="DQ277" s="5">
        <v>67.271000000000001</v>
      </c>
      <c r="DS277" s="2">
        <v>42251</v>
      </c>
      <c r="DT277">
        <v>67.271000000000001</v>
      </c>
      <c r="DV277" s="2">
        <v>42258</v>
      </c>
      <c r="DW277" s="23">
        <f t="shared" si="155"/>
        <v>1.1479950709936126E-3</v>
      </c>
      <c r="DX277" s="23">
        <f t="shared" si="156"/>
        <v>-1.0755593428176446E-2</v>
      </c>
      <c r="DY277" s="23">
        <f t="shared" si="157"/>
        <v>3.6271201557878108E-3</v>
      </c>
      <c r="DZ277" s="23"/>
      <c r="EA277" s="2">
        <v>42615</v>
      </c>
      <c r="EB277" s="23">
        <f t="shared" si="158"/>
        <v>0.27444116104054078</v>
      </c>
      <c r="EC277" s="23">
        <f t="shared" si="159"/>
        <v>-0.66687367452480073</v>
      </c>
    </row>
    <row r="278" spans="71:133">
      <c r="BS278" s="2">
        <v>40459</v>
      </c>
      <c r="BT278">
        <v>1209.77</v>
      </c>
      <c r="BU278" s="2">
        <v>40459</v>
      </c>
      <c r="BV278">
        <v>813.43</v>
      </c>
      <c r="BW278" s="2">
        <v>40459</v>
      </c>
      <c r="BX278">
        <v>1101.27</v>
      </c>
      <c r="BZ278" s="2">
        <v>40466</v>
      </c>
      <c r="CA278" s="23">
        <f t="shared" si="150"/>
        <v>-4.7945121276569136E-3</v>
      </c>
      <c r="CB278" s="23">
        <f t="shared" si="151"/>
        <v>1.129140249799554E-2</v>
      </c>
      <c r="CC278" s="23">
        <f t="shared" si="152"/>
        <v>1.8306137459478622E-2</v>
      </c>
      <c r="CD278" s="23"/>
      <c r="CE278" s="2">
        <v>40823</v>
      </c>
      <c r="CF278" s="23">
        <f t="shared" si="153"/>
        <v>0.54659499797448496</v>
      </c>
      <c r="CG278" s="23">
        <f t="shared" si="154"/>
        <v>0.740082110418531</v>
      </c>
      <c r="CS278" s="1">
        <v>44804</v>
      </c>
      <c r="CT278">
        <v>1382.14</v>
      </c>
      <c r="CU278" s="1">
        <v>44804</v>
      </c>
      <c r="CV278">
        <v>2046.67</v>
      </c>
      <c r="CW278" s="1">
        <v>44804</v>
      </c>
      <c r="CX278">
        <v>2977.8</v>
      </c>
      <c r="CY278" s="1">
        <v>44804</v>
      </c>
      <c r="CZ278">
        <v>3611.12</v>
      </c>
      <c r="DL278" s="2">
        <v>42258</v>
      </c>
      <c r="DM278">
        <v>95.194000000000003</v>
      </c>
      <c r="DN278" s="2">
        <v>42258</v>
      </c>
      <c r="DO278">
        <v>66.540000000000006</v>
      </c>
      <c r="DP278" s="2">
        <v>42258</v>
      </c>
      <c r="DQ278" s="5">
        <v>67.515000000000001</v>
      </c>
      <c r="DS278" s="2">
        <v>42258</v>
      </c>
      <c r="DT278">
        <v>67.515000000000001</v>
      </c>
      <c r="DV278" s="2">
        <v>42265</v>
      </c>
      <c r="DW278" s="23">
        <f t="shared" si="155"/>
        <v>-1.2999699428915101E-2</v>
      </c>
      <c r="DX278" s="23">
        <f t="shared" si="156"/>
        <v>-3.4771099018846563E-3</v>
      </c>
      <c r="DY278" s="23">
        <f t="shared" si="157"/>
        <v>1.0471747019180855E-2</v>
      </c>
      <c r="DZ278" s="23"/>
      <c r="EA278" s="2">
        <v>42622</v>
      </c>
      <c r="EB278" s="23">
        <f t="shared" si="158"/>
        <v>0.28224090447812106</v>
      </c>
      <c r="EC278" s="23">
        <f t="shared" si="159"/>
        <v>-0.66687466174729004</v>
      </c>
    </row>
    <row r="279" spans="71:133">
      <c r="BS279" s="2">
        <v>40466</v>
      </c>
      <c r="BT279">
        <v>1223.43</v>
      </c>
      <c r="BU279" s="2">
        <v>40466</v>
      </c>
      <c r="BV279">
        <v>809.53</v>
      </c>
      <c r="BW279" s="2">
        <v>40466</v>
      </c>
      <c r="BX279">
        <v>1121.43</v>
      </c>
      <c r="BZ279" s="2">
        <v>40473</v>
      </c>
      <c r="CA279" s="23">
        <f t="shared" si="150"/>
        <v>-5.6823094882207936E-4</v>
      </c>
      <c r="CB279" s="23">
        <f t="shared" si="151"/>
        <v>-3.8416582885825168E-4</v>
      </c>
      <c r="CC279" s="23">
        <f t="shared" si="152"/>
        <v>-1.4481510214636728E-2</v>
      </c>
      <c r="CD279" s="23"/>
      <c r="CE279" s="2">
        <v>40830</v>
      </c>
      <c r="CF279" s="23">
        <f t="shared" si="153"/>
        <v>0.58361885919928302</v>
      </c>
      <c r="CG279" s="23">
        <f t="shared" si="154"/>
        <v>0.7632773934554935</v>
      </c>
      <c r="DL279" s="2">
        <v>42265</v>
      </c>
      <c r="DM279">
        <v>94.863</v>
      </c>
      <c r="DN279" s="2">
        <v>42265</v>
      </c>
      <c r="DO279">
        <v>65.674999999999997</v>
      </c>
      <c r="DP279" s="2">
        <v>42265</v>
      </c>
      <c r="DQ279" s="5">
        <v>68.221999999999994</v>
      </c>
      <c r="DS279" s="2">
        <v>42265</v>
      </c>
      <c r="DT279">
        <v>68.221999999999994</v>
      </c>
      <c r="DV279" s="2">
        <v>42272</v>
      </c>
      <c r="DW279" s="23">
        <f t="shared" si="155"/>
        <v>7.3087171678720697E-3</v>
      </c>
      <c r="DX279" s="23">
        <f t="shared" si="156"/>
        <v>1.4821373981425801E-2</v>
      </c>
      <c r="DY279" s="23">
        <f t="shared" si="157"/>
        <v>-1.5273665386531965E-2</v>
      </c>
      <c r="DZ279" s="23"/>
      <c r="EA279" s="2">
        <v>42629</v>
      </c>
      <c r="EB279" s="23">
        <f t="shared" si="158"/>
        <v>0.28738652783632068</v>
      </c>
      <c r="EC279" s="23">
        <f t="shared" si="159"/>
        <v>-0.66475026459242115</v>
      </c>
    </row>
    <row r="280" spans="71:133">
      <c r="BS280" s="2">
        <v>40473</v>
      </c>
      <c r="BT280">
        <v>1222.96</v>
      </c>
      <c r="BU280" s="2">
        <v>40473</v>
      </c>
      <c r="BV280">
        <v>809.07</v>
      </c>
      <c r="BW280" s="2">
        <v>40473</v>
      </c>
      <c r="BX280">
        <v>1105.19</v>
      </c>
      <c r="BZ280" s="2">
        <v>40480</v>
      </c>
      <c r="CA280" s="23">
        <f t="shared" si="150"/>
        <v>-8.6519089819174777E-3</v>
      </c>
      <c r="CB280" s="23">
        <f t="shared" si="151"/>
        <v>-5.9691240923664957E-4</v>
      </c>
      <c r="CC280" s="23">
        <f t="shared" si="152"/>
        <v>5.0670020539445026E-4</v>
      </c>
      <c r="CD280" s="23"/>
      <c r="CE280" s="2">
        <v>40837</v>
      </c>
      <c r="CF280" s="23">
        <f t="shared" si="153"/>
        <v>0.57924150272462982</v>
      </c>
      <c r="CG280" s="23">
        <f t="shared" si="154"/>
        <v>0.76601295113566581</v>
      </c>
      <c r="DL280" s="2">
        <v>42272</v>
      </c>
      <c r="DM280">
        <v>96.269000000000005</v>
      </c>
      <c r="DN280" s="2">
        <v>42272</v>
      </c>
      <c r="DO280">
        <v>66.155000000000001</v>
      </c>
      <c r="DP280" s="2">
        <v>42272</v>
      </c>
      <c r="DQ280" s="5">
        <v>67.180000000000007</v>
      </c>
      <c r="DS280" s="2">
        <v>42272</v>
      </c>
      <c r="DT280">
        <v>67.180000000000007</v>
      </c>
      <c r="DV280" s="2">
        <v>42279</v>
      </c>
      <c r="DW280" s="23">
        <f t="shared" si="155"/>
        <v>-9.7120399062806673E-3</v>
      </c>
      <c r="DX280" s="23">
        <f t="shared" si="156"/>
        <v>-4.5601387777998159E-3</v>
      </c>
      <c r="DY280" s="23">
        <f t="shared" si="157"/>
        <v>6.8472759749924617E-3</v>
      </c>
      <c r="DZ280" s="23"/>
      <c r="EA280" s="2">
        <v>42636</v>
      </c>
      <c r="EB280" s="23">
        <f t="shared" si="158"/>
        <v>0.27409614674149224</v>
      </c>
      <c r="EC280" s="23">
        <f t="shared" si="159"/>
        <v>-0.66011134663600779</v>
      </c>
    </row>
    <row r="281" spans="71:133">
      <c r="BS281" s="2">
        <v>40480</v>
      </c>
      <c r="BT281">
        <v>1222.23</v>
      </c>
      <c r="BU281" s="2">
        <v>40480</v>
      </c>
      <c r="BV281">
        <v>802.07</v>
      </c>
      <c r="BW281" s="2">
        <v>40480</v>
      </c>
      <c r="BX281">
        <v>1105.75</v>
      </c>
      <c r="BZ281" s="2">
        <v>40487</v>
      </c>
      <c r="CA281" s="23">
        <f t="shared" si="150"/>
        <v>4.6130636976822403E-2</v>
      </c>
      <c r="CB281" s="23">
        <f t="shared" si="151"/>
        <v>3.4772505993143632E-2</v>
      </c>
      <c r="CC281" s="23">
        <f t="shared" si="152"/>
        <v>4.5390006782726644E-2</v>
      </c>
      <c r="CD281" s="23"/>
      <c r="CE281" s="2">
        <v>40844</v>
      </c>
      <c r="CF281" s="23">
        <f t="shared" si="153"/>
        <v>0.61166318505560413</v>
      </c>
      <c r="CG281" s="23">
        <f t="shared" si="154"/>
        <v>0.7914628481900573</v>
      </c>
      <c r="DL281" s="2">
        <v>42279</v>
      </c>
      <c r="DM281">
        <v>95.83</v>
      </c>
      <c r="DN281" s="2">
        <v>42279</v>
      </c>
      <c r="DO281">
        <v>65.512500000000003</v>
      </c>
      <c r="DP281" s="2">
        <v>42279</v>
      </c>
      <c r="DQ281" s="5">
        <v>67.64</v>
      </c>
      <c r="DS281" s="2">
        <v>42279</v>
      </c>
      <c r="DT281">
        <v>67.64</v>
      </c>
      <c r="DV281" s="2">
        <v>42286</v>
      </c>
      <c r="DW281" s="23">
        <f t="shared" si="155"/>
        <v>-1.1867964128983055E-2</v>
      </c>
      <c r="DX281" s="23">
        <f t="shared" si="156"/>
        <v>-1.0612543044975387E-2</v>
      </c>
      <c r="DY281" s="23">
        <f t="shared" si="157"/>
        <v>2.6596688350088549E-2</v>
      </c>
      <c r="DZ281" s="23"/>
      <c r="EA281" s="2">
        <v>42643</v>
      </c>
      <c r="EB281" s="23">
        <f t="shared" si="158"/>
        <v>0.26854870799458902</v>
      </c>
      <c r="EC281" s="23">
        <f t="shared" si="159"/>
        <v>-0.66037600892635429</v>
      </c>
    </row>
    <row r="282" spans="71:133">
      <c r="BS282" s="2">
        <v>40487</v>
      </c>
      <c r="BT282">
        <v>1264.73</v>
      </c>
      <c r="BU282" s="2">
        <v>40487</v>
      </c>
      <c r="BV282">
        <v>839.07</v>
      </c>
      <c r="BW282" s="2">
        <v>40487</v>
      </c>
      <c r="BX282">
        <v>1155.94</v>
      </c>
      <c r="BZ282" s="2">
        <v>40494</v>
      </c>
      <c r="CA282" s="23">
        <f t="shared" si="150"/>
        <v>-3.508646477647881E-2</v>
      </c>
      <c r="CB282" s="23">
        <f t="shared" si="151"/>
        <v>-2.2439572082578962E-2</v>
      </c>
      <c r="CC282" s="23">
        <f t="shared" si="152"/>
        <v>-3.007941588663765E-2</v>
      </c>
      <c r="CD282" s="23"/>
      <c r="CE282" s="2">
        <v>40851</v>
      </c>
      <c r="CF282" s="23">
        <f t="shared" si="153"/>
        <v>0.59210994950835094</v>
      </c>
      <c r="CG282" s="23">
        <f t="shared" si="154"/>
        <v>0.78304734614156046</v>
      </c>
      <c r="DL282" s="2">
        <v>42286</v>
      </c>
      <c r="DM282">
        <v>94.813000000000002</v>
      </c>
      <c r="DN282" s="2">
        <v>42286</v>
      </c>
      <c r="DO282">
        <v>64.734999999999999</v>
      </c>
      <c r="DP282" s="2">
        <v>42286</v>
      </c>
      <c r="DQ282" s="5">
        <v>69.438999999999993</v>
      </c>
      <c r="DS282" s="2">
        <v>42286</v>
      </c>
      <c r="DT282">
        <v>69.438999999999993</v>
      </c>
      <c r="DV282" s="2">
        <v>42293</v>
      </c>
      <c r="DW282" s="23">
        <f t="shared" si="155"/>
        <v>1.2358075229783605E-3</v>
      </c>
      <c r="DX282" s="23">
        <f t="shared" si="156"/>
        <v>-2.8793519875965901E-3</v>
      </c>
      <c r="DY282" s="23">
        <f t="shared" si="157"/>
        <v>1.7569377439192735E-3</v>
      </c>
      <c r="DZ282" s="23"/>
      <c r="EA282" s="2">
        <v>42650</v>
      </c>
      <c r="EB282" s="23">
        <f t="shared" si="158"/>
        <v>0.2418096020747455</v>
      </c>
      <c r="EC282" s="23">
        <f t="shared" si="159"/>
        <v>-0.62774716119025031</v>
      </c>
    </row>
    <row r="283" spans="71:133">
      <c r="BS283" s="2">
        <v>40494</v>
      </c>
      <c r="BT283">
        <v>1236.3499999999999</v>
      </c>
      <c r="BU283" s="2">
        <v>40494</v>
      </c>
      <c r="BV283">
        <v>809.63</v>
      </c>
      <c r="BW283" s="2">
        <v>40494</v>
      </c>
      <c r="BX283">
        <v>1121.17</v>
      </c>
      <c r="BZ283" s="2">
        <v>40501</v>
      </c>
      <c r="CA283" s="23">
        <f t="shared" si="150"/>
        <v>-3.549769647863843E-2</v>
      </c>
      <c r="CB283" s="23">
        <f t="shared" si="151"/>
        <v>-8.2500909936500388E-4</v>
      </c>
      <c r="CC283" s="23">
        <f t="shared" si="152"/>
        <v>-8.1611174041403833E-3</v>
      </c>
      <c r="CD283" s="23"/>
      <c r="CE283" s="2">
        <v>40858</v>
      </c>
      <c r="CF283" s="23">
        <f t="shared" si="153"/>
        <v>0.58194960178514321</v>
      </c>
      <c r="CG283" s="23">
        <f t="shared" si="154"/>
        <v>0.78094403334663576</v>
      </c>
      <c r="DL283" s="2">
        <v>42293</v>
      </c>
      <c r="DM283">
        <v>94.54</v>
      </c>
      <c r="DN283" s="2">
        <v>42293</v>
      </c>
      <c r="DO283">
        <v>64.814999999999998</v>
      </c>
      <c r="DP283" s="2">
        <v>42293</v>
      </c>
      <c r="DQ283" s="5">
        <v>69.561000000000007</v>
      </c>
      <c r="DS283" s="2">
        <v>42293</v>
      </c>
      <c r="DT283">
        <v>69.561000000000007</v>
      </c>
      <c r="DV283" s="2">
        <v>42300</v>
      </c>
      <c r="DW283" s="23">
        <f t="shared" si="155"/>
        <v>1.928565918383196E-4</v>
      </c>
      <c r="DX283" s="23">
        <f t="shared" si="156"/>
        <v>2.7364078696847871E-2</v>
      </c>
      <c r="DY283" s="23">
        <f t="shared" si="157"/>
        <v>-1.3570822731128085E-2</v>
      </c>
      <c r="DZ283" s="23"/>
      <c r="EA283" s="2">
        <v>42657</v>
      </c>
      <c r="EB283" s="23">
        <f t="shared" si="158"/>
        <v>0.23862243353960383</v>
      </c>
      <c r="EC283" s="23">
        <f t="shared" si="159"/>
        <v>-0.62699815360086109</v>
      </c>
    </row>
    <row r="284" spans="71:133">
      <c r="BS284" s="2">
        <v>40501</v>
      </c>
      <c r="BT284">
        <v>1235.33</v>
      </c>
      <c r="BU284" s="2">
        <v>40501</v>
      </c>
      <c r="BV284">
        <v>780.89</v>
      </c>
      <c r="BW284" s="2">
        <v>40501</v>
      </c>
      <c r="BX284">
        <v>1112.02</v>
      </c>
      <c r="BZ284" s="2">
        <v>40508</v>
      </c>
      <c r="CA284" s="23">
        <f t="shared" si="150"/>
        <v>-2.8480323733176216E-2</v>
      </c>
      <c r="CB284" s="23">
        <f t="shared" si="151"/>
        <v>-2.021322237782619E-2</v>
      </c>
      <c r="CC284" s="23">
        <f t="shared" si="152"/>
        <v>-2.7841225877232478E-2</v>
      </c>
      <c r="CD284" s="23"/>
      <c r="CE284" s="2">
        <v>40865</v>
      </c>
      <c r="CF284" s="23">
        <f t="shared" si="153"/>
        <v>0.60818897613398382</v>
      </c>
      <c r="CG284" s="23">
        <f t="shared" si="154"/>
        <v>0.79078288109961192</v>
      </c>
      <c r="DL284" s="2">
        <v>42300</v>
      </c>
      <c r="DM284">
        <v>97.126999999999995</v>
      </c>
      <c r="DN284" s="2">
        <v>42300</v>
      </c>
      <c r="DO284">
        <v>64.827500000000001</v>
      </c>
      <c r="DP284" s="2">
        <v>42300</v>
      </c>
      <c r="DQ284" s="5">
        <v>68.617000000000004</v>
      </c>
      <c r="DS284" s="2">
        <v>42300</v>
      </c>
      <c r="DT284">
        <v>68.617000000000004</v>
      </c>
      <c r="DV284" s="2">
        <v>42307</v>
      </c>
      <c r="DW284" s="23">
        <f t="shared" si="155"/>
        <v>6.7486791870734475E-3</v>
      </c>
      <c r="DX284" s="23">
        <f t="shared" si="156"/>
        <v>-1.8635394895343271E-3</v>
      </c>
      <c r="DY284" s="23">
        <f t="shared" si="157"/>
        <v>-3.5705437428042996E-3</v>
      </c>
      <c r="DZ284" s="23"/>
      <c r="EA284" s="2">
        <v>42664</v>
      </c>
      <c r="EB284" s="23">
        <f t="shared" si="158"/>
        <v>0.25914030496449758</v>
      </c>
      <c r="EC284" s="23">
        <f t="shared" si="159"/>
        <v>-0.63353974494006748</v>
      </c>
    </row>
    <row r="285" spans="71:133">
      <c r="BS285" s="2">
        <v>40508</v>
      </c>
      <c r="BT285">
        <v>1210.3599999999999</v>
      </c>
      <c r="BU285" s="2">
        <v>40508</v>
      </c>
      <c r="BV285">
        <v>758.65</v>
      </c>
      <c r="BW285" s="2">
        <v>40508</v>
      </c>
      <c r="BX285">
        <v>1081.06</v>
      </c>
      <c r="BZ285" s="2">
        <v>40515</v>
      </c>
      <c r="CA285" s="23">
        <f t="shared" si="150"/>
        <v>4.1547485665326622E-2</v>
      </c>
      <c r="CB285" s="23">
        <f t="shared" si="151"/>
        <v>3.0395915264880058E-2</v>
      </c>
      <c r="CC285" s="23">
        <f t="shared" si="152"/>
        <v>3.7666734501322852E-2</v>
      </c>
      <c r="CD285" s="23"/>
      <c r="CE285" s="2">
        <v>40872</v>
      </c>
      <c r="CF285" s="23">
        <f t="shared" si="153"/>
        <v>0.61951069671895498</v>
      </c>
      <c r="CG285" s="23">
        <f t="shared" si="154"/>
        <v>0.79575703849774404</v>
      </c>
      <c r="DL285" s="2">
        <v>42307</v>
      </c>
      <c r="DM285">
        <v>96.945999999999998</v>
      </c>
      <c r="DN285" s="2">
        <v>42307</v>
      </c>
      <c r="DO285">
        <v>65.265000000000001</v>
      </c>
      <c r="DP285" s="2">
        <v>42307</v>
      </c>
      <c r="DQ285" s="5">
        <v>68.372</v>
      </c>
      <c r="DS285" s="2">
        <v>42307</v>
      </c>
      <c r="DT285">
        <v>68.372</v>
      </c>
      <c r="DV285" s="2">
        <v>42314</v>
      </c>
      <c r="DW285" s="23">
        <f t="shared" si="155"/>
        <v>7.6411552899715574E-3</v>
      </c>
      <c r="DX285" s="23">
        <f t="shared" si="156"/>
        <v>2.2919976069152082E-2</v>
      </c>
      <c r="DY285" s="23">
        <f t="shared" si="157"/>
        <v>-9.3751828233780143E-3</v>
      </c>
      <c r="DZ285" s="23"/>
      <c r="EA285" s="2">
        <v>42671</v>
      </c>
      <c r="EB285" s="23">
        <f t="shared" si="158"/>
        <v>0.26803436720293367</v>
      </c>
      <c r="EC285" s="23">
        <f t="shared" si="159"/>
        <v>-0.63059639750336116</v>
      </c>
    </row>
    <row r="286" spans="71:133">
      <c r="BS286" s="2">
        <v>40515</v>
      </c>
      <c r="BT286">
        <v>1247.1500000000001</v>
      </c>
      <c r="BU286" s="2">
        <v>40515</v>
      </c>
      <c r="BV286">
        <v>790.17</v>
      </c>
      <c r="BW286" s="2">
        <v>40515</v>
      </c>
      <c r="BX286">
        <v>1121.78</v>
      </c>
      <c r="BZ286" s="2">
        <v>40522</v>
      </c>
      <c r="CA286" s="23">
        <f t="shared" si="150"/>
        <v>-2.2045888859359319E-2</v>
      </c>
      <c r="CB286" s="23">
        <f t="shared" si="151"/>
        <v>7.5131299362545256E-3</v>
      </c>
      <c r="CC286" s="23">
        <f t="shared" si="152"/>
        <v>-6.231168321774283E-3</v>
      </c>
      <c r="CD286" s="23"/>
      <c r="CE286" s="2">
        <v>40879</v>
      </c>
      <c r="CF286" s="23">
        <f t="shared" si="153"/>
        <v>0.65551821966477164</v>
      </c>
      <c r="CG286" s="23">
        <f t="shared" si="154"/>
        <v>0.81411302961133014</v>
      </c>
      <c r="DL286" s="2">
        <v>42314</v>
      </c>
      <c r="DM286">
        <v>99.168000000000006</v>
      </c>
      <c r="DN286" s="2">
        <v>42314</v>
      </c>
      <c r="DO286">
        <v>65.7637</v>
      </c>
      <c r="DP286" s="2">
        <v>42314</v>
      </c>
      <c r="DQ286" s="5">
        <v>67.730999999999995</v>
      </c>
      <c r="DS286" s="2">
        <v>42314</v>
      </c>
      <c r="DT286">
        <v>67.730999999999995</v>
      </c>
      <c r="DV286" s="2">
        <v>42321</v>
      </c>
      <c r="DW286" s="23">
        <f t="shared" si="155"/>
        <v>5.0955162194341597E-3</v>
      </c>
      <c r="DX286" s="23">
        <f t="shared" si="156"/>
        <v>-1.7142626653759985E-3</v>
      </c>
      <c r="DY286" s="23">
        <f t="shared" si="157"/>
        <v>-5.5366080524427153E-3</v>
      </c>
      <c r="DZ286" s="23"/>
      <c r="EA286" s="2">
        <v>42678</v>
      </c>
      <c r="EB286" s="23">
        <f t="shared" si="158"/>
        <v>0.23349785697241737</v>
      </c>
      <c r="EC286" s="23">
        <f t="shared" si="159"/>
        <v>-0.6223837686239827</v>
      </c>
    </row>
    <row r="287" spans="71:133">
      <c r="BS287" s="2">
        <v>40522</v>
      </c>
      <c r="BT287">
        <v>1256.52</v>
      </c>
      <c r="BU287" s="2">
        <v>40522</v>
      </c>
      <c r="BV287">
        <v>772.75</v>
      </c>
      <c r="BW287" s="2">
        <v>40522</v>
      </c>
      <c r="BX287">
        <v>1114.79</v>
      </c>
      <c r="BZ287" s="2">
        <v>40529</v>
      </c>
      <c r="CA287" s="23">
        <f t="shared" si="150"/>
        <v>1.6771271433193125E-2</v>
      </c>
      <c r="CB287" s="23">
        <f t="shared" si="151"/>
        <v>1.0505204851494199E-3</v>
      </c>
      <c r="CC287" s="23">
        <f t="shared" si="152"/>
        <v>5.6512885835013904E-4</v>
      </c>
      <c r="CD287" s="23"/>
      <c r="CE287" s="2">
        <v>40886</v>
      </c>
      <c r="CF287" s="23">
        <f t="shared" si="153"/>
        <v>0.65509755658264834</v>
      </c>
      <c r="CG287" s="23">
        <f t="shared" si="154"/>
        <v>0.81760523028359611</v>
      </c>
      <c r="DL287" s="2">
        <v>42321</v>
      </c>
      <c r="DM287">
        <v>98.998000000000005</v>
      </c>
      <c r="DN287" s="2">
        <v>42321</v>
      </c>
      <c r="DO287">
        <v>66.098799999999997</v>
      </c>
      <c r="DP287" s="2">
        <v>42321</v>
      </c>
      <c r="DQ287" s="5">
        <v>67.355999999999995</v>
      </c>
      <c r="DS287" s="2">
        <v>42321</v>
      </c>
      <c r="DT287">
        <v>67.355999999999995</v>
      </c>
      <c r="DV287" s="2">
        <v>42328</v>
      </c>
      <c r="DW287" s="23">
        <f t="shared" si="155"/>
        <v>1.4553970722614995E-3</v>
      </c>
      <c r="DX287" s="23">
        <f t="shared" si="156"/>
        <v>5.7273884320894197E-3</v>
      </c>
      <c r="DY287" s="23">
        <f t="shared" si="157"/>
        <v>9.3384405249719027E-3</v>
      </c>
      <c r="DZ287" s="23"/>
      <c r="EA287" s="2">
        <v>42685</v>
      </c>
      <c r="EB287" s="23">
        <f t="shared" si="158"/>
        <v>0.27386301036387423</v>
      </c>
      <c r="EC287" s="23">
        <f t="shared" si="159"/>
        <v>-0.62991002998685186</v>
      </c>
    </row>
    <row r="288" spans="71:133">
      <c r="BS288" s="2">
        <v>40529</v>
      </c>
      <c r="BT288">
        <v>1257.8399999999999</v>
      </c>
      <c r="BU288" s="2">
        <v>40529</v>
      </c>
      <c r="BV288">
        <v>785.71</v>
      </c>
      <c r="BW288" s="2">
        <v>40529</v>
      </c>
      <c r="BX288">
        <v>1115.42</v>
      </c>
      <c r="BZ288" s="2">
        <v>40536</v>
      </c>
      <c r="CA288" s="23">
        <f t="shared" si="150"/>
        <v>1.0410965877995615E-2</v>
      </c>
      <c r="CB288" s="23">
        <f t="shared" si="151"/>
        <v>1.3181326718819664E-2</v>
      </c>
      <c r="CC288" s="23">
        <f t="shared" si="152"/>
        <v>1.0229330655717073E-2</v>
      </c>
      <c r="CD288" s="23"/>
      <c r="CE288" s="2">
        <v>40893</v>
      </c>
      <c r="CF288" s="23">
        <f t="shared" si="153"/>
        <v>0.66597986357784844</v>
      </c>
      <c r="CG288" s="23">
        <f t="shared" si="154"/>
        <v>0.82178533624570616</v>
      </c>
      <c r="DL288" s="2">
        <v>42328</v>
      </c>
      <c r="DM288">
        <v>99.564999999999998</v>
      </c>
      <c r="DN288" s="2">
        <v>42328</v>
      </c>
      <c r="DO288">
        <v>66.194999999999993</v>
      </c>
      <c r="DP288" s="2">
        <v>42328</v>
      </c>
      <c r="DQ288" s="5">
        <v>67.984999999999999</v>
      </c>
      <c r="DS288" s="2">
        <v>42328</v>
      </c>
      <c r="DT288">
        <v>67.984999999999999</v>
      </c>
      <c r="DV288" s="2">
        <v>42335</v>
      </c>
      <c r="DW288" s="23">
        <f t="shared" si="155"/>
        <v>8.5172596117530919E-3</v>
      </c>
      <c r="DX288" s="23">
        <f t="shared" si="156"/>
        <v>4.569878973534891E-3</v>
      </c>
      <c r="DY288" s="23">
        <f t="shared" si="157"/>
        <v>-1.2223284548062097E-2</v>
      </c>
      <c r="DZ288" s="23"/>
      <c r="EA288" s="2">
        <v>42692</v>
      </c>
      <c r="EB288" s="23">
        <f t="shared" si="158"/>
        <v>0.32908734986245425</v>
      </c>
      <c r="EC288" s="23">
        <f t="shared" si="159"/>
        <v>-0.63484823270332813</v>
      </c>
    </row>
    <row r="289" spans="71:133">
      <c r="BS289" s="2">
        <v>40536</v>
      </c>
      <c r="BT289">
        <v>1274.42</v>
      </c>
      <c r="BU289" s="2">
        <v>40536</v>
      </c>
      <c r="BV289">
        <v>793.89</v>
      </c>
      <c r="BW289" s="2">
        <v>40536</v>
      </c>
      <c r="BX289">
        <v>1126.83</v>
      </c>
      <c r="BZ289" s="2">
        <v>40543</v>
      </c>
      <c r="CA289" s="23">
        <f t="shared" si="150"/>
        <v>2.1980375114940331E-2</v>
      </c>
      <c r="CB289" s="23">
        <f t="shared" si="151"/>
        <v>4.433389306508051E-3</v>
      </c>
      <c r="CC289" s="23">
        <f t="shared" si="152"/>
        <v>2.1786782389535464E-2</v>
      </c>
      <c r="CD289" s="23"/>
      <c r="CE289" s="2">
        <v>40900</v>
      </c>
      <c r="CF289" s="23">
        <f t="shared" si="153"/>
        <v>0.66520304800368313</v>
      </c>
      <c r="CG289" s="23">
        <f t="shared" si="154"/>
        <v>0.82162772133744355</v>
      </c>
      <c r="DL289" s="2">
        <v>42335</v>
      </c>
      <c r="DM289">
        <v>100.02</v>
      </c>
      <c r="DN289" s="2">
        <v>42335</v>
      </c>
      <c r="DO289">
        <v>66.758799999999994</v>
      </c>
      <c r="DP289" s="2">
        <v>42335</v>
      </c>
      <c r="DQ289" s="5">
        <v>67.153999999999996</v>
      </c>
      <c r="DS289" s="2">
        <v>42335</v>
      </c>
      <c r="DT289">
        <v>67.153999999999996</v>
      </c>
      <c r="DV289" s="2">
        <v>42342</v>
      </c>
      <c r="DW289" s="23">
        <f t="shared" si="155"/>
        <v>-1.0680239908446021E-3</v>
      </c>
      <c r="DX289" s="23">
        <f t="shared" si="156"/>
        <v>-1.6656668666266694E-2</v>
      </c>
      <c r="DY289" s="23">
        <f t="shared" si="157"/>
        <v>6.3585192244692834E-3</v>
      </c>
      <c r="DZ289" s="23"/>
      <c r="EA289" s="2">
        <v>42699</v>
      </c>
      <c r="EB289" s="23">
        <f t="shared" si="158"/>
        <v>0.32654449415808406</v>
      </c>
      <c r="EC289" s="23">
        <f t="shared" si="159"/>
        <v>-0.6281989219765759</v>
      </c>
    </row>
    <row r="290" spans="71:133">
      <c r="BS290" s="2">
        <v>40543</v>
      </c>
      <c r="BT290">
        <v>1280.07</v>
      </c>
      <c r="BU290" s="2">
        <v>40543</v>
      </c>
      <c r="BV290">
        <v>811.34</v>
      </c>
      <c r="BW290" s="2">
        <v>40543</v>
      </c>
      <c r="BX290">
        <v>1151.3800000000001</v>
      </c>
      <c r="BZ290" s="2">
        <v>40550</v>
      </c>
      <c r="CA290" s="23">
        <f t="shared" si="150"/>
        <v>-3.7185396997559628E-2</v>
      </c>
      <c r="CB290" s="23">
        <f t="shared" si="151"/>
        <v>1.0468177521543165E-3</v>
      </c>
      <c r="CC290" s="23">
        <f t="shared" si="152"/>
        <v>-3.682537476767056E-3</v>
      </c>
      <c r="CD290" s="23"/>
      <c r="CE290" s="2">
        <v>40907</v>
      </c>
      <c r="CF290" s="23">
        <f t="shared" si="153"/>
        <v>0.66550900974341398</v>
      </c>
      <c r="CG290" s="23">
        <f t="shared" si="154"/>
        <v>0.81986530827055881</v>
      </c>
      <c r="DL290" s="2">
        <v>42342</v>
      </c>
      <c r="DM290">
        <v>98.353999999999999</v>
      </c>
      <c r="DN290" s="2">
        <v>42342</v>
      </c>
      <c r="DO290">
        <v>66.6875</v>
      </c>
      <c r="DP290" s="2">
        <v>42342</v>
      </c>
      <c r="DQ290" s="5">
        <v>67.581000000000003</v>
      </c>
      <c r="DS290" s="2">
        <v>42342</v>
      </c>
      <c r="DT290">
        <v>67.581000000000003</v>
      </c>
      <c r="DV290" s="2">
        <v>42349</v>
      </c>
      <c r="DW290" s="23">
        <f t="shared" si="155"/>
        <v>3.0740393626991214E-3</v>
      </c>
      <c r="DX290" s="23">
        <f t="shared" si="156"/>
        <v>-8.0220428248978237E-3</v>
      </c>
      <c r="DY290" s="23">
        <f t="shared" si="157"/>
        <v>-2.8410352022018026E-2</v>
      </c>
      <c r="DZ290" s="23"/>
      <c r="EA290" s="2">
        <v>42706</v>
      </c>
      <c r="EB290" s="23">
        <f t="shared" si="158"/>
        <v>0.33278508261863421</v>
      </c>
      <c r="EC290" s="23">
        <f t="shared" si="159"/>
        <v>-0.63101522144597189</v>
      </c>
    </row>
    <row r="291" spans="71:133">
      <c r="BS291" s="2">
        <v>40550</v>
      </c>
      <c r="BT291">
        <v>1281.4100000000001</v>
      </c>
      <c r="BU291" s="2">
        <v>40550</v>
      </c>
      <c r="BV291">
        <v>781.17</v>
      </c>
      <c r="BW291" s="2">
        <v>40550</v>
      </c>
      <c r="BX291">
        <v>1147.1400000000001</v>
      </c>
      <c r="BZ291" s="2">
        <v>40557</v>
      </c>
      <c r="CA291" s="23">
        <f t="shared" si="150"/>
        <v>-4.3511655593532761E-2</v>
      </c>
      <c r="CB291" s="23">
        <f t="shared" si="151"/>
        <v>2.1530969791089483E-2</v>
      </c>
      <c r="CC291" s="23">
        <f t="shared" si="152"/>
        <v>1.1236640689017863E-2</v>
      </c>
      <c r="CD291" s="23"/>
      <c r="CE291" s="2">
        <v>40914</v>
      </c>
      <c r="CF291" s="23">
        <f t="shared" si="153"/>
        <v>0.67210112819614087</v>
      </c>
      <c r="CG291" s="23">
        <f t="shared" si="154"/>
        <v>0.82674745572577479</v>
      </c>
      <c r="DL291" s="2">
        <v>42349</v>
      </c>
      <c r="DM291">
        <v>97.564999999999998</v>
      </c>
      <c r="DN291" s="2">
        <v>42349</v>
      </c>
      <c r="DO291">
        <v>66.892499999999998</v>
      </c>
      <c r="DP291" s="2">
        <v>42349</v>
      </c>
      <c r="DQ291" s="5">
        <v>65.661000000000001</v>
      </c>
      <c r="DS291" s="2">
        <v>42349</v>
      </c>
      <c r="DT291">
        <v>65.661000000000001</v>
      </c>
      <c r="DV291" s="2">
        <v>42356</v>
      </c>
      <c r="DW291" s="23">
        <f t="shared" si="155"/>
        <v>-7.3251859326530777E-3</v>
      </c>
      <c r="DX291" s="23">
        <f t="shared" si="156"/>
        <v>1.1664018859222081E-2</v>
      </c>
      <c r="DY291" s="23">
        <f t="shared" si="157"/>
        <v>8.4981952757343659E-3</v>
      </c>
      <c r="DZ291" s="23"/>
      <c r="EA291" s="2">
        <v>42713</v>
      </c>
      <c r="EB291" s="23">
        <f t="shared" si="158"/>
        <v>0.30347941237781972</v>
      </c>
      <c r="EC291" s="23">
        <f t="shared" si="159"/>
        <v>-0.6560794760627725</v>
      </c>
    </row>
    <row r="292" spans="71:133">
      <c r="BS292" s="2">
        <v>40557</v>
      </c>
      <c r="BT292">
        <v>1309</v>
      </c>
      <c r="BU292" s="2">
        <v>40557</v>
      </c>
      <c r="BV292">
        <v>747.18</v>
      </c>
      <c r="BW292" s="2">
        <v>40557</v>
      </c>
      <c r="BX292">
        <v>1160.03</v>
      </c>
      <c r="BZ292" s="2">
        <v>40564</v>
      </c>
      <c r="CA292" s="23">
        <f t="shared" si="150"/>
        <v>1.0332182338927742E-2</v>
      </c>
      <c r="CB292" s="23">
        <f t="shared" si="151"/>
        <v>-4.9350649350650144E-3</v>
      </c>
      <c r="CC292" s="23">
        <f t="shared" si="152"/>
        <v>-2.0154651172814342E-2</v>
      </c>
      <c r="CD292" s="23"/>
      <c r="CE292" s="2">
        <v>40921</v>
      </c>
      <c r="CF292" s="23">
        <f t="shared" si="153"/>
        <v>0.70479528838394512</v>
      </c>
      <c r="CG292" s="23">
        <f t="shared" si="154"/>
        <v>0.85377657588237166</v>
      </c>
      <c r="DL292" s="2">
        <v>42356</v>
      </c>
      <c r="DM292">
        <v>98.703000000000003</v>
      </c>
      <c r="DN292" s="2">
        <v>42356</v>
      </c>
      <c r="DO292">
        <v>66.402500000000003</v>
      </c>
      <c r="DP292" s="2">
        <v>42356</v>
      </c>
      <c r="DQ292" s="5">
        <v>66.218999999999994</v>
      </c>
      <c r="DS292" s="2">
        <v>42356</v>
      </c>
      <c r="DT292">
        <v>66.218999999999994</v>
      </c>
      <c r="DV292" s="2">
        <v>42363</v>
      </c>
      <c r="DW292" s="23">
        <f t="shared" si="155"/>
        <v>-2.898987236926498E-3</v>
      </c>
      <c r="DX292" s="23">
        <f t="shared" si="156"/>
        <v>-8.6724820927429613E-3</v>
      </c>
      <c r="DY292" s="23">
        <f t="shared" si="157"/>
        <v>-3.7753514852223446E-4</v>
      </c>
      <c r="DZ292" s="23"/>
      <c r="EA292" s="2">
        <v>42720</v>
      </c>
      <c r="EB292" s="23">
        <f t="shared" si="158"/>
        <v>0.34554547010602205</v>
      </c>
      <c r="EC292" s="23">
        <f t="shared" si="159"/>
        <v>-0.65472533693920054</v>
      </c>
    </row>
    <row r="293" spans="71:133">
      <c r="BS293" s="2">
        <v>40564</v>
      </c>
      <c r="BT293">
        <v>1302.54</v>
      </c>
      <c r="BU293" s="2">
        <v>40564</v>
      </c>
      <c r="BV293">
        <v>754.9</v>
      </c>
      <c r="BW293" s="2">
        <v>40564</v>
      </c>
      <c r="BX293">
        <v>1136.6500000000001</v>
      </c>
      <c r="BZ293" s="2">
        <v>40571</v>
      </c>
      <c r="CA293" s="23">
        <f t="shared" si="150"/>
        <v>-3.864087958670015E-2</v>
      </c>
      <c r="CB293" s="23">
        <f t="shared" si="151"/>
        <v>-3.1476960400433907E-4</v>
      </c>
      <c r="CC293" s="23">
        <f t="shared" si="152"/>
        <v>-9.1145031452075642E-3</v>
      </c>
      <c r="CD293" s="23"/>
      <c r="CE293" s="2">
        <v>40928</v>
      </c>
      <c r="CF293" s="23">
        <f t="shared" si="153"/>
        <v>0.71345597292806062</v>
      </c>
      <c r="CG293" s="23">
        <f t="shared" si="154"/>
        <v>0.86518545316886686</v>
      </c>
      <c r="DL293" s="2">
        <v>42363</v>
      </c>
      <c r="DM293">
        <v>97.846999999999994</v>
      </c>
      <c r="DN293" s="2">
        <v>42363</v>
      </c>
      <c r="DO293">
        <v>66.209999999999994</v>
      </c>
      <c r="DP293" s="2">
        <v>42363</v>
      </c>
      <c r="DQ293" s="5">
        <v>66.194000000000003</v>
      </c>
      <c r="DS293" s="2">
        <v>42363</v>
      </c>
      <c r="DT293">
        <v>66.194000000000003</v>
      </c>
      <c r="DV293" s="2">
        <v>42370</v>
      </c>
      <c r="DW293" s="23">
        <f t="shared" si="155"/>
        <v>-9.8172481498259856E-4</v>
      </c>
      <c r="DX293" s="23">
        <f t="shared" si="156"/>
        <v>8.543951270861827E-3</v>
      </c>
      <c r="DY293" s="23">
        <f t="shared" si="157"/>
        <v>-8.6865879082697051E-3</v>
      </c>
      <c r="DZ293" s="23"/>
      <c r="EA293" s="2">
        <v>42727</v>
      </c>
      <c r="EB293" s="23">
        <f t="shared" si="158"/>
        <v>0.3399440296860185</v>
      </c>
      <c r="EC293" s="23">
        <f t="shared" si="159"/>
        <v>-0.65448334236857497</v>
      </c>
    </row>
    <row r="294" spans="71:133">
      <c r="BS294" s="2">
        <v>40571</v>
      </c>
      <c r="BT294">
        <v>1302.1300000000001</v>
      </c>
      <c r="BU294" s="2">
        <v>40571</v>
      </c>
      <c r="BV294">
        <v>725.73</v>
      </c>
      <c r="BW294" s="2">
        <v>40571</v>
      </c>
      <c r="BX294">
        <v>1126.29</v>
      </c>
      <c r="BZ294" s="2">
        <v>40578</v>
      </c>
      <c r="CA294" s="23">
        <f t="shared" si="150"/>
        <v>-2.0751519160018272E-2</v>
      </c>
      <c r="CB294" s="23">
        <f t="shared" si="151"/>
        <v>2.267054748757813E-2</v>
      </c>
      <c r="CC294" s="23">
        <f t="shared" si="152"/>
        <v>3.0187607099416702E-3</v>
      </c>
      <c r="CD294" s="23"/>
      <c r="CE294" s="2">
        <v>40935</v>
      </c>
      <c r="CF294" s="23">
        <f t="shared" si="153"/>
        <v>0.72103655690799207</v>
      </c>
      <c r="CG294" s="23">
        <f t="shared" si="154"/>
        <v>0.87288315777299141</v>
      </c>
      <c r="DL294" s="2">
        <v>42370</v>
      </c>
      <c r="DM294">
        <v>98.683000000000007</v>
      </c>
      <c r="DN294" s="2">
        <v>42370</v>
      </c>
      <c r="DO294">
        <v>66.144999999999996</v>
      </c>
      <c r="DP294" s="2">
        <v>42370</v>
      </c>
      <c r="DQ294" s="5">
        <v>65.619</v>
      </c>
      <c r="DS294" s="2">
        <v>42370</v>
      </c>
      <c r="DT294">
        <v>65.619</v>
      </c>
      <c r="DV294" s="2">
        <v>42377</v>
      </c>
      <c r="DW294" s="23">
        <f t="shared" si="155"/>
        <v>7.4079673444706895E-3</v>
      </c>
      <c r="DX294" s="23">
        <f t="shared" si="156"/>
        <v>-1.4490844421024551E-3</v>
      </c>
      <c r="DY294" s="23">
        <f t="shared" si="157"/>
        <v>-2.0862859842423642E-2</v>
      </c>
      <c r="DZ294" s="23"/>
      <c r="EA294" s="2">
        <v>42734</v>
      </c>
      <c r="EB294" s="23">
        <f t="shared" si="158"/>
        <v>0.34044295372758671</v>
      </c>
      <c r="EC294" s="23">
        <f t="shared" si="159"/>
        <v>-0.66236556818449077</v>
      </c>
    </row>
    <row r="295" spans="71:133">
      <c r="BS295" s="2">
        <v>40578</v>
      </c>
      <c r="BT295">
        <v>1331.65</v>
      </c>
      <c r="BU295" s="2">
        <v>40578</v>
      </c>
      <c r="BV295">
        <v>710.67</v>
      </c>
      <c r="BW295" s="2">
        <v>40578</v>
      </c>
      <c r="BX295">
        <v>1129.69</v>
      </c>
      <c r="BZ295" s="2">
        <v>40585</v>
      </c>
      <c r="CA295" s="23">
        <f t="shared" si="150"/>
        <v>-1.9446437868490207E-2</v>
      </c>
      <c r="CB295" s="23">
        <f t="shared" si="151"/>
        <v>7.0138549919271931E-3</v>
      </c>
      <c r="CC295" s="23">
        <f t="shared" si="152"/>
        <v>-3.4106701838557463E-2</v>
      </c>
      <c r="CD295" s="23"/>
      <c r="CE295" s="2">
        <v>40942</v>
      </c>
      <c r="CF295" s="23">
        <f t="shared" si="153"/>
        <v>0.7404879301343531</v>
      </c>
      <c r="CG295" s="23">
        <f t="shared" si="154"/>
        <v>0.8796094046954599</v>
      </c>
      <c r="DL295" s="2">
        <v>42377</v>
      </c>
      <c r="DM295">
        <v>98.54</v>
      </c>
      <c r="DN295" s="2">
        <v>42377</v>
      </c>
      <c r="DO295">
        <v>66.635000000000005</v>
      </c>
      <c r="DP295" s="2">
        <v>42377</v>
      </c>
      <c r="DQ295" s="5">
        <v>64.25</v>
      </c>
      <c r="DS295" s="2">
        <v>42377</v>
      </c>
      <c r="DT295">
        <v>64.25</v>
      </c>
      <c r="DV295" s="2">
        <v>42384</v>
      </c>
      <c r="DW295" s="23">
        <f t="shared" si="155"/>
        <v>1.4556914534403775E-2</v>
      </c>
      <c r="DX295" s="23">
        <f t="shared" si="156"/>
        <v>4.2216358839048951E-3</v>
      </c>
      <c r="DY295" s="23">
        <f t="shared" si="157"/>
        <v>-1.2124513618677057E-2</v>
      </c>
      <c r="DZ295" s="23"/>
      <c r="EA295" s="2">
        <v>42741</v>
      </c>
      <c r="EB295" s="23">
        <f t="shared" si="158"/>
        <v>0.34897135360034481</v>
      </c>
      <c r="EC295" s="23">
        <f t="shared" si="159"/>
        <v>-0.653182202787847</v>
      </c>
    </row>
    <row r="296" spans="71:133">
      <c r="BS296" s="2">
        <v>40585</v>
      </c>
      <c r="BT296">
        <v>1340.99</v>
      </c>
      <c r="BU296" s="2">
        <v>40585</v>
      </c>
      <c r="BV296">
        <v>696.85</v>
      </c>
      <c r="BW296" s="2">
        <v>40585</v>
      </c>
      <c r="BX296">
        <v>1091.1600000000001</v>
      </c>
      <c r="BZ296" s="2">
        <v>40592</v>
      </c>
      <c r="CA296" s="23">
        <f t="shared" si="150"/>
        <v>2.7595608811078476E-2</v>
      </c>
      <c r="CB296" s="23">
        <f t="shared" si="151"/>
        <v>1.6129874197421179E-2</v>
      </c>
      <c r="CC296" s="23">
        <f t="shared" si="152"/>
        <v>2.8272663953957222E-2</v>
      </c>
      <c r="CD296" s="23"/>
      <c r="CE296" s="2">
        <v>40949</v>
      </c>
      <c r="CF296" s="23">
        <f t="shared" si="153"/>
        <v>0.74509649112719223</v>
      </c>
      <c r="CG296" s="23">
        <f t="shared" si="154"/>
        <v>0.87641725846620744</v>
      </c>
      <c r="DL296" s="2">
        <v>42384</v>
      </c>
      <c r="DM296">
        <v>98.956000000000003</v>
      </c>
      <c r="DN296" s="2">
        <v>42384</v>
      </c>
      <c r="DO296">
        <v>67.605000000000004</v>
      </c>
      <c r="DP296" s="2">
        <v>42384</v>
      </c>
      <c r="DQ296" s="5">
        <v>63.470999999999997</v>
      </c>
      <c r="DS296" s="2">
        <v>42384</v>
      </c>
      <c r="DT296">
        <v>63.470999999999997</v>
      </c>
      <c r="DV296" s="2">
        <v>42391</v>
      </c>
      <c r="DW296" s="23">
        <f t="shared" si="155"/>
        <v>3.6979513349599813E-4</v>
      </c>
      <c r="DX296" s="23">
        <f t="shared" si="156"/>
        <v>6.2451998868182645E-3</v>
      </c>
      <c r="DY296" s="23">
        <f t="shared" si="157"/>
        <v>4.3326873690348044E-3</v>
      </c>
      <c r="DZ296" s="23"/>
      <c r="EA296" s="2">
        <v>42748</v>
      </c>
      <c r="EB296" s="23">
        <f t="shared" si="158"/>
        <v>0.34046531601301966</v>
      </c>
      <c r="EC296" s="23">
        <f t="shared" si="159"/>
        <v>-0.63684494266945335</v>
      </c>
    </row>
    <row r="297" spans="71:133">
      <c r="BS297" s="2">
        <v>40592</v>
      </c>
      <c r="BT297">
        <v>1362.62</v>
      </c>
      <c r="BU297" s="2">
        <v>40592</v>
      </c>
      <c r="BV297">
        <v>716.08</v>
      </c>
      <c r="BW297" s="2">
        <v>40592</v>
      </c>
      <c r="BX297">
        <v>1122.01</v>
      </c>
      <c r="BZ297" s="2">
        <v>40599</v>
      </c>
      <c r="CA297" s="23">
        <f t="shared" si="150"/>
        <v>-2.6672997430454704E-2</v>
      </c>
      <c r="CB297" s="23">
        <f t="shared" si="151"/>
        <v>-1.5646328396765052E-2</v>
      </c>
      <c r="CC297" s="23">
        <f t="shared" si="152"/>
        <v>-2.0097860090373509E-2</v>
      </c>
      <c r="CD297" s="23"/>
      <c r="CE297" s="2">
        <v>40956</v>
      </c>
      <c r="CF297" s="23">
        <f t="shared" si="153"/>
        <v>0.74364661473506466</v>
      </c>
      <c r="CG297" s="23">
        <f t="shared" si="154"/>
        <v>0.87365997293351605</v>
      </c>
      <c r="DL297" s="2">
        <v>42391</v>
      </c>
      <c r="DM297">
        <v>99.573999999999998</v>
      </c>
      <c r="DN297" s="2">
        <v>42391</v>
      </c>
      <c r="DO297">
        <v>67.63</v>
      </c>
      <c r="DP297" s="2">
        <v>42391</v>
      </c>
      <c r="DQ297" s="5">
        <v>63.746000000000002</v>
      </c>
      <c r="DS297" s="2">
        <v>42391</v>
      </c>
      <c r="DT297">
        <v>63.746000000000002</v>
      </c>
      <c r="DV297" s="2">
        <v>42398</v>
      </c>
      <c r="DW297" s="23">
        <f t="shared" si="155"/>
        <v>2.4027798314358861E-3</v>
      </c>
      <c r="DX297" s="23">
        <f t="shared" si="156"/>
        <v>3.2136903207669043E-4</v>
      </c>
      <c r="DY297" s="23">
        <f t="shared" si="157"/>
        <v>1.2800803187650978E-2</v>
      </c>
      <c r="DZ297" s="23"/>
      <c r="EA297" s="2">
        <v>42755</v>
      </c>
      <c r="EB297" s="23">
        <f t="shared" si="158"/>
        <v>0.34015572984150449</v>
      </c>
      <c r="EC297" s="23">
        <f t="shared" si="159"/>
        <v>-0.63789983099894099</v>
      </c>
    </row>
    <row r="298" spans="71:133">
      <c r="BS298" s="2">
        <v>40599</v>
      </c>
      <c r="BT298">
        <v>1341.3</v>
      </c>
      <c r="BU298" s="2">
        <v>40599</v>
      </c>
      <c r="BV298">
        <v>696.98</v>
      </c>
      <c r="BW298" s="2">
        <v>40599</v>
      </c>
      <c r="BX298">
        <v>1099.46</v>
      </c>
      <c r="BZ298" s="2">
        <v>40606</v>
      </c>
      <c r="CA298" s="23">
        <f t="shared" si="150"/>
        <v>4.4276736778673831E-2</v>
      </c>
      <c r="CB298" s="23">
        <f t="shared" si="151"/>
        <v>5.3231939163498332E-3</v>
      </c>
      <c r="CC298" s="23">
        <f t="shared" si="152"/>
        <v>3.5481054335764872E-2</v>
      </c>
      <c r="CD298" s="23"/>
      <c r="CE298" s="2">
        <v>40963</v>
      </c>
      <c r="CF298" s="23">
        <f t="shared" si="153"/>
        <v>0.73122595634641951</v>
      </c>
      <c r="CG298" s="23">
        <f t="shared" si="154"/>
        <v>0.86521946625919222</v>
      </c>
      <c r="DL298" s="2">
        <v>42398</v>
      </c>
      <c r="DM298">
        <v>99.605999999999995</v>
      </c>
      <c r="DN298" s="2">
        <v>42398</v>
      </c>
      <c r="DO298">
        <v>67.792500000000004</v>
      </c>
      <c r="DP298" s="2">
        <v>42398</v>
      </c>
      <c r="DQ298" s="5">
        <v>64.561999999999998</v>
      </c>
      <c r="DS298" s="2">
        <v>42398</v>
      </c>
      <c r="DT298">
        <v>64.561999999999998</v>
      </c>
      <c r="DV298" s="2">
        <v>42405</v>
      </c>
      <c r="DW298" s="23">
        <f t="shared" si="155"/>
        <v>-2.065125198215112E-3</v>
      </c>
      <c r="DX298" s="23">
        <f t="shared" si="156"/>
        <v>-2.5851856313876542E-2</v>
      </c>
      <c r="DY298" s="23">
        <f t="shared" si="157"/>
        <v>6.3349958179734767E-3</v>
      </c>
      <c r="DZ298" s="23"/>
      <c r="EA298" s="2">
        <v>42762</v>
      </c>
      <c r="EB298" s="23">
        <f t="shared" si="158"/>
        <v>0.341564497892416</v>
      </c>
      <c r="EC298" s="23">
        <f t="shared" si="159"/>
        <v>-0.65830297816539107</v>
      </c>
    </row>
    <row r="299" spans="71:133">
      <c r="BS299" s="2">
        <v>40606</v>
      </c>
      <c r="BT299">
        <v>1348.44</v>
      </c>
      <c r="BU299" s="2">
        <v>40606</v>
      </c>
      <c r="BV299">
        <v>727.84</v>
      </c>
      <c r="BW299" s="2">
        <v>40606</v>
      </c>
      <c r="BX299">
        <v>1138.47</v>
      </c>
      <c r="BZ299" s="2">
        <v>40613</v>
      </c>
      <c r="CA299" s="23">
        <f t="shared" si="150"/>
        <v>-1.4591118927236746E-2</v>
      </c>
      <c r="CB299" s="23">
        <f t="shared" si="151"/>
        <v>-2.4747115184954538E-2</v>
      </c>
      <c r="CC299" s="23">
        <f t="shared" si="152"/>
        <v>-2.6307236905671716E-2</v>
      </c>
      <c r="CD299" s="23"/>
      <c r="CE299" s="2">
        <v>40970</v>
      </c>
      <c r="CF299" s="23">
        <f t="shared" si="153"/>
        <v>0.74064111253948706</v>
      </c>
      <c r="CG299" s="23">
        <f t="shared" si="154"/>
        <v>0.85973987385463169</v>
      </c>
      <c r="DL299" s="2">
        <v>42405</v>
      </c>
      <c r="DM299">
        <v>97.031000000000006</v>
      </c>
      <c r="DN299" s="2">
        <v>42405</v>
      </c>
      <c r="DO299">
        <v>67.652500000000003</v>
      </c>
      <c r="DP299" s="2">
        <v>42405</v>
      </c>
      <c r="DQ299" s="5">
        <v>64.971000000000004</v>
      </c>
      <c r="DS299" s="2">
        <v>42405</v>
      </c>
      <c r="DT299">
        <v>64.971000000000004</v>
      </c>
      <c r="DV299" s="2">
        <v>42412</v>
      </c>
      <c r="DW299" s="23">
        <f t="shared" si="155"/>
        <v>8.6101770075015516E-3</v>
      </c>
      <c r="DX299" s="23">
        <f t="shared" si="156"/>
        <v>-1.1243829291669782E-2</v>
      </c>
      <c r="DY299" s="23">
        <f t="shared" si="157"/>
        <v>-4.3096150590263838E-3</v>
      </c>
      <c r="DZ299" s="23"/>
      <c r="EA299" s="2">
        <v>42769</v>
      </c>
      <c r="EB299" s="23">
        <f t="shared" si="158"/>
        <v>0.35702848269189519</v>
      </c>
      <c r="EC299" s="23">
        <f t="shared" si="159"/>
        <v>-0.67636933682370382</v>
      </c>
    </row>
    <row r="300" spans="71:133">
      <c r="BS300" s="2">
        <v>40613</v>
      </c>
      <c r="BT300">
        <v>1315.07</v>
      </c>
      <c r="BU300" s="2">
        <v>40613</v>
      </c>
      <c r="BV300">
        <v>717.22</v>
      </c>
      <c r="BW300" s="2">
        <v>40613</v>
      </c>
      <c r="BX300">
        <v>1108.52</v>
      </c>
      <c r="BZ300" s="2">
        <v>40620</v>
      </c>
      <c r="CA300" s="23">
        <f t="shared" si="150"/>
        <v>-1.3496556147346794E-2</v>
      </c>
      <c r="CB300" s="23">
        <f t="shared" si="151"/>
        <v>-2.1246017322271715E-2</v>
      </c>
      <c r="CC300" s="23">
        <f t="shared" si="152"/>
        <v>-8.9488687619528884E-3</v>
      </c>
      <c r="CD300" s="23"/>
      <c r="CE300" s="2">
        <v>40977</v>
      </c>
      <c r="CF300" s="23">
        <f t="shared" si="153"/>
        <v>0.73968412043384268</v>
      </c>
      <c r="CG300" s="23">
        <f t="shared" si="154"/>
        <v>0.85869085300468206</v>
      </c>
      <c r="DL300" s="2">
        <v>42412</v>
      </c>
      <c r="DM300">
        <v>95.94</v>
      </c>
      <c r="DN300" s="2">
        <v>42412</v>
      </c>
      <c r="DO300">
        <v>68.234999999999999</v>
      </c>
      <c r="DP300" s="2">
        <v>42412</v>
      </c>
      <c r="DQ300" s="5">
        <v>64.691000000000003</v>
      </c>
      <c r="DS300" s="2">
        <v>42412</v>
      </c>
      <c r="DT300">
        <v>64.691000000000003</v>
      </c>
      <c r="DV300" s="2">
        <v>42419</v>
      </c>
      <c r="DW300" s="23">
        <f t="shared" si="155"/>
        <v>3.4263940792849112E-3</v>
      </c>
      <c r="DX300" s="23">
        <f t="shared" si="156"/>
        <v>6.8792995622264375E-3</v>
      </c>
      <c r="DY300" s="23">
        <f t="shared" si="157"/>
        <v>3.7563184987092768E-3</v>
      </c>
      <c r="DZ300" s="23"/>
      <c r="EA300" s="2">
        <v>42776</v>
      </c>
      <c r="EB300" s="23">
        <f t="shared" si="158"/>
        <v>0.37987643312269181</v>
      </c>
      <c r="EC300" s="23">
        <f t="shared" si="159"/>
        <v>-0.66623613018128347</v>
      </c>
    </row>
    <row r="301" spans="71:133">
      <c r="BS301" s="2">
        <v>40620</v>
      </c>
      <c r="BT301">
        <v>1287.1300000000001</v>
      </c>
      <c r="BU301" s="2">
        <v>40620</v>
      </c>
      <c r="BV301">
        <v>707.54</v>
      </c>
      <c r="BW301" s="2">
        <v>40620</v>
      </c>
      <c r="BX301">
        <v>1098.5999999999999</v>
      </c>
      <c r="BZ301" s="2">
        <v>40627</v>
      </c>
      <c r="CA301" s="23">
        <f t="shared" si="150"/>
        <v>5.1304519885801536E-2</v>
      </c>
      <c r="CB301" s="23">
        <f t="shared" si="151"/>
        <v>3.0082431456029957E-2</v>
      </c>
      <c r="CC301" s="23">
        <f t="shared" si="152"/>
        <v>4.1270708174039772E-2</v>
      </c>
      <c r="CD301" s="23"/>
      <c r="CE301" s="2">
        <v>40984</v>
      </c>
      <c r="CF301" s="23">
        <f t="shared" si="153"/>
        <v>0.73308961787944449</v>
      </c>
      <c r="CG301" s="23">
        <f t="shared" si="154"/>
        <v>0.85834535551505053</v>
      </c>
      <c r="DL301" s="2">
        <v>42419</v>
      </c>
      <c r="DM301">
        <v>96.6</v>
      </c>
      <c r="DN301" s="2">
        <v>42419</v>
      </c>
      <c r="DO301">
        <v>68.468800000000002</v>
      </c>
      <c r="DP301" s="2">
        <v>42419</v>
      </c>
      <c r="DQ301" s="5">
        <v>64.933999999999997</v>
      </c>
      <c r="DS301" s="2">
        <v>42419</v>
      </c>
      <c r="DT301">
        <v>64.933999999999997</v>
      </c>
      <c r="DV301" s="2">
        <v>42426</v>
      </c>
      <c r="DW301" s="23">
        <f t="shared" si="155"/>
        <v>2.3908700021029183E-3</v>
      </c>
      <c r="DX301" s="23">
        <f t="shared" si="156"/>
        <v>1.6024844720496922E-2</v>
      </c>
      <c r="DY301" s="23">
        <f t="shared" si="157"/>
        <v>-2.3562386423136017E-3</v>
      </c>
      <c r="DZ301" s="23"/>
      <c r="EA301" s="2">
        <v>42783</v>
      </c>
      <c r="EB301" s="23">
        <f t="shared" si="158"/>
        <v>0.37528578459462592</v>
      </c>
      <c r="EC301" s="23">
        <f t="shared" si="159"/>
        <v>-0.67034064392821602</v>
      </c>
    </row>
    <row r="302" spans="71:133">
      <c r="BS302" s="2">
        <v>40627</v>
      </c>
      <c r="BT302">
        <v>1325.85</v>
      </c>
      <c r="BU302" s="2">
        <v>40627</v>
      </c>
      <c r="BV302">
        <v>743.84</v>
      </c>
      <c r="BW302" s="2">
        <v>40627</v>
      </c>
      <c r="BX302">
        <v>1143.94</v>
      </c>
      <c r="BZ302" s="2">
        <v>40634</v>
      </c>
      <c r="CA302" s="23">
        <f t="shared" si="150"/>
        <v>3.1592815659281515E-2</v>
      </c>
      <c r="CB302" s="23">
        <f t="shared" si="151"/>
        <v>1.1766036882000286E-2</v>
      </c>
      <c r="CC302" s="23">
        <f t="shared" si="152"/>
        <v>3.5998391524030726E-2</v>
      </c>
      <c r="CD302" s="23"/>
      <c r="CE302" s="2">
        <v>40991</v>
      </c>
      <c r="CF302" s="23">
        <f t="shared" si="153"/>
        <v>0.72893173290891577</v>
      </c>
      <c r="CG302" s="23">
        <f t="shared" si="154"/>
        <v>0.85580071469264207</v>
      </c>
      <c r="DL302" s="2">
        <v>42426</v>
      </c>
      <c r="DM302">
        <v>98.147999999999996</v>
      </c>
      <c r="DN302" s="2">
        <v>42426</v>
      </c>
      <c r="DO302">
        <v>68.632499999999993</v>
      </c>
      <c r="DP302" s="2">
        <v>42426</v>
      </c>
      <c r="DQ302" s="5">
        <v>64.781000000000006</v>
      </c>
      <c r="DS302" s="2">
        <v>42426</v>
      </c>
      <c r="DT302">
        <v>64.781000000000006</v>
      </c>
      <c r="DV302" s="2">
        <v>42433</v>
      </c>
      <c r="DW302" s="23">
        <f t="shared" si="155"/>
        <v>-2.2401923287072356E-2</v>
      </c>
      <c r="DX302" s="23">
        <f t="shared" si="156"/>
        <v>-8.2324652565513023E-3</v>
      </c>
      <c r="DY302" s="23">
        <f t="shared" si="157"/>
        <v>2.8032910884363993E-2</v>
      </c>
      <c r="DZ302" s="23"/>
      <c r="EA302" s="2">
        <v>42790</v>
      </c>
      <c r="EB302" s="23">
        <f t="shared" si="158"/>
        <v>0.36948394820756442</v>
      </c>
      <c r="EC302" s="23">
        <f t="shared" si="159"/>
        <v>-0.6702801270012706</v>
      </c>
    </row>
    <row r="303" spans="71:133">
      <c r="BS303" s="2">
        <v>40634</v>
      </c>
      <c r="BT303">
        <v>1341.45</v>
      </c>
      <c r="BU303" s="2">
        <v>40634</v>
      </c>
      <c r="BV303">
        <v>767.34</v>
      </c>
      <c r="BW303" s="2">
        <v>40634</v>
      </c>
      <c r="BX303">
        <v>1185.1199999999999</v>
      </c>
      <c r="BZ303" s="2">
        <v>40641</v>
      </c>
      <c r="CA303" s="23">
        <f t="shared" si="150"/>
        <v>3.1407198894883859E-3</v>
      </c>
      <c r="CB303" s="23">
        <f t="shared" si="151"/>
        <v>7.4397107607440116E-3</v>
      </c>
      <c r="CC303" s="23">
        <f t="shared" si="152"/>
        <v>1.7643782908060013E-2</v>
      </c>
      <c r="CD303" s="23"/>
      <c r="CE303" s="2">
        <v>40998</v>
      </c>
      <c r="CF303" s="23">
        <f t="shared" si="153"/>
        <v>0.73058009776798938</v>
      </c>
      <c r="CG303" s="23">
        <f t="shared" si="154"/>
        <v>0.85235782591606069</v>
      </c>
      <c r="DL303" s="2">
        <v>42433</v>
      </c>
      <c r="DM303">
        <v>97.34</v>
      </c>
      <c r="DN303" s="2">
        <v>42433</v>
      </c>
      <c r="DO303">
        <v>67.094999999999999</v>
      </c>
      <c r="DP303" s="2">
        <v>42433</v>
      </c>
      <c r="DQ303" s="5">
        <v>66.596999999999994</v>
      </c>
      <c r="DS303" s="2">
        <v>42433</v>
      </c>
      <c r="DT303">
        <v>66.596999999999994</v>
      </c>
      <c r="DV303" s="2">
        <v>42440</v>
      </c>
      <c r="DW303" s="23">
        <f t="shared" si="155"/>
        <v>-6.1405469856179451E-4</v>
      </c>
      <c r="DX303" s="23">
        <f t="shared" si="156"/>
        <v>-1.1999178138483724E-2</v>
      </c>
      <c r="DY303" s="23">
        <f t="shared" si="157"/>
        <v>1.0691172275027361E-2</v>
      </c>
      <c r="DZ303" s="23"/>
      <c r="EA303" s="2">
        <v>42797</v>
      </c>
      <c r="EB303" s="23">
        <f t="shared" si="158"/>
        <v>0.35733498971956046</v>
      </c>
      <c r="EC303" s="23">
        <f t="shared" si="159"/>
        <v>-0.59521550879789942</v>
      </c>
    </row>
    <row r="304" spans="71:133">
      <c r="BS304" s="2">
        <v>40641</v>
      </c>
      <c r="BT304">
        <v>1351.43</v>
      </c>
      <c r="BU304" s="2">
        <v>40641</v>
      </c>
      <c r="BV304">
        <v>769.75</v>
      </c>
      <c r="BW304" s="2">
        <v>40641</v>
      </c>
      <c r="BX304">
        <v>1206.03</v>
      </c>
      <c r="BZ304" s="2">
        <v>40648</v>
      </c>
      <c r="CA304" s="23">
        <f t="shared" si="150"/>
        <v>-8.1714842481324101E-3</v>
      </c>
      <c r="CB304" s="23">
        <f t="shared" si="151"/>
        <v>-9.9080233530409734E-3</v>
      </c>
      <c r="CC304" s="23">
        <f t="shared" si="152"/>
        <v>-2.028141920184412E-2</v>
      </c>
      <c r="CD304" s="23"/>
      <c r="CE304" s="2">
        <v>41005</v>
      </c>
      <c r="CF304" s="23">
        <f t="shared" si="153"/>
        <v>0.72463781529926519</v>
      </c>
      <c r="CG304" s="23">
        <f t="shared" si="154"/>
        <v>0.85221353650843512</v>
      </c>
      <c r="DL304" s="2">
        <v>42440</v>
      </c>
      <c r="DM304">
        <v>96.171999999999997</v>
      </c>
      <c r="DN304" s="2">
        <v>42440</v>
      </c>
      <c r="DO304">
        <v>67.053799999999995</v>
      </c>
      <c r="DP304" s="2">
        <v>42440</v>
      </c>
      <c r="DQ304" s="5">
        <v>67.308999999999997</v>
      </c>
      <c r="DS304" s="2">
        <v>42440</v>
      </c>
      <c r="DT304">
        <v>67.308999999999997</v>
      </c>
      <c r="DV304" s="2">
        <v>42447</v>
      </c>
      <c r="DW304" s="23">
        <f t="shared" si="155"/>
        <v>-8.165085349376211E-3</v>
      </c>
      <c r="DX304" s="23">
        <f t="shared" si="156"/>
        <v>-1.129226801979788E-2</v>
      </c>
      <c r="DY304" s="23">
        <f t="shared" si="157"/>
        <v>8.4981206079424165E-3</v>
      </c>
      <c r="DZ304" s="23"/>
      <c r="EA304" s="2">
        <v>42804</v>
      </c>
      <c r="EB304" s="23">
        <f t="shared" si="158"/>
        <v>0.36348857860914624</v>
      </c>
      <c r="EC304" s="23">
        <f t="shared" si="159"/>
        <v>-0.58966413156956154</v>
      </c>
    </row>
    <row r="305" spans="71:133">
      <c r="BS305" s="2">
        <v>40648</v>
      </c>
      <c r="BT305">
        <v>1338.04</v>
      </c>
      <c r="BU305" s="2">
        <v>40648</v>
      </c>
      <c r="BV305">
        <v>763.46</v>
      </c>
      <c r="BW305" s="2">
        <v>40648</v>
      </c>
      <c r="BX305">
        <v>1181.57</v>
      </c>
      <c r="BZ305" s="2">
        <v>40655</v>
      </c>
      <c r="CA305" s="23">
        <f t="shared" si="150"/>
        <v>9.1949807455531385E-3</v>
      </c>
      <c r="CB305" s="23">
        <f t="shared" si="151"/>
        <v>1.718184807629064E-2</v>
      </c>
      <c r="CC305" s="23">
        <f t="shared" si="152"/>
        <v>2.0642027133390473E-2</v>
      </c>
      <c r="CD305" s="23"/>
      <c r="CE305" s="2">
        <v>41012</v>
      </c>
      <c r="CF305" s="23">
        <f t="shared" si="153"/>
        <v>0.72589890514222732</v>
      </c>
      <c r="CG305" s="23">
        <f t="shared" si="154"/>
        <v>0.84983041452432873</v>
      </c>
      <c r="DL305" s="2">
        <v>42447</v>
      </c>
      <c r="DM305">
        <v>95.085999999999999</v>
      </c>
      <c r="DN305" s="2">
        <v>42447</v>
      </c>
      <c r="DO305">
        <v>66.506299999999996</v>
      </c>
      <c r="DP305" s="2">
        <v>42447</v>
      </c>
      <c r="DQ305" s="5">
        <v>67.881</v>
      </c>
      <c r="DS305" s="2">
        <v>42447</v>
      </c>
      <c r="DT305">
        <v>67.881</v>
      </c>
      <c r="DV305" s="2">
        <v>42454</v>
      </c>
      <c r="DW305" s="23">
        <f t="shared" si="155"/>
        <v>1.9531984187965978E-3</v>
      </c>
      <c r="DX305" s="23">
        <f t="shared" si="156"/>
        <v>1.2483436047367569E-2</v>
      </c>
      <c r="DY305" s="23">
        <f t="shared" si="157"/>
        <v>-1.0164847306315394E-2</v>
      </c>
      <c r="DZ305" s="23"/>
      <c r="EA305" s="2">
        <v>42811</v>
      </c>
      <c r="EB305" s="23">
        <f t="shared" si="158"/>
        <v>0.36709857052635053</v>
      </c>
      <c r="EC305" s="23">
        <f t="shared" si="159"/>
        <v>-0.61628345777529625</v>
      </c>
    </row>
    <row r="306" spans="71:133">
      <c r="BS306" s="2">
        <v>40655</v>
      </c>
      <c r="BT306">
        <v>1361.03</v>
      </c>
      <c r="BU306" s="2">
        <v>40655</v>
      </c>
      <c r="BV306">
        <v>770.48</v>
      </c>
      <c r="BW306" s="2">
        <v>40655</v>
      </c>
      <c r="BX306">
        <v>1205.96</v>
      </c>
      <c r="BZ306" s="2">
        <v>40662</v>
      </c>
      <c r="CA306" s="23">
        <f t="shared" si="150"/>
        <v>-2.3686533070293891E-2</v>
      </c>
      <c r="CB306" s="23">
        <f t="shared" si="151"/>
        <v>2.0271412092312424E-2</v>
      </c>
      <c r="CC306" s="23">
        <f t="shared" si="152"/>
        <v>-1.6003847557133355E-3</v>
      </c>
      <c r="CD306" s="23"/>
      <c r="CE306" s="2">
        <v>41019</v>
      </c>
      <c r="CF306" s="23">
        <f t="shared" si="153"/>
        <v>0.72585190159653457</v>
      </c>
      <c r="CG306" s="23">
        <f t="shared" si="154"/>
        <v>0.8463617955089674</v>
      </c>
      <c r="DL306" s="2">
        <v>42454</v>
      </c>
      <c r="DM306">
        <v>96.272999999999996</v>
      </c>
      <c r="DN306" s="2">
        <v>42454</v>
      </c>
      <c r="DO306">
        <v>66.636200000000002</v>
      </c>
      <c r="DP306" s="2">
        <v>42454</v>
      </c>
      <c r="DQ306" s="5">
        <v>67.191000000000003</v>
      </c>
      <c r="DS306" s="2">
        <v>42454</v>
      </c>
      <c r="DT306">
        <v>67.191000000000003</v>
      </c>
      <c r="DV306" s="2">
        <v>42461</v>
      </c>
      <c r="DW306" s="23">
        <f t="shared" si="155"/>
        <v>-5.8331657567508577E-3</v>
      </c>
      <c r="DX306" s="23">
        <f t="shared" si="156"/>
        <v>-1.7180310159650158E-2</v>
      </c>
      <c r="DY306" s="23">
        <f t="shared" si="157"/>
        <v>1.8722745605810331E-2</v>
      </c>
      <c r="DZ306" s="23"/>
      <c r="EA306" s="2">
        <v>42818</v>
      </c>
      <c r="EB306" s="23">
        <f t="shared" si="158"/>
        <v>0.36276817701765696</v>
      </c>
      <c r="EC306" s="23">
        <f t="shared" si="159"/>
        <v>-0.6155521817484304</v>
      </c>
    </row>
    <row r="307" spans="71:133">
      <c r="BS307" s="2">
        <v>40662</v>
      </c>
      <c r="BT307">
        <v>1388.62</v>
      </c>
      <c r="BU307" s="2">
        <v>40662</v>
      </c>
      <c r="BV307">
        <v>752.23</v>
      </c>
      <c r="BW307" s="2">
        <v>40662</v>
      </c>
      <c r="BX307">
        <v>1204.03</v>
      </c>
      <c r="BZ307" s="2">
        <v>40669</v>
      </c>
      <c r="CA307" s="23">
        <f t="shared" si="150"/>
        <v>-3.178549113967799E-2</v>
      </c>
      <c r="CB307" s="23">
        <f t="shared" si="151"/>
        <v>-2.1136091947400959E-2</v>
      </c>
      <c r="CC307" s="23">
        <f t="shared" si="152"/>
        <v>-3.3794838999028354E-2</v>
      </c>
      <c r="CD307" s="23"/>
      <c r="CE307" s="2">
        <v>41026</v>
      </c>
      <c r="CF307" s="23">
        <f t="shared" si="153"/>
        <v>0.73331217133485105</v>
      </c>
      <c r="CG307" s="23">
        <f t="shared" si="154"/>
        <v>0.84791935935311158</v>
      </c>
      <c r="DL307" s="2">
        <v>42461</v>
      </c>
      <c r="DM307">
        <v>94.619</v>
      </c>
      <c r="DN307" s="2">
        <v>42461</v>
      </c>
      <c r="DO307">
        <v>66.247500000000002</v>
      </c>
      <c r="DP307" s="2">
        <v>42461</v>
      </c>
      <c r="DQ307" s="5">
        <v>68.448999999999998</v>
      </c>
      <c r="DS307" s="2">
        <v>42461</v>
      </c>
      <c r="DT307">
        <v>68.448999999999998</v>
      </c>
      <c r="DV307" s="2">
        <v>42468</v>
      </c>
      <c r="DW307" s="23">
        <f t="shared" si="155"/>
        <v>3.3208800332087396E-3</v>
      </c>
      <c r="DX307" s="23">
        <f t="shared" si="156"/>
        <v>-4.058381508999287E-3</v>
      </c>
      <c r="DY307" s="23">
        <f t="shared" si="157"/>
        <v>-7.6407252114712998E-3</v>
      </c>
      <c r="DZ307" s="23"/>
      <c r="EA307" s="2">
        <v>42825</v>
      </c>
      <c r="EB307" s="23">
        <f t="shared" si="158"/>
        <v>0.31423496644739296</v>
      </c>
      <c r="EC307" s="23">
        <f t="shared" si="159"/>
        <v>-0.57392066844364353</v>
      </c>
    </row>
    <row r="308" spans="71:133">
      <c r="BS308" s="2">
        <v>40669</v>
      </c>
      <c r="BT308">
        <v>1359.27</v>
      </c>
      <c r="BU308" s="2">
        <v>40669</v>
      </c>
      <c r="BV308">
        <v>728.32</v>
      </c>
      <c r="BW308" s="2">
        <v>40669</v>
      </c>
      <c r="BX308">
        <v>1163.3399999999999</v>
      </c>
      <c r="BZ308" s="2">
        <v>40676</v>
      </c>
      <c r="CA308" s="23">
        <f t="shared" si="150"/>
        <v>1.0984182776785367E-4</v>
      </c>
      <c r="CB308" s="23">
        <f t="shared" si="151"/>
        <v>-1.1844593053624286E-2</v>
      </c>
      <c r="CC308" s="23">
        <f t="shared" si="152"/>
        <v>-1.6031426754001266E-2</v>
      </c>
      <c r="CD308" s="23"/>
      <c r="CE308" s="2">
        <v>41033</v>
      </c>
      <c r="CF308" s="23">
        <f t="shared" si="153"/>
        <v>0.7317426884723589</v>
      </c>
      <c r="CG308" s="23">
        <f t="shared" si="154"/>
        <v>0.84466319006452617</v>
      </c>
      <c r="DL308" s="2">
        <v>42468</v>
      </c>
      <c r="DM308">
        <v>94.234999999999999</v>
      </c>
      <c r="DN308" s="2">
        <v>42468</v>
      </c>
      <c r="DO308">
        <v>66.467500000000001</v>
      </c>
      <c r="DP308" s="2">
        <v>42468</v>
      </c>
      <c r="DQ308" s="5">
        <v>67.926000000000002</v>
      </c>
      <c r="DS308" s="2">
        <v>42468</v>
      </c>
      <c r="DT308">
        <v>67.926000000000002</v>
      </c>
      <c r="DV308" s="2">
        <v>42475</v>
      </c>
      <c r="DW308" s="23">
        <f t="shared" si="155"/>
        <v>2.6704780531838779E-3</v>
      </c>
      <c r="DX308" s="23">
        <f t="shared" si="156"/>
        <v>4.8920252560089583E-3</v>
      </c>
      <c r="DY308" s="23">
        <f t="shared" si="157"/>
        <v>7.9498277537319861E-3</v>
      </c>
      <c r="DZ308" s="23"/>
      <c r="EA308" s="2">
        <v>42832</v>
      </c>
      <c r="EB308" s="23">
        <f t="shared" si="158"/>
        <v>0.29507945108187966</v>
      </c>
      <c r="EC308" s="23">
        <f t="shared" si="159"/>
        <v>-0.53312320617055786</v>
      </c>
    </row>
    <row r="309" spans="71:133">
      <c r="BS309" s="2">
        <v>40676</v>
      </c>
      <c r="BT309">
        <v>1343.17</v>
      </c>
      <c r="BU309" s="2">
        <v>40676</v>
      </c>
      <c r="BV309">
        <v>728.4</v>
      </c>
      <c r="BW309" s="2">
        <v>40676</v>
      </c>
      <c r="BX309">
        <v>1144.69</v>
      </c>
      <c r="BZ309" s="2">
        <v>40683</v>
      </c>
      <c r="CA309" s="23">
        <f t="shared" si="150"/>
        <v>-1.0818231740801765E-2</v>
      </c>
      <c r="CB309" s="23">
        <f t="shared" si="151"/>
        <v>-4.8541882263599678E-3</v>
      </c>
      <c r="CC309" s="23">
        <f t="shared" si="152"/>
        <v>-3.6166997178276317E-3</v>
      </c>
      <c r="CD309" s="23"/>
      <c r="CE309" s="2">
        <v>41040</v>
      </c>
      <c r="CF309" s="23">
        <f t="shared" si="153"/>
        <v>0.73416046576751814</v>
      </c>
      <c r="CG309" s="23">
        <f t="shared" si="154"/>
        <v>0.84984016287388986</v>
      </c>
      <c r="DL309" s="2">
        <v>42475</v>
      </c>
      <c r="DM309">
        <v>94.695999999999998</v>
      </c>
      <c r="DN309" s="2">
        <v>42475</v>
      </c>
      <c r="DO309">
        <v>66.644999999999996</v>
      </c>
      <c r="DP309" s="2">
        <v>42475</v>
      </c>
      <c r="DQ309" s="5">
        <v>68.465999999999994</v>
      </c>
      <c r="DS309" s="2">
        <v>42475</v>
      </c>
      <c r="DT309">
        <v>68.465999999999994</v>
      </c>
      <c r="DV309" s="2">
        <v>42482</v>
      </c>
      <c r="DW309" s="23">
        <f t="shared" si="155"/>
        <v>-2.4202865931427509E-3</v>
      </c>
      <c r="DX309" s="23">
        <f t="shared" si="156"/>
        <v>4.4352454169129807E-3</v>
      </c>
      <c r="DY309" s="23">
        <f t="shared" si="157"/>
        <v>1.3291268658897071E-3</v>
      </c>
      <c r="DZ309" s="23"/>
      <c r="EA309" s="2">
        <v>42839</v>
      </c>
      <c r="EB309" s="23">
        <f t="shared" si="158"/>
        <v>0.28188376350718686</v>
      </c>
      <c r="EC309" s="23">
        <f t="shared" si="159"/>
        <v>-0.53947618768401073</v>
      </c>
    </row>
    <row r="310" spans="71:133">
      <c r="BS310" s="2">
        <v>40683</v>
      </c>
      <c r="BT310">
        <v>1336.65</v>
      </c>
      <c r="BU310" s="2">
        <v>40683</v>
      </c>
      <c r="BV310">
        <v>720.52</v>
      </c>
      <c r="BW310" s="2">
        <v>40683</v>
      </c>
      <c r="BX310">
        <v>1140.55</v>
      </c>
      <c r="BZ310" s="2">
        <v>40690</v>
      </c>
      <c r="CA310" s="23">
        <f t="shared" si="150"/>
        <v>-1.2490978737578207E-3</v>
      </c>
      <c r="CB310" s="23">
        <f t="shared" si="151"/>
        <v>1.361612987692995E-3</v>
      </c>
      <c r="CC310" s="23">
        <f t="shared" si="152"/>
        <v>6.3741177502081303E-3</v>
      </c>
      <c r="CD310" s="23"/>
      <c r="CE310" s="2">
        <v>41047</v>
      </c>
      <c r="CF310" s="23">
        <f t="shared" si="153"/>
        <v>0.72362010693089152</v>
      </c>
      <c r="CG310" s="23">
        <f t="shared" si="154"/>
        <v>0.83507997369432929</v>
      </c>
      <c r="DL310" s="2">
        <v>42482</v>
      </c>
      <c r="DM310">
        <v>95.116</v>
      </c>
      <c r="DN310" s="2">
        <v>42482</v>
      </c>
      <c r="DO310">
        <v>66.483699999999999</v>
      </c>
      <c r="DP310" s="2">
        <v>42482</v>
      </c>
      <c r="DQ310" s="5">
        <v>68.557000000000002</v>
      </c>
      <c r="DS310" s="2">
        <v>42482</v>
      </c>
      <c r="DT310">
        <v>68.557000000000002</v>
      </c>
      <c r="DV310" s="2">
        <v>42489</v>
      </c>
      <c r="DW310" s="23">
        <f t="shared" si="155"/>
        <v>-2.3118448582133411E-3</v>
      </c>
      <c r="DX310" s="23">
        <f t="shared" si="156"/>
        <v>-2.1384414819799025E-2</v>
      </c>
      <c r="DY310" s="23">
        <f t="shared" si="157"/>
        <v>1.3682045597094517E-2</v>
      </c>
      <c r="DZ310" s="23"/>
      <c r="EA310" s="2">
        <v>42846</v>
      </c>
      <c r="EB310" s="23">
        <f t="shared" si="158"/>
        <v>0.27386604407332626</v>
      </c>
      <c r="EC310" s="23">
        <f t="shared" si="159"/>
        <v>-0.53545843101195201</v>
      </c>
    </row>
    <row r="311" spans="71:133">
      <c r="BS311" s="2">
        <v>40690</v>
      </c>
      <c r="BT311">
        <v>1338.47</v>
      </c>
      <c r="BU311" s="2">
        <v>40690</v>
      </c>
      <c r="BV311">
        <v>719.62</v>
      </c>
      <c r="BW311" s="2">
        <v>40690</v>
      </c>
      <c r="BX311">
        <v>1147.82</v>
      </c>
      <c r="BZ311" s="2">
        <v>40697</v>
      </c>
      <c r="CA311" s="23">
        <f t="shared" si="150"/>
        <v>6.3505739140101714E-3</v>
      </c>
      <c r="CB311" s="23">
        <f t="shared" si="151"/>
        <v>-1.3717154661666009E-2</v>
      </c>
      <c r="CC311" s="23">
        <f t="shared" si="152"/>
        <v>6.6996567406039098E-3</v>
      </c>
      <c r="CD311" s="23"/>
      <c r="CE311" s="2">
        <v>41054</v>
      </c>
      <c r="CF311" s="23">
        <f t="shared" si="153"/>
        <v>0.72416509688375386</v>
      </c>
      <c r="CG311" s="23">
        <f t="shared" si="154"/>
        <v>0.83463195840620519</v>
      </c>
      <c r="DL311" s="2">
        <v>42489</v>
      </c>
      <c r="DM311">
        <v>93.081999999999994</v>
      </c>
      <c r="DN311" s="2">
        <v>42489</v>
      </c>
      <c r="DO311">
        <v>66.33</v>
      </c>
      <c r="DP311" s="2">
        <v>42489</v>
      </c>
      <c r="DQ311" s="5">
        <v>69.495000000000005</v>
      </c>
      <c r="DS311" s="2">
        <v>42489</v>
      </c>
      <c r="DT311">
        <v>69.495000000000005</v>
      </c>
      <c r="DV311" s="2">
        <v>42496</v>
      </c>
      <c r="DW311" s="23">
        <f t="shared" si="155"/>
        <v>3.3921302578019397E-3</v>
      </c>
      <c r="DX311" s="23">
        <f t="shared" si="156"/>
        <v>8.6590318214048168E-3</v>
      </c>
      <c r="DY311" s="23">
        <f t="shared" si="157"/>
        <v>-1.9886322757032948E-2</v>
      </c>
      <c r="DZ311" s="23"/>
      <c r="EA311" s="2">
        <v>42853</v>
      </c>
      <c r="EB311" s="23">
        <f t="shared" si="158"/>
        <v>0.28985247664025204</v>
      </c>
      <c r="EC311" s="23">
        <f t="shared" si="159"/>
        <v>-0.53285332995982082</v>
      </c>
    </row>
    <row r="312" spans="71:133">
      <c r="BS312" s="2">
        <v>40697</v>
      </c>
      <c r="BT312">
        <v>1320.11</v>
      </c>
      <c r="BU312" s="2">
        <v>40697</v>
      </c>
      <c r="BV312">
        <v>724.19</v>
      </c>
      <c r="BW312" s="2">
        <v>40697</v>
      </c>
      <c r="BX312">
        <v>1155.51</v>
      </c>
      <c r="BZ312" s="2">
        <v>40704</v>
      </c>
      <c r="CA312" s="23">
        <f t="shared" si="150"/>
        <v>-4.37730429859573E-3</v>
      </c>
      <c r="CB312" s="23">
        <f t="shared" si="151"/>
        <v>-2.3952549408761348E-2</v>
      </c>
      <c r="CC312" s="23">
        <f t="shared" si="152"/>
        <v>-2.3072063417884814E-2</v>
      </c>
      <c r="CD312" s="23"/>
      <c r="CE312" s="2">
        <v>41061</v>
      </c>
      <c r="CF312" s="23">
        <f t="shared" si="153"/>
        <v>0.72878895463767734</v>
      </c>
      <c r="CG312" s="23">
        <f t="shared" si="154"/>
        <v>0.8336844030347268</v>
      </c>
      <c r="DL312" s="2">
        <v>42496</v>
      </c>
      <c r="DM312">
        <v>93.888000000000005</v>
      </c>
      <c r="DN312" s="2">
        <v>42496</v>
      </c>
      <c r="DO312">
        <v>66.555000000000007</v>
      </c>
      <c r="DP312" s="2">
        <v>42496</v>
      </c>
      <c r="DQ312" s="5">
        <v>68.113</v>
      </c>
      <c r="DS312" s="2">
        <v>42496</v>
      </c>
      <c r="DT312">
        <v>68.113</v>
      </c>
      <c r="DV312" s="2">
        <v>42503</v>
      </c>
      <c r="DW312" s="23">
        <f t="shared" si="155"/>
        <v>3.3055367740966179E-3</v>
      </c>
      <c r="DX312" s="23">
        <f t="shared" si="156"/>
        <v>7.6687116564417845E-3</v>
      </c>
      <c r="DY312" s="23">
        <f t="shared" si="157"/>
        <v>-1.1583691806263174E-2</v>
      </c>
      <c r="DZ312" s="23"/>
      <c r="EA312" s="2">
        <v>42860</v>
      </c>
      <c r="EB312" s="23">
        <f t="shared" si="158"/>
        <v>0.27528045552545444</v>
      </c>
      <c r="EC312" s="23">
        <f t="shared" si="159"/>
        <v>-0.53387089637503304</v>
      </c>
    </row>
    <row r="313" spans="71:133">
      <c r="BS313" s="2">
        <v>40704</v>
      </c>
      <c r="BT313">
        <v>1288.49</v>
      </c>
      <c r="BU313" s="2">
        <v>40704</v>
      </c>
      <c r="BV313">
        <v>721.02</v>
      </c>
      <c r="BW313" s="2">
        <v>40704</v>
      </c>
      <c r="BX313">
        <v>1128.8499999999999</v>
      </c>
      <c r="BZ313" s="2">
        <v>40711</v>
      </c>
      <c r="CA313" s="23">
        <f t="shared" si="150"/>
        <v>-2.4382125322459758E-2</v>
      </c>
      <c r="CB313" s="23">
        <f t="shared" si="151"/>
        <v>-6.1389688705384415E-3</v>
      </c>
      <c r="CC313" s="23">
        <f t="shared" si="152"/>
        <v>-2.2243876511493954E-2</v>
      </c>
      <c r="CD313" s="23"/>
      <c r="CE313" s="2">
        <v>41068</v>
      </c>
      <c r="CF313" s="23">
        <f t="shared" si="153"/>
        <v>0.73773584698054906</v>
      </c>
      <c r="CG313" s="23">
        <f t="shared" si="154"/>
        <v>0.8281064059502492</v>
      </c>
      <c r="DL313" s="2">
        <v>42503</v>
      </c>
      <c r="DM313">
        <v>94.608000000000004</v>
      </c>
      <c r="DN313" s="2">
        <v>42503</v>
      </c>
      <c r="DO313">
        <v>66.775000000000006</v>
      </c>
      <c r="DP313" s="2">
        <v>42503</v>
      </c>
      <c r="DQ313" s="5">
        <v>67.323999999999998</v>
      </c>
      <c r="DS313" s="2">
        <v>42503</v>
      </c>
      <c r="DT313">
        <v>67.323999999999998</v>
      </c>
      <c r="DV313" s="2">
        <v>42510</v>
      </c>
      <c r="DW313" s="23">
        <f t="shared" si="155"/>
        <v>1.0071134406589355E-2</v>
      </c>
      <c r="DX313" s="23">
        <f t="shared" si="156"/>
        <v>7.6737696600710503E-3</v>
      </c>
      <c r="DY313" s="23">
        <f t="shared" si="157"/>
        <v>-8.0209137900302263E-3</v>
      </c>
      <c r="DZ313" s="23"/>
      <c r="EA313" s="2">
        <v>42867</v>
      </c>
      <c r="EB313" s="23">
        <f t="shared" si="158"/>
        <v>0.26647555092010933</v>
      </c>
      <c r="EC313" s="23">
        <f t="shared" si="159"/>
        <v>-0.52704458990627501</v>
      </c>
    </row>
    <row r="314" spans="71:133">
      <c r="BS314" s="2">
        <v>40711</v>
      </c>
      <c r="BT314">
        <v>1280.58</v>
      </c>
      <c r="BU314" s="2">
        <v>40711</v>
      </c>
      <c r="BV314">
        <v>703.44</v>
      </c>
      <c r="BW314" s="2">
        <v>40711</v>
      </c>
      <c r="BX314">
        <v>1103.74</v>
      </c>
      <c r="BZ314" s="2">
        <v>40718</v>
      </c>
      <c r="CA314" s="23">
        <f t="shared" si="150"/>
        <v>1.5879108381667173E-2</v>
      </c>
      <c r="CB314" s="23">
        <f t="shared" si="151"/>
        <v>-4.0059972824812995E-3</v>
      </c>
      <c r="CC314" s="23">
        <f t="shared" si="152"/>
        <v>1.0808704948629178E-2</v>
      </c>
      <c r="CD314" s="23"/>
      <c r="CE314" s="2">
        <v>41075</v>
      </c>
      <c r="CF314" s="23">
        <f t="shared" si="153"/>
        <v>0.74100950285038369</v>
      </c>
      <c r="CG314" s="23">
        <f t="shared" si="154"/>
        <v>0.82814890348519721</v>
      </c>
      <c r="DL314" s="2">
        <v>42510</v>
      </c>
      <c r="DM314">
        <v>95.334000000000003</v>
      </c>
      <c r="DN314" s="2">
        <v>42510</v>
      </c>
      <c r="DO314">
        <v>67.447500000000005</v>
      </c>
      <c r="DP314" s="2">
        <v>42510</v>
      </c>
      <c r="DQ314" s="5">
        <v>66.784000000000006</v>
      </c>
      <c r="DS314" s="2">
        <v>42510</v>
      </c>
      <c r="DT314">
        <v>66.784000000000006</v>
      </c>
      <c r="DV314" s="2">
        <v>42517</v>
      </c>
      <c r="DW314" s="23">
        <f t="shared" si="155"/>
        <v>-6.1158678972534908E-3</v>
      </c>
      <c r="DX314" s="23">
        <f t="shared" si="156"/>
        <v>1.9615247445821105E-3</v>
      </c>
      <c r="DY314" s="23">
        <f t="shared" si="157"/>
        <v>1.946574029705328E-4</v>
      </c>
      <c r="DZ314" s="23"/>
      <c r="EA314" s="2">
        <v>42874</v>
      </c>
      <c r="EB314" s="23">
        <f t="shared" si="158"/>
        <v>0.1849755162948416</v>
      </c>
      <c r="EC314" s="23">
        <f t="shared" si="159"/>
        <v>-0.50419612653160062</v>
      </c>
    </row>
    <row r="315" spans="71:133">
      <c r="BS315" s="2">
        <v>40718</v>
      </c>
      <c r="BT315">
        <v>1275.45</v>
      </c>
      <c r="BU315" s="2">
        <v>40718</v>
      </c>
      <c r="BV315">
        <v>714.61</v>
      </c>
      <c r="BW315" s="2">
        <v>40718</v>
      </c>
      <c r="BX315">
        <v>1115.67</v>
      </c>
      <c r="BZ315" s="2">
        <v>40725</v>
      </c>
      <c r="CA315" s="23">
        <f t="shared" si="150"/>
        <v>2.9358671163291827E-2</v>
      </c>
      <c r="CB315" s="23">
        <f t="shared" si="151"/>
        <v>5.3596769767533026E-2</v>
      </c>
      <c r="CC315" s="23">
        <f t="shared" si="152"/>
        <v>3.6811960525962029E-2</v>
      </c>
      <c r="CD315" s="23"/>
      <c r="CE315" s="2">
        <v>41082</v>
      </c>
      <c r="CF315" s="23">
        <f t="shared" si="153"/>
        <v>0.7445094011785135</v>
      </c>
      <c r="CG315" s="23">
        <f t="shared" si="154"/>
        <v>0.82758256936262331</v>
      </c>
      <c r="DL315" s="2">
        <v>42517</v>
      </c>
      <c r="DM315">
        <v>95.521000000000001</v>
      </c>
      <c r="DN315" s="2">
        <v>42517</v>
      </c>
      <c r="DO315">
        <v>67.034999999999997</v>
      </c>
      <c r="DP315" s="2">
        <v>42517</v>
      </c>
      <c r="DQ315" s="5">
        <v>66.796999999999997</v>
      </c>
      <c r="DS315" s="2">
        <v>42517</v>
      </c>
      <c r="DT315">
        <v>66.796999999999997</v>
      </c>
      <c r="DV315" s="2">
        <v>42524</v>
      </c>
      <c r="DW315" s="23">
        <f t="shared" si="155"/>
        <v>3.3564555829046494E-3</v>
      </c>
      <c r="DX315" s="23">
        <f t="shared" si="156"/>
        <v>-1.5619601972341246E-2</v>
      </c>
      <c r="DY315" s="23">
        <f t="shared" si="157"/>
        <v>8.1440783268709183E-3</v>
      </c>
      <c r="DZ315" s="23"/>
      <c r="EA315" s="2">
        <v>42881</v>
      </c>
      <c r="EB315" s="23">
        <f t="shared" si="158"/>
        <v>0.1871125653851668</v>
      </c>
      <c r="EC315" s="23">
        <f t="shared" si="159"/>
        <v>-0.51123279337562588</v>
      </c>
    </row>
    <row r="316" spans="71:133">
      <c r="BS316" s="2">
        <v>40725</v>
      </c>
      <c r="BT316">
        <v>1343.81</v>
      </c>
      <c r="BU316" s="2">
        <v>40725</v>
      </c>
      <c r="BV316">
        <v>735.59</v>
      </c>
      <c r="BW316" s="2">
        <v>40725</v>
      </c>
      <c r="BX316">
        <v>1156.74</v>
      </c>
      <c r="BZ316" s="2">
        <v>40732</v>
      </c>
      <c r="CA316" s="23">
        <f t="shared" si="150"/>
        <v>4.187115104881789E-3</v>
      </c>
      <c r="CB316" s="23">
        <f t="shared" si="151"/>
        <v>-5.060239170714409E-4</v>
      </c>
      <c r="CC316" s="23">
        <f t="shared" si="152"/>
        <v>6.2157442467625224E-3</v>
      </c>
      <c r="CD316" s="23"/>
      <c r="CE316" s="2">
        <v>41089</v>
      </c>
      <c r="CF316" s="23">
        <f t="shared" si="153"/>
        <v>0.74293106128914332</v>
      </c>
      <c r="CG316" s="23">
        <f t="shared" si="154"/>
        <v>0.82555486756390761</v>
      </c>
      <c r="DL316" s="2">
        <v>42524</v>
      </c>
      <c r="DM316">
        <v>94.028999999999996</v>
      </c>
      <c r="DN316" s="2">
        <v>42524</v>
      </c>
      <c r="DO316">
        <v>67.260000000000005</v>
      </c>
      <c r="DP316" s="2">
        <v>42524</v>
      </c>
      <c r="DQ316" s="5">
        <v>67.340999999999994</v>
      </c>
      <c r="DS316" s="2">
        <v>42524</v>
      </c>
      <c r="DT316">
        <v>67.340999999999994</v>
      </c>
      <c r="DV316" s="2">
        <v>42531</v>
      </c>
      <c r="DW316" s="23">
        <f t="shared" si="155"/>
        <v>-7.4531668153434705E-3</v>
      </c>
      <c r="DX316" s="23">
        <f t="shared" si="156"/>
        <v>5.7641791362239569E-3</v>
      </c>
      <c r="DY316" s="23">
        <f t="shared" si="157"/>
        <v>4.826183157363273E-3</v>
      </c>
      <c r="DZ316" s="23"/>
      <c r="EA316" s="2">
        <v>42888</v>
      </c>
      <c r="EB316" s="23">
        <f t="shared" si="158"/>
        <v>0.2154155855290843</v>
      </c>
      <c r="EC316" s="23">
        <f t="shared" si="159"/>
        <v>-0.53082346018695592</v>
      </c>
    </row>
    <row r="317" spans="71:133">
      <c r="BS317" s="2">
        <v>40732</v>
      </c>
      <c r="BT317">
        <v>1343.13</v>
      </c>
      <c r="BU317" s="2">
        <v>40732</v>
      </c>
      <c r="BV317">
        <v>738.67</v>
      </c>
      <c r="BW317" s="2">
        <v>40732</v>
      </c>
      <c r="BX317">
        <v>1163.93</v>
      </c>
      <c r="BZ317" s="2">
        <v>40739</v>
      </c>
      <c r="CA317" s="23">
        <f t="shared" si="150"/>
        <v>-1.4675024029674799E-2</v>
      </c>
      <c r="CB317" s="23">
        <f t="shared" si="151"/>
        <v>-2.2306105886995331E-2</v>
      </c>
      <c r="CC317" s="23">
        <f t="shared" si="152"/>
        <v>-2.4339951715309449E-2</v>
      </c>
      <c r="CD317" s="23"/>
      <c r="CE317" s="2">
        <v>41096</v>
      </c>
      <c r="CF317" s="23">
        <f t="shared" si="153"/>
        <v>0.74134697351108791</v>
      </c>
      <c r="CG317" s="23">
        <f t="shared" si="154"/>
        <v>0.82582419479259239</v>
      </c>
      <c r="DL317" s="2">
        <v>42531</v>
      </c>
      <c r="DM317">
        <v>94.570999999999998</v>
      </c>
      <c r="DN317" s="2">
        <v>42531</v>
      </c>
      <c r="DO317">
        <v>66.758700000000005</v>
      </c>
      <c r="DP317" s="2">
        <v>42531</v>
      </c>
      <c r="DQ317" s="5">
        <v>67.665999999999997</v>
      </c>
      <c r="DS317" s="2">
        <v>42531</v>
      </c>
      <c r="DT317">
        <v>67.665999999999997</v>
      </c>
      <c r="DV317" s="2">
        <v>42538</v>
      </c>
      <c r="DW317" s="23">
        <f t="shared" si="155"/>
        <v>4.8877524577319864E-3</v>
      </c>
      <c r="DX317" s="23">
        <f t="shared" si="156"/>
        <v>-3.8595341066499644E-3</v>
      </c>
      <c r="DY317" s="23">
        <f t="shared" si="157"/>
        <v>-1.6551887210710658E-3</v>
      </c>
      <c r="DZ317" s="23"/>
      <c r="EA317" s="2">
        <v>42895</v>
      </c>
      <c r="EB317" s="23">
        <f t="shared" si="158"/>
        <v>0.22723112640372242</v>
      </c>
      <c r="EC317" s="23">
        <f t="shared" si="159"/>
        <v>-0.52488139088153307</v>
      </c>
    </row>
    <row r="318" spans="71:133">
      <c r="BS318" s="2">
        <v>40739</v>
      </c>
      <c r="BT318">
        <v>1313.17</v>
      </c>
      <c r="BU318" s="2">
        <v>40739</v>
      </c>
      <c r="BV318">
        <v>727.83</v>
      </c>
      <c r="BW318" s="2">
        <v>40739</v>
      </c>
      <c r="BX318">
        <v>1135.5999999999999</v>
      </c>
      <c r="BZ318" s="2">
        <v>40746</v>
      </c>
      <c r="CA318" s="23">
        <f t="shared" si="150"/>
        <v>7.1582649794594833E-3</v>
      </c>
      <c r="CB318" s="23">
        <f t="shared" si="151"/>
        <v>2.7049049247241497E-2</v>
      </c>
      <c r="CC318" s="23">
        <f t="shared" si="152"/>
        <v>1.5480803099683138E-2</v>
      </c>
      <c r="CD318" s="23"/>
      <c r="CE318" s="2">
        <v>41103</v>
      </c>
      <c r="CF318" s="23">
        <f t="shared" si="153"/>
        <v>0.73829289136904175</v>
      </c>
      <c r="CG318" s="23">
        <f t="shared" si="154"/>
        <v>0.8258928294367951</v>
      </c>
      <c r="DL318" s="2">
        <v>42538</v>
      </c>
      <c r="DM318">
        <v>94.206000000000003</v>
      </c>
      <c r="DN318" s="2">
        <v>42538</v>
      </c>
      <c r="DO318">
        <v>67.084999999999994</v>
      </c>
      <c r="DP318" s="2">
        <v>42538</v>
      </c>
      <c r="DQ318" s="5">
        <v>67.554000000000002</v>
      </c>
      <c r="DS318" s="2">
        <v>42538</v>
      </c>
      <c r="DT318">
        <v>67.554000000000002</v>
      </c>
      <c r="DV318" s="2">
        <v>42545</v>
      </c>
      <c r="DW318" s="23">
        <f t="shared" si="155"/>
        <v>1.3174331072520085E-2</v>
      </c>
      <c r="DX318" s="23">
        <f t="shared" si="156"/>
        <v>1.3183873638621613E-2</v>
      </c>
      <c r="DY318" s="23">
        <f t="shared" si="157"/>
        <v>-9.1778429108557713E-4</v>
      </c>
      <c r="DZ318" s="23"/>
      <c r="EA318" s="2">
        <v>42902</v>
      </c>
      <c r="EB318" s="23">
        <f t="shared" si="158"/>
        <v>0.23655738821954816</v>
      </c>
      <c r="EC318" s="23">
        <f t="shared" si="159"/>
        <v>-0.52120116411979289</v>
      </c>
    </row>
    <row r="319" spans="71:133">
      <c r="BS319" s="2">
        <v>40746</v>
      </c>
      <c r="BT319">
        <v>1348.69</v>
      </c>
      <c r="BU319" s="2">
        <v>40746</v>
      </c>
      <c r="BV319">
        <v>733.04</v>
      </c>
      <c r="BW319" s="2">
        <v>40746</v>
      </c>
      <c r="BX319">
        <v>1153.18</v>
      </c>
      <c r="BZ319" s="2">
        <v>40753</v>
      </c>
      <c r="CA319" s="23">
        <f t="shared" si="150"/>
        <v>-3.1103350431081478E-2</v>
      </c>
      <c r="CB319" s="23">
        <f t="shared" si="151"/>
        <v>-3.1615864283119244E-2</v>
      </c>
      <c r="CC319" s="23">
        <f t="shared" si="152"/>
        <v>-1.3397734958982999E-2</v>
      </c>
      <c r="CD319" s="23"/>
      <c r="CE319" s="2">
        <v>41110</v>
      </c>
      <c r="CF319" s="23">
        <f t="shared" si="153"/>
        <v>0.73909277358210279</v>
      </c>
      <c r="CG319" s="23">
        <f t="shared" si="154"/>
        <v>0.82363455825016663</v>
      </c>
      <c r="DL319" s="2">
        <v>42545</v>
      </c>
      <c r="DM319">
        <v>95.447999999999993</v>
      </c>
      <c r="DN319" s="2">
        <v>42545</v>
      </c>
      <c r="DO319">
        <v>67.968800000000002</v>
      </c>
      <c r="DP319" s="2">
        <v>42545</v>
      </c>
      <c r="DQ319" s="5">
        <v>67.492000000000004</v>
      </c>
      <c r="DS319" s="2">
        <v>42545</v>
      </c>
      <c r="DT319">
        <v>67.492000000000004</v>
      </c>
      <c r="DV319" s="2">
        <v>42552</v>
      </c>
      <c r="DW319" s="23">
        <f t="shared" si="155"/>
        <v>-9.5087746142347163E-3</v>
      </c>
      <c r="DX319" s="23">
        <f t="shared" si="156"/>
        <v>2.1058586874529439E-3</v>
      </c>
      <c r="DY319" s="23">
        <f t="shared" si="157"/>
        <v>1.8224382148995355E-2</v>
      </c>
      <c r="DZ319" s="23"/>
      <c r="EA319" s="2">
        <v>42909</v>
      </c>
      <c r="EB319" s="23">
        <f t="shared" si="158"/>
        <v>0.18304256900887805</v>
      </c>
      <c r="EC319" s="23">
        <f t="shared" si="159"/>
        <v>-0.55202413505724646</v>
      </c>
    </row>
    <row r="320" spans="71:133">
      <c r="BS320" s="2">
        <v>40753</v>
      </c>
      <c r="BT320">
        <v>1306.05</v>
      </c>
      <c r="BU320" s="2">
        <v>40753</v>
      </c>
      <c r="BV320">
        <v>710.24</v>
      </c>
      <c r="BW320" s="2">
        <v>40753</v>
      </c>
      <c r="BX320">
        <v>1137.73</v>
      </c>
      <c r="BZ320" s="2">
        <v>40760</v>
      </c>
      <c r="CA320" s="23">
        <f t="shared" si="150"/>
        <v>-4.8279454832169333E-2</v>
      </c>
      <c r="CB320" s="23">
        <f t="shared" si="151"/>
        <v>-8.5754756709161217E-2</v>
      </c>
      <c r="CC320" s="23">
        <f t="shared" si="152"/>
        <v>-8.4958645724381054E-2</v>
      </c>
      <c r="CD320" s="23"/>
      <c r="CE320" s="2">
        <v>41117</v>
      </c>
      <c r="CF320" s="23">
        <f t="shared" si="153"/>
        <v>0.7222885141543508</v>
      </c>
      <c r="CG320" s="23">
        <f t="shared" si="154"/>
        <v>0.82025562883991732</v>
      </c>
      <c r="DL320" s="2">
        <v>42552</v>
      </c>
      <c r="DM320">
        <v>95.649000000000001</v>
      </c>
      <c r="DN320" s="2">
        <v>42552</v>
      </c>
      <c r="DO320">
        <v>67.322500000000005</v>
      </c>
      <c r="DP320" s="2">
        <v>42552</v>
      </c>
      <c r="DQ320" s="5">
        <v>68.721999999999994</v>
      </c>
      <c r="DS320" s="2">
        <v>42552</v>
      </c>
      <c r="DT320">
        <v>68.721999999999994</v>
      </c>
      <c r="DV320" s="2">
        <v>42559</v>
      </c>
      <c r="DW320" s="23">
        <f t="shared" si="155"/>
        <v>7.0555906272051772E-4</v>
      </c>
      <c r="DX320" s="23">
        <f t="shared" si="156"/>
        <v>6.8270447155747149E-3</v>
      </c>
      <c r="DY320" s="23">
        <f t="shared" si="157"/>
        <v>-3.0703413753965236E-3</v>
      </c>
      <c r="DZ320" s="23"/>
      <c r="EA320" s="2">
        <v>42916</v>
      </c>
      <c r="EB320" s="23">
        <f t="shared" si="158"/>
        <v>0.17563152537409596</v>
      </c>
      <c r="EC320" s="23">
        <f t="shared" si="159"/>
        <v>-0.51383585430519063</v>
      </c>
    </row>
    <row r="321" spans="71:133">
      <c r="BS321" s="2">
        <v>40760</v>
      </c>
      <c r="BT321">
        <v>1194.05</v>
      </c>
      <c r="BU321" s="2">
        <v>40760</v>
      </c>
      <c r="BV321">
        <v>675.95</v>
      </c>
      <c r="BW321" s="2">
        <v>40760</v>
      </c>
      <c r="BX321">
        <v>1041.07</v>
      </c>
      <c r="BZ321" s="2">
        <v>40767</v>
      </c>
      <c r="CA321" s="23">
        <f t="shared" si="150"/>
        <v>-2.9262519417116772E-2</v>
      </c>
      <c r="CB321" s="23">
        <f t="shared" si="151"/>
        <v>-1.1079938026045788E-2</v>
      </c>
      <c r="CC321" s="23">
        <f t="shared" si="152"/>
        <v>-4.9305041928016324E-2</v>
      </c>
      <c r="CD321" s="23"/>
      <c r="CE321" s="2">
        <v>41124</v>
      </c>
      <c r="CF321" s="23">
        <f t="shared" si="153"/>
        <v>0.70663927548709393</v>
      </c>
      <c r="CG321" s="23">
        <f t="shared" si="154"/>
        <v>0.80981221781714252</v>
      </c>
      <c r="DL321" s="2">
        <v>42559</v>
      </c>
      <c r="DM321">
        <v>96.302000000000007</v>
      </c>
      <c r="DN321" s="2">
        <v>42559</v>
      </c>
      <c r="DO321">
        <v>67.37</v>
      </c>
      <c r="DP321" s="2">
        <v>42559</v>
      </c>
      <c r="DQ321" s="5">
        <v>68.510999999999996</v>
      </c>
      <c r="DS321" s="2">
        <v>42559</v>
      </c>
      <c r="DT321">
        <v>68.510999999999996</v>
      </c>
      <c r="DV321" s="2">
        <v>42566</v>
      </c>
      <c r="DW321" s="23">
        <f t="shared" si="155"/>
        <v>-4.4530206323291077E-3</v>
      </c>
      <c r="DX321" s="23">
        <f t="shared" si="156"/>
        <v>2.8867520923758772E-3</v>
      </c>
      <c r="DY321" s="23">
        <f t="shared" si="157"/>
        <v>1.9412940987579841E-3</v>
      </c>
      <c r="DZ321" s="23"/>
      <c r="EA321" s="2">
        <v>42923</v>
      </c>
      <c r="EB321" s="23">
        <f t="shared" si="158"/>
        <v>0.17375513379363355</v>
      </c>
      <c r="EC321" s="23">
        <f t="shared" si="159"/>
        <v>-0.51230170383777762</v>
      </c>
    </row>
    <row r="322" spans="71:133">
      <c r="BS322" s="2">
        <v>40767</v>
      </c>
      <c r="BT322">
        <v>1180.82</v>
      </c>
      <c r="BU322" s="2">
        <v>40767</v>
      </c>
      <c r="BV322">
        <v>656.17</v>
      </c>
      <c r="BW322" s="2">
        <v>40767</v>
      </c>
      <c r="BX322">
        <v>989.74</v>
      </c>
      <c r="BZ322" s="2">
        <v>40774</v>
      </c>
      <c r="CA322" s="23">
        <f t="shared" si="150"/>
        <v>-4.5384580215492853E-2</v>
      </c>
      <c r="CB322" s="23">
        <f t="shared" si="151"/>
        <v>-4.1606680103656646E-2</v>
      </c>
      <c r="CC322" s="23">
        <f t="shared" si="152"/>
        <v>-1.9782973306120888E-2</v>
      </c>
      <c r="CD322" s="23"/>
      <c r="CE322" s="2">
        <v>41131</v>
      </c>
      <c r="CF322" s="23">
        <f t="shared" si="153"/>
        <v>0.70775934045438471</v>
      </c>
      <c r="CG322" s="23">
        <f t="shared" si="154"/>
        <v>0.80747541814195389</v>
      </c>
      <c r="DL322" s="2">
        <v>42566</v>
      </c>
      <c r="DM322">
        <v>96.58</v>
      </c>
      <c r="DN322" s="2">
        <v>42566</v>
      </c>
      <c r="DO322">
        <v>67.069999999999993</v>
      </c>
      <c r="DP322" s="2">
        <v>42566</v>
      </c>
      <c r="DQ322" s="5">
        <v>68.644000000000005</v>
      </c>
      <c r="DS322" s="2">
        <v>42566</v>
      </c>
      <c r="DT322">
        <v>68.644000000000005</v>
      </c>
      <c r="DV322" s="2">
        <v>42573</v>
      </c>
      <c r="DW322" s="23">
        <f t="shared" si="155"/>
        <v>1.6848069181452097E-4</v>
      </c>
      <c r="DX322" s="23">
        <f t="shared" si="156"/>
        <v>9.1840960861462317E-3</v>
      </c>
      <c r="DY322" s="23">
        <f t="shared" si="157"/>
        <v>-6.2933395489773725E-3</v>
      </c>
      <c r="DZ322" s="23"/>
      <c r="EA322" s="2">
        <v>42930</v>
      </c>
      <c r="EB322" s="23">
        <f t="shared" si="158"/>
        <v>0.18358156572984596</v>
      </c>
      <c r="EC322" s="23">
        <f t="shared" si="159"/>
        <v>-0.49958994872213813</v>
      </c>
    </row>
    <row r="323" spans="71:133">
      <c r="BS323" s="2">
        <v>40774</v>
      </c>
      <c r="BT323">
        <v>1131.69</v>
      </c>
      <c r="BU323" s="2">
        <v>40774</v>
      </c>
      <c r="BV323">
        <v>626.39</v>
      </c>
      <c r="BW323" s="2">
        <v>40774</v>
      </c>
      <c r="BX323">
        <v>970.16</v>
      </c>
      <c r="BZ323" s="2">
        <v>40781</v>
      </c>
      <c r="CA323" s="23">
        <f t="shared" si="150"/>
        <v>-2.15361037053593E-2</v>
      </c>
      <c r="CB323" s="23">
        <f t="shared" si="151"/>
        <v>2.7684259823803181E-2</v>
      </c>
      <c r="CC323" s="23">
        <f t="shared" si="152"/>
        <v>5.9371650037107759E-3</v>
      </c>
      <c r="CD323" s="23"/>
      <c r="CE323" s="2">
        <v>41138</v>
      </c>
      <c r="CF323" s="23">
        <f t="shared" si="153"/>
        <v>0.69306948074337038</v>
      </c>
      <c r="CG323" s="23">
        <f t="shared" si="154"/>
        <v>0.8100829615398738</v>
      </c>
      <c r="DL323" s="2">
        <v>42573</v>
      </c>
      <c r="DM323">
        <v>97.466999999999999</v>
      </c>
      <c r="DN323" s="2">
        <v>42573</v>
      </c>
      <c r="DO323">
        <v>67.081299999999999</v>
      </c>
      <c r="DP323" s="2">
        <v>42573</v>
      </c>
      <c r="DQ323" s="5">
        <v>68.212000000000003</v>
      </c>
      <c r="DS323" s="2">
        <v>42573</v>
      </c>
      <c r="DT323">
        <v>68.212000000000003</v>
      </c>
      <c r="DV323" s="2">
        <v>42580</v>
      </c>
      <c r="DW323" s="23">
        <f t="shared" si="155"/>
        <v>-1.286498621821508E-3</v>
      </c>
      <c r="DX323" s="23">
        <f t="shared" si="156"/>
        <v>-1.987339304585134E-2</v>
      </c>
      <c r="DY323" s="23">
        <f t="shared" si="157"/>
        <v>5.3069841083679403E-3</v>
      </c>
      <c r="DZ323" s="23"/>
      <c r="EA323" s="2">
        <v>42937</v>
      </c>
      <c r="EB323" s="23">
        <f t="shared" si="158"/>
        <v>0.18463316654800918</v>
      </c>
      <c r="EC323" s="23">
        <f t="shared" si="159"/>
        <v>-0.50094352965933253</v>
      </c>
    </row>
    <row r="324" spans="71:133">
      <c r="BS324" s="2">
        <v>40781</v>
      </c>
      <c r="BT324">
        <v>1163.02</v>
      </c>
      <c r="BU324" s="2">
        <v>40781</v>
      </c>
      <c r="BV324">
        <v>612.9</v>
      </c>
      <c r="BW324" s="2">
        <v>40781</v>
      </c>
      <c r="BX324">
        <v>975.92</v>
      </c>
      <c r="BZ324" s="2">
        <v>40788</v>
      </c>
      <c r="CA324" s="23">
        <f t="shared" si="150"/>
        <v>6.6144558655572006E-2</v>
      </c>
      <c r="CB324" s="23">
        <f t="shared" si="151"/>
        <v>1.0524324603188306E-2</v>
      </c>
      <c r="CC324" s="23">
        <f t="shared" si="152"/>
        <v>4.709402410033614E-2</v>
      </c>
      <c r="CD324" s="23"/>
      <c r="CE324" s="2">
        <v>41145</v>
      </c>
      <c r="CF324" s="23">
        <f t="shared" si="153"/>
        <v>0.71833954783989795</v>
      </c>
      <c r="CG324" s="23">
        <f t="shared" si="154"/>
        <v>0.81805437836618133</v>
      </c>
      <c r="DL324" s="2">
        <v>42580</v>
      </c>
      <c r="DM324">
        <v>95.53</v>
      </c>
      <c r="DN324" s="2">
        <v>42580</v>
      </c>
      <c r="DO324">
        <v>66.995000000000005</v>
      </c>
      <c r="DP324" s="2">
        <v>42580</v>
      </c>
      <c r="DQ324" s="5">
        <v>68.573999999999998</v>
      </c>
      <c r="DS324" s="2">
        <v>42580</v>
      </c>
      <c r="DT324">
        <v>68.573999999999998</v>
      </c>
      <c r="DV324" s="2">
        <v>42587</v>
      </c>
      <c r="DW324" s="23">
        <f t="shared" si="155"/>
        <v>-3.2659153668184171E-3</v>
      </c>
      <c r="DX324" s="23">
        <f t="shared" si="156"/>
        <v>6.9506961164031988E-3</v>
      </c>
      <c r="DY324" s="23">
        <f t="shared" si="157"/>
        <v>3.4852859684428861E-3</v>
      </c>
      <c r="DZ324" s="23"/>
      <c r="EA324" s="2">
        <v>42944</v>
      </c>
      <c r="EB324" s="23">
        <f t="shared" si="158"/>
        <v>0.19212601758259834</v>
      </c>
      <c r="EC324" s="23">
        <f t="shared" si="159"/>
        <v>-0.50125893213853157</v>
      </c>
    </row>
    <row r="325" spans="71:133">
      <c r="BS325" s="2">
        <v>40788</v>
      </c>
      <c r="BT325">
        <v>1175.26</v>
      </c>
      <c r="BU325" s="2">
        <v>40788</v>
      </c>
      <c r="BV325">
        <v>653.44000000000005</v>
      </c>
      <c r="BW325" s="2">
        <v>40788</v>
      </c>
      <c r="BX325">
        <v>1021.88</v>
      </c>
      <c r="BZ325" s="2">
        <v>40795</v>
      </c>
      <c r="CA325" s="23">
        <f t="shared" si="150"/>
        <v>5.1879285014690968E-3</v>
      </c>
      <c r="CB325" s="23">
        <f t="shared" si="151"/>
        <v>-3.4528529857222989E-2</v>
      </c>
      <c r="CC325" s="23">
        <f t="shared" si="152"/>
        <v>-2.8936861471014264E-2</v>
      </c>
      <c r="CD325" s="23"/>
      <c r="CE325" s="2">
        <v>41152</v>
      </c>
      <c r="CF325" s="23">
        <f t="shared" si="153"/>
        <v>0.74215298678506292</v>
      </c>
      <c r="CG325" s="23">
        <f t="shared" si="154"/>
        <v>0.81494639387245105</v>
      </c>
      <c r="DL325" s="2">
        <v>42587</v>
      </c>
      <c r="DM325">
        <v>96.194000000000003</v>
      </c>
      <c r="DN325" s="2">
        <v>42587</v>
      </c>
      <c r="DO325">
        <v>66.776200000000003</v>
      </c>
      <c r="DP325" s="2">
        <v>42587</v>
      </c>
      <c r="DQ325" s="5">
        <v>68.813000000000002</v>
      </c>
      <c r="DS325" s="2">
        <v>42587</v>
      </c>
      <c r="DT325">
        <v>68.813000000000002</v>
      </c>
      <c r="DV325" s="2">
        <v>42594</v>
      </c>
      <c r="DW325" s="23">
        <f t="shared" si="155"/>
        <v>1.6667615108376665E-3</v>
      </c>
      <c r="DX325" s="23">
        <f t="shared" si="156"/>
        <v>-4.9067509408071697E-3</v>
      </c>
      <c r="DY325" s="23">
        <f t="shared" si="157"/>
        <v>8.312382834638754E-3</v>
      </c>
      <c r="DZ325" s="23"/>
      <c r="EA325" s="2">
        <v>42951</v>
      </c>
      <c r="EB325" s="23">
        <f t="shared" si="158"/>
        <v>0.18439099129976494</v>
      </c>
      <c r="EC325" s="23">
        <f t="shared" si="159"/>
        <v>-0.47388711366529596</v>
      </c>
    </row>
    <row r="326" spans="71:133">
      <c r="BS326" s="2">
        <v>40795</v>
      </c>
      <c r="BT326">
        <v>1134.68</v>
      </c>
      <c r="BU326" s="2">
        <v>40795</v>
      </c>
      <c r="BV326">
        <v>656.83</v>
      </c>
      <c r="BW326" s="2">
        <v>40795</v>
      </c>
      <c r="BX326">
        <v>992.31</v>
      </c>
      <c r="BZ326" s="2">
        <v>40802</v>
      </c>
      <c r="CA326" s="23">
        <f t="shared" si="150"/>
        <v>7.4143994640927247E-3</v>
      </c>
      <c r="CB326" s="23">
        <f t="shared" si="151"/>
        <v>3.6441992456022865E-2</v>
      </c>
      <c r="CC326" s="23">
        <f t="shared" si="152"/>
        <v>-1.5589886225070737E-2</v>
      </c>
      <c r="CD326" s="23"/>
      <c r="CE326" s="2">
        <v>41159</v>
      </c>
      <c r="CF326" s="23">
        <f t="shared" si="153"/>
        <v>0.76187351675052184</v>
      </c>
      <c r="CG326" s="23">
        <f t="shared" si="154"/>
        <v>0.82429451135716714</v>
      </c>
      <c r="DL326" s="2">
        <v>42594</v>
      </c>
      <c r="DM326">
        <v>95.721999999999994</v>
      </c>
      <c r="DN326" s="2">
        <v>42594</v>
      </c>
      <c r="DO326">
        <v>66.887500000000003</v>
      </c>
      <c r="DP326" s="2">
        <v>42594</v>
      </c>
      <c r="DQ326" s="5">
        <v>69.385000000000005</v>
      </c>
      <c r="DS326" s="2">
        <v>42594</v>
      </c>
      <c r="DT326">
        <v>69.385000000000005</v>
      </c>
      <c r="DV326" s="2">
        <v>42601</v>
      </c>
      <c r="DW326" s="23">
        <f t="shared" si="155"/>
        <v>2.5789572042609343E-3</v>
      </c>
      <c r="DX326" s="23">
        <f t="shared" si="156"/>
        <v>-1.2651219155471072E-2</v>
      </c>
      <c r="DY326" s="23">
        <f t="shared" si="157"/>
        <v>-6.1973048929897523E-4</v>
      </c>
      <c r="DZ326" s="23"/>
      <c r="EA326" s="2">
        <v>42958</v>
      </c>
      <c r="EB326" s="23">
        <f t="shared" si="158"/>
        <v>0.16522279492325451</v>
      </c>
      <c r="EC326" s="23">
        <f t="shared" si="159"/>
        <v>-0.47507815736907777</v>
      </c>
    </row>
    <row r="327" spans="71:133">
      <c r="BS327" s="2">
        <v>40802</v>
      </c>
      <c r="BT327">
        <v>1176.03</v>
      </c>
      <c r="BU327" s="2">
        <v>40802</v>
      </c>
      <c r="BV327">
        <v>661.7</v>
      </c>
      <c r="BW327" s="2">
        <v>40802</v>
      </c>
      <c r="BX327">
        <v>976.84</v>
      </c>
      <c r="BZ327" s="2">
        <v>40809</v>
      </c>
      <c r="CA327" s="23">
        <f t="shared" si="150"/>
        <v>-4.2436149312377269E-2</v>
      </c>
      <c r="CB327" s="23">
        <f t="shared" si="151"/>
        <v>-6.8969329013715552E-2</v>
      </c>
      <c r="CC327" s="23">
        <f t="shared" si="152"/>
        <v>-0.11804389664632908</v>
      </c>
      <c r="CD327" s="23"/>
      <c r="CE327" s="2">
        <v>41166</v>
      </c>
      <c r="CF327" s="23">
        <f t="shared" si="153"/>
        <v>0.7719462535099072</v>
      </c>
      <c r="CG327" s="23">
        <f t="shared" si="154"/>
        <v>0.83469612315398867</v>
      </c>
      <c r="DL327" s="2">
        <v>42601</v>
      </c>
      <c r="DM327">
        <v>94.510999999999996</v>
      </c>
      <c r="DN327" s="2">
        <v>42601</v>
      </c>
      <c r="DO327">
        <v>67.06</v>
      </c>
      <c r="DP327" s="2">
        <v>42601</v>
      </c>
      <c r="DQ327" s="5">
        <v>69.341999999999999</v>
      </c>
      <c r="DS327" s="2">
        <v>42601</v>
      </c>
      <c r="DT327">
        <v>69.341999999999999</v>
      </c>
      <c r="DV327" s="2">
        <v>42608</v>
      </c>
      <c r="DW327" s="23">
        <f t="shared" si="155"/>
        <v>-1.9385624813628155E-5</v>
      </c>
      <c r="DX327" s="23">
        <f t="shared" si="156"/>
        <v>1.116272179957889E-2</v>
      </c>
      <c r="DY327" s="23">
        <f t="shared" si="157"/>
        <v>-1.1940815090421442E-2</v>
      </c>
      <c r="DZ327" s="23"/>
      <c r="EA327" s="2">
        <v>42965</v>
      </c>
      <c r="EB327" s="23">
        <f t="shared" si="158"/>
        <v>0.18782433183373562</v>
      </c>
      <c r="EC327" s="23">
        <f t="shared" si="159"/>
        <v>-0.47135267864934627</v>
      </c>
    </row>
    <row r="328" spans="71:133">
      <c r="BS328" s="2">
        <v>40809</v>
      </c>
      <c r="BT328">
        <v>1094.92</v>
      </c>
      <c r="BU328" s="2">
        <v>40809</v>
      </c>
      <c r="BV328">
        <v>633.62</v>
      </c>
      <c r="BW328" s="2">
        <v>40809</v>
      </c>
      <c r="BX328">
        <v>861.53</v>
      </c>
      <c r="BZ328" s="2">
        <v>40816</v>
      </c>
      <c r="CA328" s="23">
        <f t="shared" ref="CA328:CA391" si="160">BV329/BV328-1</f>
        <v>1.5624506802184301E-2</v>
      </c>
      <c r="CB328" s="23">
        <f t="shared" ref="CB328:CB391" si="161">BT329/BT328-1</f>
        <v>8.3476418368464422E-3</v>
      </c>
      <c r="CC328" s="23">
        <f t="shared" ref="CC328:CC391" si="162">BX329/BX328-1</f>
        <v>2.1937715459705354E-2</v>
      </c>
      <c r="CD328" s="23"/>
      <c r="CE328" s="2">
        <v>41173</v>
      </c>
      <c r="CF328" s="23">
        <f t="shared" ref="CF328:CF391" si="163">CORREL(CA328:CA379,CB328:CB379)</f>
        <v>0.75099167919637366</v>
      </c>
      <c r="CG328" s="23">
        <f t="shared" ref="CG328:CG391" si="164">CORREL(CA328:CA379,CC328:CC379)</f>
        <v>0.84075811768308084</v>
      </c>
      <c r="DL328" s="2">
        <v>42608</v>
      </c>
      <c r="DM328">
        <v>95.566000000000003</v>
      </c>
      <c r="DN328" s="2">
        <v>42608</v>
      </c>
      <c r="DO328">
        <v>67.058700000000002</v>
      </c>
      <c r="DP328" s="2">
        <v>42608</v>
      </c>
      <c r="DQ328" s="5">
        <v>68.513999999999996</v>
      </c>
      <c r="DS328" s="2">
        <v>42608</v>
      </c>
      <c r="DT328">
        <v>68.513999999999996</v>
      </c>
      <c r="DV328" s="2">
        <v>42615</v>
      </c>
      <c r="DW328" s="23">
        <f t="shared" ref="DW328:DW391" si="165">DO329/DO328-1</f>
        <v>-3.485006419748693E-3</v>
      </c>
      <c r="DX328" s="23">
        <f t="shared" ref="DX328:DX391" si="166">DM329/DM328-1</f>
        <v>2.9089843668248516E-3</v>
      </c>
      <c r="DY328" s="23">
        <f t="shared" ref="DY328:DY391" si="167">DQ329/DQ328-1</f>
        <v>-3.2694047931808301E-3</v>
      </c>
      <c r="DZ328" s="23"/>
      <c r="EA328" s="2">
        <v>42972</v>
      </c>
      <c r="EB328" s="23">
        <f t="shared" ref="EB328:EB391" si="168">CORREL(DW328:DW379,DX328:DX379)</f>
        <v>0.18834793913407327</v>
      </c>
      <c r="EC328" s="23">
        <f t="shared" ref="EC328:EC391" si="169">CORREL(DW328:DW379,DY328:DY379)</f>
        <v>-0.47698412395073359</v>
      </c>
    </row>
    <row r="329" spans="71:133">
      <c r="BS329" s="2">
        <v>40816</v>
      </c>
      <c r="BT329">
        <v>1104.06</v>
      </c>
      <c r="BU329" s="2">
        <v>40816</v>
      </c>
      <c r="BV329">
        <v>643.52</v>
      </c>
      <c r="BW329" s="2">
        <v>40816</v>
      </c>
      <c r="BX329">
        <v>880.43</v>
      </c>
      <c r="BZ329" s="2">
        <v>40823</v>
      </c>
      <c r="CA329" s="23">
        <f t="shared" si="160"/>
        <v>-1.1903281949278921E-2</v>
      </c>
      <c r="CB329" s="23">
        <f t="shared" si="161"/>
        <v>2.0007970581309209E-2</v>
      </c>
      <c r="CC329" s="23">
        <f t="shared" si="162"/>
        <v>3.9412559771929701E-3</v>
      </c>
      <c r="CD329" s="23"/>
      <c r="CE329" s="2">
        <v>41180</v>
      </c>
      <c r="CF329" s="23">
        <f t="shared" si="163"/>
        <v>0.74285244419715213</v>
      </c>
      <c r="CG329" s="23">
        <f t="shared" si="164"/>
        <v>0.83910365803221232</v>
      </c>
      <c r="DL329" s="2">
        <v>42615</v>
      </c>
      <c r="DM329">
        <v>95.843999999999994</v>
      </c>
      <c r="DN329" s="2">
        <v>42615</v>
      </c>
      <c r="DO329">
        <v>66.825000000000003</v>
      </c>
      <c r="DP329" s="2">
        <v>42615</v>
      </c>
      <c r="DQ329" s="5">
        <v>68.290000000000006</v>
      </c>
      <c r="DS329" s="2">
        <v>42615</v>
      </c>
      <c r="DT329">
        <v>68.290000000000006</v>
      </c>
      <c r="DV329" s="2">
        <v>42622</v>
      </c>
      <c r="DW329" s="23">
        <f t="shared" si="165"/>
        <v>-2.2252151141041177E-3</v>
      </c>
      <c r="DX329" s="23">
        <f t="shared" si="166"/>
        <v>-5.3002796210508407E-3</v>
      </c>
      <c r="DY329" s="23">
        <f t="shared" si="167"/>
        <v>-9.6646653975696051E-4</v>
      </c>
      <c r="DZ329" s="23"/>
      <c r="EA329" s="2">
        <v>42979</v>
      </c>
      <c r="EB329" s="23">
        <f t="shared" si="168"/>
        <v>0.19338215087200514</v>
      </c>
      <c r="EC329" s="23">
        <f t="shared" si="169"/>
        <v>-0.48228035926157375</v>
      </c>
    </row>
    <row r="330" spans="71:133">
      <c r="BS330" s="2">
        <v>40823</v>
      </c>
      <c r="BT330">
        <v>1126.1500000000001</v>
      </c>
      <c r="BU330" s="2">
        <v>40823</v>
      </c>
      <c r="BV330">
        <v>635.86</v>
      </c>
      <c r="BW330" s="2">
        <v>40823</v>
      </c>
      <c r="BX330">
        <v>883.9</v>
      </c>
      <c r="BZ330" s="2">
        <v>40830</v>
      </c>
      <c r="CA330" s="23">
        <f t="shared" si="160"/>
        <v>5.130060076117382E-2</v>
      </c>
      <c r="CB330" s="23">
        <f t="shared" si="161"/>
        <v>5.3500865781645368E-2</v>
      </c>
      <c r="CC330" s="23">
        <f t="shared" si="162"/>
        <v>5.8377644529924222E-2</v>
      </c>
      <c r="CD330" s="23"/>
      <c r="CE330" s="2">
        <v>41187</v>
      </c>
      <c r="CF330" s="23">
        <f t="shared" si="163"/>
        <v>0.75484388255534607</v>
      </c>
      <c r="CG330" s="23">
        <f t="shared" si="164"/>
        <v>0.84201907533804343</v>
      </c>
      <c r="DL330" s="2">
        <v>42622</v>
      </c>
      <c r="DM330">
        <v>95.335999999999999</v>
      </c>
      <c r="DN330" s="2">
        <v>42622</v>
      </c>
      <c r="DO330">
        <v>66.676299999999998</v>
      </c>
      <c r="DP330" s="2">
        <v>42622</v>
      </c>
      <c r="DQ330" s="5">
        <v>68.224000000000004</v>
      </c>
      <c r="DS330" s="2">
        <v>42622</v>
      </c>
      <c r="DT330">
        <v>68.224000000000004</v>
      </c>
      <c r="DV330" s="2">
        <v>42629</v>
      </c>
      <c r="DW330" s="23">
        <f t="shared" si="165"/>
        <v>4.6298309894221568E-3</v>
      </c>
      <c r="DX330" s="23">
        <f t="shared" si="166"/>
        <v>8.0976755894941466E-3</v>
      </c>
      <c r="DY330" s="23">
        <f t="shared" si="167"/>
        <v>-5.9949577861163617E-3</v>
      </c>
      <c r="DZ330" s="23"/>
      <c r="EA330" s="2">
        <v>42986</v>
      </c>
      <c r="EB330" s="23">
        <f t="shared" si="168"/>
        <v>0.20393839239848904</v>
      </c>
      <c r="EC330" s="23">
        <f t="shared" si="169"/>
        <v>-0.48840372378392272</v>
      </c>
    </row>
    <row r="331" spans="71:133">
      <c r="BS331" s="2">
        <v>40830</v>
      </c>
      <c r="BT331">
        <v>1186.4000000000001</v>
      </c>
      <c r="BU331" s="2">
        <v>40830</v>
      </c>
      <c r="BV331">
        <v>668.48</v>
      </c>
      <c r="BW331" s="2">
        <v>40830</v>
      </c>
      <c r="BX331">
        <v>935.5</v>
      </c>
      <c r="BZ331" s="2">
        <v>40837</v>
      </c>
      <c r="CA331" s="23">
        <f t="shared" si="160"/>
        <v>-1.7831498324557327E-2</v>
      </c>
      <c r="CB331" s="23">
        <f t="shared" si="161"/>
        <v>6.6840863115305016E-3</v>
      </c>
      <c r="CC331" s="23">
        <f t="shared" si="162"/>
        <v>-1.6493853554249038E-2</v>
      </c>
      <c r="CD331" s="23"/>
      <c r="CE331" s="2">
        <v>41194</v>
      </c>
      <c r="CF331" s="23">
        <f t="shared" si="163"/>
        <v>0.73868460777282696</v>
      </c>
      <c r="CG331" s="23">
        <f t="shared" si="164"/>
        <v>0.83198972387771242</v>
      </c>
      <c r="DL331" s="2">
        <v>42629</v>
      </c>
      <c r="DM331">
        <v>96.108000000000004</v>
      </c>
      <c r="DN331" s="2">
        <v>42629</v>
      </c>
      <c r="DO331">
        <v>66.984999999999999</v>
      </c>
      <c r="DP331" s="2">
        <v>42629</v>
      </c>
      <c r="DQ331" s="5">
        <v>67.814999999999998</v>
      </c>
      <c r="DS331" s="2">
        <v>42629</v>
      </c>
      <c r="DT331">
        <v>67.814999999999998</v>
      </c>
      <c r="DV331" s="2">
        <v>42636</v>
      </c>
      <c r="DW331" s="23">
        <f t="shared" si="165"/>
        <v>-4.9458834067328539E-3</v>
      </c>
      <c r="DX331" s="23">
        <f t="shared" si="166"/>
        <v>-6.5655304449161456E-3</v>
      </c>
      <c r="DY331" s="23">
        <f t="shared" si="167"/>
        <v>1.0086264100862552E-2</v>
      </c>
      <c r="DZ331" s="23"/>
      <c r="EA331" s="2">
        <v>42993</v>
      </c>
      <c r="EB331" s="23">
        <f t="shared" si="168"/>
        <v>0.19932470424559881</v>
      </c>
      <c r="EC331" s="23">
        <f t="shared" si="169"/>
        <v>-0.48894145811493572</v>
      </c>
    </row>
    <row r="332" spans="71:133">
      <c r="BS332" s="2">
        <v>40837</v>
      </c>
      <c r="BT332">
        <v>1194.33</v>
      </c>
      <c r="BU332" s="2">
        <v>40837</v>
      </c>
      <c r="BV332">
        <v>656.56</v>
      </c>
      <c r="BW332" s="2">
        <v>40837</v>
      </c>
      <c r="BX332">
        <v>920.07</v>
      </c>
      <c r="BZ332" s="2">
        <v>40844</v>
      </c>
      <c r="CA332" s="23">
        <f t="shared" si="160"/>
        <v>6.250761545022554E-2</v>
      </c>
      <c r="CB332" s="23">
        <f t="shared" si="161"/>
        <v>5.0128523942294168E-2</v>
      </c>
      <c r="CC332" s="23">
        <f t="shared" si="162"/>
        <v>9.7872987924831678E-2</v>
      </c>
      <c r="CD332" s="23"/>
      <c r="CE332" s="2">
        <v>41201</v>
      </c>
      <c r="CF332" s="23">
        <f t="shared" si="163"/>
        <v>0.74279599805837626</v>
      </c>
      <c r="CG332" s="23">
        <f t="shared" si="164"/>
        <v>0.82881685011467299</v>
      </c>
      <c r="DL332" s="2">
        <v>42636</v>
      </c>
      <c r="DM332">
        <v>95.477000000000004</v>
      </c>
      <c r="DN332" s="2">
        <v>42636</v>
      </c>
      <c r="DO332">
        <v>66.653700000000001</v>
      </c>
      <c r="DP332" s="2">
        <v>42636</v>
      </c>
      <c r="DQ332" s="5">
        <v>68.498999999999995</v>
      </c>
      <c r="DS332" s="2">
        <v>42636</v>
      </c>
      <c r="DT332">
        <v>68.498999999999995</v>
      </c>
      <c r="DV332" s="2">
        <v>42643</v>
      </c>
      <c r="DW332" s="23">
        <f t="shared" si="165"/>
        <v>-5.8061292921485208E-4</v>
      </c>
      <c r="DX332" s="23">
        <f t="shared" si="166"/>
        <v>-1.4663217319366151E-4</v>
      </c>
      <c r="DY332" s="23">
        <f t="shared" si="167"/>
        <v>1.737251638709969E-3</v>
      </c>
      <c r="DZ332" s="23"/>
      <c r="EA332" s="2">
        <v>43000</v>
      </c>
      <c r="EB332" s="23">
        <f t="shared" si="168"/>
        <v>0.20046956884970968</v>
      </c>
      <c r="EC332" s="23">
        <f t="shared" si="169"/>
        <v>-0.48727432273071486</v>
      </c>
    </row>
    <row r="333" spans="71:133">
      <c r="BS333" s="2">
        <v>40844</v>
      </c>
      <c r="BT333">
        <v>1254.2</v>
      </c>
      <c r="BU333" s="2">
        <v>40844</v>
      </c>
      <c r="BV333">
        <v>697.6</v>
      </c>
      <c r="BW333" s="2">
        <v>40844</v>
      </c>
      <c r="BX333">
        <v>1010.12</v>
      </c>
      <c r="BZ333" s="2">
        <v>40851</v>
      </c>
      <c r="CA333" s="23">
        <f t="shared" si="160"/>
        <v>-1.2858371559633097E-2</v>
      </c>
      <c r="CB333" s="23">
        <f t="shared" si="161"/>
        <v>-4.0767022803380737E-2</v>
      </c>
      <c r="CC333" s="23">
        <f t="shared" si="162"/>
        <v>-2.0284718647289424E-2</v>
      </c>
      <c r="CD333" s="23"/>
      <c r="CE333" s="2">
        <v>41208</v>
      </c>
      <c r="CF333" s="23">
        <f t="shared" si="163"/>
        <v>0.71760745846293039</v>
      </c>
      <c r="CG333" s="23">
        <f t="shared" si="164"/>
        <v>0.80774868656139676</v>
      </c>
      <c r="DL333" s="2">
        <v>42643</v>
      </c>
      <c r="DM333">
        <v>95.462999999999994</v>
      </c>
      <c r="DN333" s="2">
        <v>42643</v>
      </c>
      <c r="DO333">
        <v>66.614999999999995</v>
      </c>
      <c r="DP333" s="2">
        <v>42643</v>
      </c>
      <c r="DQ333" s="5">
        <v>68.617999999999995</v>
      </c>
      <c r="DS333" s="2">
        <v>42643</v>
      </c>
      <c r="DT333">
        <v>68.617999999999995</v>
      </c>
      <c r="DV333" s="2">
        <v>42650</v>
      </c>
      <c r="DW333" s="23">
        <f t="shared" si="165"/>
        <v>1.050814381145404E-3</v>
      </c>
      <c r="DX333" s="23">
        <f t="shared" si="166"/>
        <v>1.2245582057970328E-2</v>
      </c>
      <c r="DY333" s="23">
        <f t="shared" si="167"/>
        <v>-2.4629106065463535E-3</v>
      </c>
      <c r="DZ333" s="23"/>
      <c r="EA333" s="2">
        <v>43007</v>
      </c>
      <c r="EB333" s="23">
        <f t="shared" si="168"/>
        <v>0.22554354444184396</v>
      </c>
      <c r="EC333" s="23">
        <f t="shared" si="169"/>
        <v>-0.5136225796223004</v>
      </c>
    </row>
    <row r="334" spans="71:133">
      <c r="BS334" s="2">
        <v>40851</v>
      </c>
      <c r="BT334">
        <v>1203.07</v>
      </c>
      <c r="BU334" s="2">
        <v>40851</v>
      </c>
      <c r="BV334">
        <v>688.63</v>
      </c>
      <c r="BW334" s="2">
        <v>40851</v>
      </c>
      <c r="BX334">
        <v>989.63</v>
      </c>
      <c r="BZ334" s="2">
        <v>40858</v>
      </c>
      <c r="CA334" s="23">
        <f t="shared" si="160"/>
        <v>-2.1622642057418373E-2</v>
      </c>
      <c r="CB334" s="23">
        <f t="shared" si="161"/>
        <v>1.9865843217767853E-3</v>
      </c>
      <c r="CC334" s="23">
        <f t="shared" si="162"/>
        <v>-1.8673645705970965E-2</v>
      </c>
      <c r="CD334" s="23"/>
      <c r="CE334" s="2">
        <v>41215</v>
      </c>
      <c r="CF334" s="23">
        <f t="shared" si="163"/>
        <v>0.72285623124301779</v>
      </c>
      <c r="CG334" s="23">
        <f t="shared" si="164"/>
        <v>0.80667702756553428</v>
      </c>
      <c r="DL334" s="2">
        <v>42650</v>
      </c>
      <c r="DM334">
        <v>96.632000000000005</v>
      </c>
      <c r="DN334" s="2">
        <v>42650</v>
      </c>
      <c r="DO334">
        <v>66.685000000000002</v>
      </c>
      <c r="DP334" s="2">
        <v>42650</v>
      </c>
      <c r="DQ334" s="5">
        <v>68.448999999999998</v>
      </c>
      <c r="DS334" s="2">
        <v>42650</v>
      </c>
      <c r="DT334">
        <v>68.448999999999998</v>
      </c>
      <c r="DV334" s="2">
        <v>42657</v>
      </c>
      <c r="DW334" s="23">
        <f t="shared" si="165"/>
        <v>4.498762840219328E-4</v>
      </c>
      <c r="DX334" s="23">
        <f t="shared" si="166"/>
        <v>1.4353423296630474E-2</v>
      </c>
      <c r="DY334" s="23">
        <f t="shared" si="167"/>
        <v>-5.0548583617000542E-3</v>
      </c>
      <c r="DZ334" s="23"/>
      <c r="EA334" s="2">
        <v>43014</v>
      </c>
      <c r="EB334" s="23">
        <f t="shared" si="168"/>
        <v>0.2266946152028374</v>
      </c>
      <c r="EC334" s="23">
        <f t="shared" si="169"/>
        <v>-0.51425999028127578</v>
      </c>
    </row>
    <row r="335" spans="71:133">
      <c r="BS335" s="2">
        <v>40858</v>
      </c>
      <c r="BT335">
        <v>1205.46</v>
      </c>
      <c r="BU335" s="2">
        <v>40858</v>
      </c>
      <c r="BV335">
        <v>673.74</v>
      </c>
      <c r="BW335" s="2">
        <v>40858</v>
      </c>
      <c r="BX335">
        <v>971.15</v>
      </c>
      <c r="BZ335" s="2">
        <v>40865</v>
      </c>
      <c r="CA335" s="23">
        <f t="shared" si="160"/>
        <v>-5.451657909579366E-2</v>
      </c>
      <c r="CB335" s="23">
        <f t="shared" si="161"/>
        <v>-3.9785641995586762E-2</v>
      </c>
      <c r="CC335" s="23">
        <f t="shared" si="162"/>
        <v>-3.8171240282139696E-2</v>
      </c>
      <c r="CD335" s="23"/>
      <c r="CE335" s="2">
        <v>41222</v>
      </c>
      <c r="CF335" s="23">
        <f t="shared" si="163"/>
        <v>0.72251569571199925</v>
      </c>
      <c r="CG335" s="23">
        <f t="shared" si="164"/>
        <v>0.80256960192603821</v>
      </c>
      <c r="DL335" s="2">
        <v>42657</v>
      </c>
      <c r="DM335">
        <v>98.019000000000005</v>
      </c>
      <c r="DN335" s="2">
        <v>42657</v>
      </c>
      <c r="DO335">
        <v>66.715000000000003</v>
      </c>
      <c r="DP335" s="2">
        <v>42657</v>
      </c>
      <c r="DQ335" s="5">
        <v>68.102999999999994</v>
      </c>
      <c r="DS335" s="2">
        <v>42657</v>
      </c>
      <c r="DT335">
        <v>68.102999999999994</v>
      </c>
      <c r="DV335" s="2">
        <v>42664</v>
      </c>
      <c r="DW335" s="23">
        <f t="shared" si="165"/>
        <v>2.6230982537660541E-3</v>
      </c>
      <c r="DX335" s="23">
        <f t="shared" si="166"/>
        <v>6.8966220834734138E-3</v>
      </c>
      <c r="DY335" s="23">
        <f t="shared" si="167"/>
        <v>4.9190197201298691E-3</v>
      </c>
      <c r="DZ335" s="23"/>
      <c r="EA335" s="2">
        <v>43021</v>
      </c>
      <c r="EB335" s="23">
        <f t="shared" si="168"/>
        <v>0.24068317501959016</v>
      </c>
      <c r="EC335" s="23">
        <f t="shared" si="169"/>
        <v>-0.52635123534046568</v>
      </c>
    </row>
    <row r="336" spans="71:133">
      <c r="BS336" s="2">
        <v>40865</v>
      </c>
      <c r="BT336">
        <v>1157.5</v>
      </c>
      <c r="BU336" s="2">
        <v>40865</v>
      </c>
      <c r="BV336">
        <v>637.01</v>
      </c>
      <c r="BW336" s="2">
        <v>40865</v>
      </c>
      <c r="BX336">
        <v>934.08</v>
      </c>
      <c r="BZ336" s="2">
        <v>40872</v>
      </c>
      <c r="CA336" s="23">
        <f t="shared" si="160"/>
        <v>-4.0941272507496018E-2</v>
      </c>
      <c r="CB336" s="23">
        <f t="shared" si="161"/>
        <v>-5.1568034557235465E-2</v>
      </c>
      <c r="CC336" s="23">
        <f t="shared" si="162"/>
        <v>-6.0680027406646131E-2</v>
      </c>
      <c r="CD336" s="23"/>
      <c r="CE336" s="2">
        <v>41229</v>
      </c>
      <c r="CF336" s="23">
        <f t="shared" si="163"/>
        <v>0.70344126054364653</v>
      </c>
      <c r="CG336" s="23">
        <f t="shared" si="164"/>
        <v>0.797148835308919</v>
      </c>
      <c r="DL336" s="2">
        <v>42664</v>
      </c>
      <c r="DM336">
        <v>98.694999999999993</v>
      </c>
      <c r="DN336" s="2">
        <v>42664</v>
      </c>
      <c r="DO336">
        <v>66.89</v>
      </c>
      <c r="DP336" s="2">
        <v>42664</v>
      </c>
      <c r="DQ336" s="5">
        <v>68.438000000000002</v>
      </c>
      <c r="DS336" s="2">
        <v>42664</v>
      </c>
      <c r="DT336">
        <v>68.438000000000002</v>
      </c>
      <c r="DV336" s="2">
        <v>42671</v>
      </c>
      <c r="DW336" s="23">
        <f t="shared" si="165"/>
        <v>-1.663925848407799E-3</v>
      </c>
      <c r="DX336" s="23">
        <f t="shared" si="166"/>
        <v>-3.5158822635391607E-3</v>
      </c>
      <c r="DY336" s="23">
        <f t="shared" si="167"/>
        <v>-2.8346824863380027E-3</v>
      </c>
      <c r="DZ336" s="23"/>
      <c r="EA336" s="2">
        <v>43028</v>
      </c>
      <c r="EB336" s="23">
        <f t="shared" si="168"/>
        <v>0.23807235349913328</v>
      </c>
      <c r="EC336" s="23">
        <f t="shared" si="169"/>
        <v>-0.53665596447297315</v>
      </c>
    </row>
    <row r="337" spans="71:133">
      <c r="BS337" s="2">
        <v>40872</v>
      </c>
      <c r="BT337">
        <v>1097.81</v>
      </c>
      <c r="BU337" s="2">
        <v>40872</v>
      </c>
      <c r="BV337">
        <v>610.92999999999995</v>
      </c>
      <c r="BW337" s="2">
        <v>40872</v>
      </c>
      <c r="BX337">
        <v>877.4</v>
      </c>
      <c r="BZ337" s="2">
        <v>40879</v>
      </c>
      <c r="CA337" s="23">
        <f t="shared" si="160"/>
        <v>6.8060170559638644E-2</v>
      </c>
      <c r="CB337" s="23">
        <f t="shared" si="161"/>
        <v>8.1826545577103671E-2</v>
      </c>
      <c r="CC337" s="23">
        <f t="shared" si="162"/>
        <v>9.5087759288807971E-2</v>
      </c>
      <c r="CD337" s="23"/>
      <c r="CE337" s="2">
        <v>41236</v>
      </c>
      <c r="CF337" s="23">
        <f t="shared" si="163"/>
        <v>0.66374405931059</v>
      </c>
      <c r="CG337" s="23">
        <f t="shared" si="164"/>
        <v>0.7762310563233934</v>
      </c>
      <c r="DL337" s="2">
        <v>42671</v>
      </c>
      <c r="DM337">
        <v>98.347999999999999</v>
      </c>
      <c r="DN337" s="2">
        <v>42671</v>
      </c>
      <c r="DO337">
        <v>66.778700000000001</v>
      </c>
      <c r="DP337" s="2">
        <v>42671</v>
      </c>
      <c r="DQ337" s="5">
        <v>68.244</v>
      </c>
      <c r="DS337" s="2">
        <v>42671</v>
      </c>
      <c r="DT337">
        <v>68.244</v>
      </c>
      <c r="DV337" s="2">
        <v>42678</v>
      </c>
      <c r="DW337" s="23">
        <f t="shared" si="165"/>
        <v>-1.1036453240329536E-3</v>
      </c>
      <c r="DX337" s="23">
        <f t="shared" si="166"/>
        <v>-1.3045511855858782E-2</v>
      </c>
      <c r="DY337" s="23">
        <f t="shared" si="167"/>
        <v>-3.2237266279833143E-4</v>
      </c>
      <c r="DZ337" s="23"/>
      <c r="EA337" s="2">
        <v>43035</v>
      </c>
      <c r="EB337" s="23">
        <f t="shared" si="168"/>
        <v>0.23514489751120532</v>
      </c>
      <c r="EC337" s="23">
        <f t="shared" si="169"/>
        <v>-0.53096701620292963</v>
      </c>
    </row>
    <row r="338" spans="71:133">
      <c r="BS338" s="2">
        <v>40879</v>
      </c>
      <c r="BT338">
        <v>1187.6400000000001</v>
      </c>
      <c r="BU338" s="2">
        <v>40879</v>
      </c>
      <c r="BV338">
        <v>652.51</v>
      </c>
      <c r="BW338" s="2">
        <v>40879</v>
      </c>
      <c r="BX338">
        <v>960.83</v>
      </c>
      <c r="BZ338" s="2">
        <v>40886</v>
      </c>
      <c r="CA338" s="23">
        <f t="shared" si="160"/>
        <v>-3.3669982069240323E-2</v>
      </c>
      <c r="CB338" s="23">
        <f t="shared" si="161"/>
        <v>-2.9470209827908711E-4</v>
      </c>
      <c r="CC338" s="23">
        <f t="shared" si="162"/>
        <v>-2.7736436206196813E-2</v>
      </c>
      <c r="CD338" s="23"/>
      <c r="CE338" s="2">
        <v>41243</v>
      </c>
      <c r="CF338" s="23">
        <f t="shared" si="163"/>
        <v>0.56815420967172092</v>
      </c>
      <c r="CG338" s="23">
        <f t="shared" si="164"/>
        <v>0.71022312140133126</v>
      </c>
      <c r="DL338" s="2">
        <v>42678</v>
      </c>
      <c r="DM338">
        <v>97.064999999999998</v>
      </c>
      <c r="DN338" s="2">
        <v>42678</v>
      </c>
      <c r="DO338">
        <v>66.704999999999998</v>
      </c>
      <c r="DP338" s="2">
        <v>42678</v>
      </c>
      <c r="DQ338" s="5">
        <v>68.221999999999994</v>
      </c>
      <c r="DS338" s="2">
        <v>42678</v>
      </c>
      <c r="DT338">
        <v>68.221999999999994</v>
      </c>
      <c r="DV338" s="2">
        <v>42685</v>
      </c>
      <c r="DW338" s="23">
        <f t="shared" si="165"/>
        <v>8.1133348324713417E-3</v>
      </c>
      <c r="DX338" s="23">
        <f t="shared" si="166"/>
        <v>2.0553237521248713E-2</v>
      </c>
      <c r="DY338" s="23">
        <f t="shared" si="167"/>
        <v>-3.3229749934038821E-2</v>
      </c>
      <c r="DZ338" s="23"/>
      <c r="EA338" s="2">
        <v>43042</v>
      </c>
      <c r="EB338" s="23">
        <f t="shared" si="168"/>
        <v>0.23113473505895887</v>
      </c>
      <c r="EC338" s="23">
        <f t="shared" si="169"/>
        <v>-0.49988984438259954</v>
      </c>
    </row>
    <row r="339" spans="71:133">
      <c r="BS339" s="2">
        <v>40886</v>
      </c>
      <c r="BT339">
        <v>1187.29</v>
      </c>
      <c r="BU339" s="2">
        <v>40886</v>
      </c>
      <c r="BV339">
        <v>630.54</v>
      </c>
      <c r="BW339" s="2">
        <v>40886</v>
      </c>
      <c r="BX339">
        <v>934.18</v>
      </c>
      <c r="BZ339" s="2">
        <v>40893</v>
      </c>
      <c r="CA339" s="23">
        <f t="shared" si="160"/>
        <v>-4.2122625051543072E-2</v>
      </c>
      <c r="CB339" s="23">
        <f t="shared" si="161"/>
        <v>-3.437239427604033E-2</v>
      </c>
      <c r="CC339" s="23">
        <f t="shared" si="162"/>
        <v>-3.2210066582457286E-2</v>
      </c>
      <c r="CD339" s="23"/>
      <c r="CE339" s="2">
        <v>41250</v>
      </c>
      <c r="CF339" s="23">
        <f t="shared" si="163"/>
        <v>0.58157254599435637</v>
      </c>
      <c r="CG339" s="23">
        <f t="shared" si="164"/>
        <v>0.69374579875360198</v>
      </c>
      <c r="DL339" s="2">
        <v>42685</v>
      </c>
      <c r="DM339">
        <v>99.06</v>
      </c>
      <c r="DN339" s="2">
        <v>42685</v>
      </c>
      <c r="DO339">
        <v>67.246200000000002</v>
      </c>
      <c r="DP339" s="2">
        <v>42685</v>
      </c>
      <c r="DQ339" s="5">
        <v>65.954999999999998</v>
      </c>
      <c r="DS339" s="2">
        <v>42685</v>
      </c>
      <c r="DT339">
        <v>65.954999999999998</v>
      </c>
      <c r="DV339" s="2">
        <v>42692</v>
      </c>
      <c r="DW339" s="23">
        <f t="shared" si="165"/>
        <v>1.3234948591890783E-2</v>
      </c>
      <c r="DX339" s="23">
        <f t="shared" si="166"/>
        <v>2.1704017767009809E-2</v>
      </c>
      <c r="DY339" s="23">
        <f t="shared" si="167"/>
        <v>-7.8538397392161619E-3</v>
      </c>
      <c r="DZ339" s="23"/>
      <c r="EA339" s="2">
        <v>43049</v>
      </c>
      <c r="EB339" s="23">
        <f t="shared" si="168"/>
        <v>0.14561385796822721</v>
      </c>
      <c r="EC339" s="23">
        <f t="shared" si="169"/>
        <v>-0.4517002730829382</v>
      </c>
    </row>
    <row r="340" spans="71:133">
      <c r="BS340" s="2">
        <v>40893</v>
      </c>
      <c r="BT340">
        <v>1146.48</v>
      </c>
      <c r="BU340" s="2">
        <v>40893</v>
      </c>
      <c r="BV340">
        <v>603.98</v>
      </c>
      <c r="BW340" s="2">
        <v>40893</v>
      </c>
      <c r="BX340">
        <v>904.09</v>
      </c>
      <c r="BZ340" s="2">
        <v>40900</v>
      </c>
      <c r="CA340" s="23">
        <f t="shared" si="160"/>
        <v>9.2718301930527769E-3</v>
      </c>
      <c r="CB340" s="23">
        <f t="shared" si="161"/>
        <v>3.119112413648728E-2</v>
      </c>
      <c r="CC340" s="23">
        <f t="shared" si="162"/>
        <v>2.6114656726653251E-2</v>
      </c>
      <c r="CD340" s="23"/>
      <c r="CE340" s="2">
        <v>41257</v>
      </c>
      <c r="CF340" s="23">
        <f t="shared" si="163"/>
        <v>0.54100071047119769</v>
      </c>
      <c r="CG340" s="23">
        <f t="shared" si="164"/>
        <v>0.66118361118921198</v>
      </c>
      <c r="DL340" s="2">
        <v>42692</v>
      </c>
      <c r="DM340">
        <v>101.21</v>
      </c>
      <c r="DN340" s="2">
        <v>42692</v>
      </c>
      <c r="DO340">
        <v>68.136200000000002</v>
      </c>
      <c r="DP340" s="2">
        <v>42692</v>
      </c>
      <c r="DQ340" s="5">
        <v>65.436999999999998</v>
      </c>
      <c r="DS340" s="2">
        <v>42692</v>
      </c>
      <c r="DT340">
        <v>65.436999999999998</v>
      </c>
      <c r="DV340" s="2">
        <v>42699</v>
      </c>
      <c r="DW340" s="23">
        <f t="shared" si="165"/>
        <v>4.8623198828228187E-3</v>
      </c>
      <c r="DX340" s="23">
        <f t="shared" si="166"/>
        <v>2.7665250469322E-3</v>
      </c>
      <c r="DY340" s="23">
        <f t="shared" si="167"/>
        <v>-6.7087427602120497E-3</v>
      </c>
      <c r="DZ340" s="23"/>
      <c r="EA340" s="2">
        <v>43056</v>
      </c>
      <c r="EB340" s="23">
        <f t="shared" si="168"/>
        <v>2.2263786091968579E-2</v>
      </c>
      <c r="EC340" s="23">
        <f t="shared" si="169"/>
        <v>-0.42530602719409261</v>
      </c>
    </row>
    <row r="341" spans="71:133">
      <c r="BS341" s="2">
        <v>40900</v>
      </c>
      <c r="BT341">
        <v>1182.24</v>
      </c>
      <c r="BU341" s="2">
        <v>40900</v>
      </c>
      <c r="BV341">
        <v>609.58000000000004</v>
      </c>
      <c r="BW341" s="2">
        <v>40900</v>
      </c>
      <c r="BX341">
        <v>927.7</v>
      </c>
      <c r="BZ341" s="2">
        <v>40907</v>
      </c>
      <c r="CA341" s="23">
        <f t="shared" si="160"/>
        <v>-1.9521637849010953E-2</v>
      </c>
      <c r="CB341" s="23">
        <f t="shared" si="161"/>
        <v>2.9604817972650466E-4</v>
      </c>
      <c r="CC341" s="23">
        <f t="shared" si="162"/>
        <v>-1.2191441198663444E-2</v>
      </c>
      <c r="CD341" s="23"/>
      <c r="CE341" s="2">
        <v>41264</v>
      </c>
      <c r="CF341" s="23">
        <f t="shared" si="163"/>
        <v>0.54098068192665627</v>
      </c>
      <c r="CG341" s="23">
        <f t="shared" si="164"/>
        <v>0.66451312501822302</v>
      </c>
      <c r="DL341" s="2">
        <v>42699</v>
      </c>
      <c r="DM341">
        <v>101.49</v>
      </c>
      <c r="DN341" s="2">
        <v>42699</v>
      </c>
      <c r="DO341">
        <v>68.467500000000001</v>
      </c>
      <c r="DP341" s="2">
        <v>42699</v>
      </c>
      <c r="DQ341" s="5">
        <v>64.998000000000005</v>
      </c>
      <c r="DS341" s="2">
        <v>42699</v>
      </c>
      <c r="DT341">
        <v>64.998000000000005</v>
      </c>
      <c r="DV341" s="2">
        <v>42706</v>
      </c>
      <c r="DW341" s="23">
        <f t="shared" si="165"/>
        <v>-3.541826413992144E-3</v>
      </c>
      <c r="DX341" s="23">
        <f t="shared" si="166"/>
        <v>-7.0942950044339259E-3</v>
      </c>
      <c r="DY341" s="23">
        <f t="shared" si="167"/>
        <v>6.7386688821193808E-3</v>
      </c>
      <c r="DZ341" s="23"/>
      <c r="EA341" s="2">
        <v>43063</v>
      </c>
      <c r="EB341" s="23">
        <f t="shared" si="168"/>
        <v>2.4511955812777382E-2</v>
      </c>
      <c r="EC341" s="23">
        <f t="shared" si="169"/>
        <v>-0.4133101115233847</v>
      </c>
    </row>
    <row r="342" spans="71:133">
      <c r="BS342" s="2">
        <v>40907</v>
      </c>
      <c r="BT342">
        <v>1182.5899999999999</v>
      </c>
      <c r="BU342" s="2">
        <v>40907</v>
      </c>
      <c r="BV342">
        <v>597.67999999999995</v>
      </c>
      <c r="BW342" s="2">
        <v>40907</v>
      </c>
      <c r="BX342">
        <v>916.39</v>
      </c>
      <c r="BZ342" s="2">
        <v>40914</v>
      </c>
      <c r="CA342" s="23">
        <f t="shared" si="160"/>
        <v>2.7623477446125255E-2</v>
      </c>
      <c r="CB342" s="23">
        <f t="shared" si="161"/>
        <v>7.6780625576067241E-3</v>
      </c>
      <c r="CC342" s="23">
        <f t="shared" si="162"/>
        <v>1.1643514224293217E-2</v>
      </c>
      <c r="CD342" s="23"/>
      <c r="CE342" s="2">
        <v>41271</v>
      </c>
      <c r="CF342" s="23">
        <f t="shared" si="163"/>
        <v>0.53960246019946667</v>
      </c>
      <c r="CG342" s="23">
        <f t="shared" si="164"/>
        <v>0.6605338641170363</v>
      </c>
      <c r="DL342" s="2">
        <v>42706</v>
      </c>
      <c r="DM342">
        <v>100.77</v>
      </c>
      <c r="DN342" s="2">
        <v>42706</v>
      </c>
      <c r="DO342">
        <v>68.224999999999994</v>
      </c>
      <c r="DP342" s="2">
        <v>42706</v>
      </c>
      <c r="DQ342" s="5">
        <v>65.436000000000007</v>
      </c>
      <c r="DS342" s="2">
        <v>42706</v>
      </c>
      <c r="DT342">
        <v>65.436000000000007</v>
      </c>
      <c r="DV342" s="2">
        <v>42713</v>
      </c>
      <c r="DW342" s="23">
        <f t="shared" si="165"/>
        <v>-1.1835837303041274E-2</v>
      </c>
      <c r="DX342" s="23">
        <f t="shared" si="166"/>
        <v>8.137342463034658E-3</v>
      </c>
      <c r="DY342" s="23">
        <f t="shared" si="167"/>
        <v>8.5579803166451196E-3</v>
      </c>
      <c r="DZ342" s="23"/>
      <c r="EA342" s="2">
        <v>43070</v>
      </c>
      <c r="EB342" s="23">
        <f t="shared" si="168"/>
        <v>1.4898778758250771E-2</v>
      </c>
      <c r="EC342" s="23">
        <f t="shared" si="169"/>
        <v>-0.40381068906487616</v>
      </c>
    </row>
    <row r="343" spans="71:133">
      <c r="BS343" s="2">
        <v>40914</v>
      </c>
      <c r="BT343">
        <v>1191.67</v>
      </c>
      <c r="BU343" s="2">
        <v>40914</v>
      </c>
      <c r="BV343">
        <v>614.19000000000005</v>
      </c>
      <c r="BW343" s="2">
        <v>40914</v>
      </c>
      <c r="BX343">
        <v>927.06</v>
      </c>
      <c r="BZ343" s="2">
        <v>40921</v>
      </c>
      <c r="CA343" s="23">
        <f t="shared" si="160"/>
        <v>2.3526921636626952E-2</v>
      </c>
      <c r="CB343" s="23">
        <f t="shared" si="161"/>
        <v>7.8796982386062364E-3</v>
      </c>
      <c r="CC343" s="23">
        <f t="shared" si="162"/>
        <v>2.7894634651478789E-2</v>
      </c>
      <c r="CD343" s="23"/>
      <c r="CE343" s="2">
        <v>41278</v>
      </c>
      <c r="CF343" s="23">
        <f t="shared" si="163"/>
        <v>0.54841444455960442</v>
      </c>
      <c r="CG343" s="23">
        <f t="shared" si="164"/>
        <v>0.66552702129933228</v>
      </c>
      <c r="DL343" s="2">
        <v>42713</v>
      </c>
      <c r="DM343">
        <v>101.59</v>
      </c>
      <c r="DN343" s="2">
        <v>42713</v>
      </c>
      <c r="DO343">
        <v>67.417500000000004</v>
      </c>
      <c r="DP343" s="2">
        <v>42713</v>
      </c>
      <c r="DQ343" s="5">
        <v>65.995999999999995</v>
      </c>
      <c r="DS343" s="2">
        <v>42713</v>
      </c>
      <c r="DT343">
        <v>65.995999999999995</v>
      </c>
      <c r="DV343" s="2">
        <v>42720</v>
      </c>
      <c r="DW343" s="23">
        <f t="shared" si="165"/>
        <v>5.2478955760744128E-3</v>
      </c>
      <c r="DX343" s="23">
        <f t="shared" si="166"/>
        <v>1.3387144403976814E-2</v>
      </c>
      <c r="DY343" s="23">
        <f t="shared" si="167"/>
        <v>-8.5914297836231501E-3</v>
      </c>
      <c r="DZ343" s="23"/>
      <c r="EA343" s="2">
        <v>43077</v>
      </c>
      <c r="EB343" s="23">
        <f t="shared" si="168"/>
        <v>7.1623829179431373E-2</v>
      </c>
      <c r="EC343" s="23">
        <f t="shared" si="169"/>
        <v>-0.37890909245157817</v>
      </c>
    </row>
    <row r="344" spans="71:133">
      <c r="BS344" s="2">
        <v>40921</v>
      </c>
      <c r="BT344">
        <v>1201.06</v>
      </c>
      <c r="BU344" s="2">
        <v>40921</v>
      </c>
      <c r="BV344">
        <v>628.64</v>
      </c>
      <c r="BW344" s="2">
        <v>40921</v>
      </c>
      <c r="BX344">
        <v>952.92</v>
      </c>
      <c r="BZ344" s="2">
        <v>40928</v>
      </c>
      <c r="CA344" s="23">
        <f t="shared" si="160"/>
        <v>3.725502672435721E-2</v>
      </c>
      <c r="CB344" s="23">
        <f t="shared" si="161"/>
        <v>2.8791234409605071E-2</v>
      </c>
      <c r="CC344" s="23">
        <f t="shared" si="162"/>
        <v>4.4242958485497308E-2</v>
      </c>
      <c r="CD344" s="23"/>
      <c r="CE344" s="2">
        <v>41285</v>
      </c>
      <c r="CF344" s="23">
        <f t="shared" si="163"/>
        <v>0.54161994155660997</v>
      </c>
      <c r="CG344" s="23">
        <f t="shared" si="164"/>
        <v>0.65863633596244964</v>
      </c>
      <c r="DL344" s="2">
        <v>42720</v>
      </c>
      <c r="DM344">
        <v>102.95</v>
      </c>
      <c r="DN344" s="2">
        <v>42720</v>
      </c>
      <c r="DO344">
        <v>67.771299999999997</v>
      </c>
      <c r="DP344" s="2">
        <v>42720</v>
      </c>
      <c r="DQ344" s="5">
        <v>65.429000000000002</v>
      </c>
      <c r="DS344" s="2">
        <v>42720</v>
      </c>
      <c r="DT344">
        <v>65.429000000000002</v>
      </c>
      <c r="DV344" s="2">
        <v>42727</v>
      </c>
      <c r="DW344" s="23">
        <f t="shared" si="165"/>
        <v>7.92370811833365E-4</v>
      </c>
      <c r="DX344" s="23">
        <f t="shared" si="166"/>
        <v>5.828071879554475E-4</v>
      </c>
      <c r="DY344" s="23">
        <f t="shared" si="167"/>
        <v>5.2728912256032601E-3</v>
      </c>
      <c r="DZ344" s="23"/>
      <c r="EA344" s="2">
        <v>43084</v>
      </c>
      <c r="EB344" s="23">
        <f t="shared" si="168"/>
        <v>2.2503494047107175E-2</v>
      </c>
      <c r="EC344" s="23">
        <f t="shared" si="169"/>
        <v>-0.36902697531774398</v>
      </c>
    </row>
    <row r="345" spans="71:133">
      <c r="BS345" s="2">
        <v>40928</v>
      </c>
      <c r="BT345">
        <v>1235.6400000000001</v>
      </c>
      <c r="BU345" s="2">
        <v>40928</v>
      </c>
      <c r="BV345">
        <v>652.05999999999995</v>
      </c>
      <c r="BW345" s="2">
        <v>40928</v>
      </c>
      <c r="BX345">
        <v>995.08</v>
      </c>
      <c r="BZ345" s="2">
        <v>40935</v>
      </c>
      <c r="CA345" s="23">
        <f t="shared" si="160"/>
        <v>3.0932736251265247E-2</v>
      </c>
      <c r="CB345" s="23">
        <f t="shared" si="161"/>
        <v>8.4166909455827277E-3</v>
      </c>
      <c r="CC345" s="23">
        <f t="shared" si="162"/>
        <v>2.1636451340595775E-2</v>
      </c>
      <c r="CD345" s="23"/>
      <c r="CE345" s="2">
        <v>41292</v>
      </c>
      <c r="CF345" s="23">
        <f t="shared" si="163"/>
        <v>0.51779167118558678</v>
      </c>
      <c r="CG345" s="23">
        <f t="shared" si="164"/>
        <v>0.6332807585858764</v>
      </c>
      <c r="DL345" s="2">
        <v>42727</v>
      </c>
      <c r="DM345">
        <v>103.01</v>
      </c>
      <c r="DN345" s="2">
        <v>42727</v>
      </c>
      <c r="DO345">
        <v>67.825000000000003</v>
      </c>
      <c r="DP345" s="2">
        <v>42727</v>
      </c>
      <c r="DQ345" s="5">
        <v>65.774000000000001</v>
      </c>
      <c r="DS345" s="2">
        <v>42727</v>
      </c>
      <c r="DT345">
        <v>65.774000000000001</v>
      </c>
      <c r="DV345" s="2">
        <v>42734</v>
      </c>
      <c r="DW345" s="23">
        <f t="shared" si="165"/>
        <v>1.4743826022851625E-3</v>
      </c>
      <c r="DX345" s="23">
        <f t="shared" si="166"/>
        <v>-7.7662362877392033E-3</v>
      </c>
      <c r="DY345" s="23">
        <f t="shared" si="167"/>
        <v>1.6419861951531001E-3</v>
      </c>
      <c r="DZ345" s="23"/>
      <c r="EA345" s="2">
        <v>43091</v>
      </c>
      <c r="EB345" s="23">
        <f t="shared" si="168"/>
        <v>1.7919565541574249E-2</v>
      </c>
      <c r="EC345" s="23">
        <f t="shared" si="169"/>
        <v>-0.37125541166752468</v>
      </c>
    </row>
    <row r="346" spans="71:133">
      <c r="BS346" s="2">
        <v>40935</v>
      </c>
      <c r="BT346">
        <v>1246.04</v>
      </c>
      <c r="BU346" s="2">
        <v>40935</v>
      </c>
      <c r="BV346">
        <v>672.23</v>
      </c>
      <c r="BW346" s="2">
        <v>40935</v>
      </c>
      <c r="BX346">
        <v>1016.61</v>
      </c>
      <c r="BZ346" s="2">
        <v>40942</v>
      </c>
      <c r="CA346" s="23">
        <f t="shared" si="160"/>
        <v>2.5631108400398617E-2</v>
      </c>
      <c r="CB346" s="23">
        <f t="shared" si="161"/>
        <v>2.2230425989534952E-2</v>
      </c>
      <c r="CC346" s="23">
        <f t="shared" si="162"/>
        <v>3.1231248954859625E-2</v>
      </c>
      <c r="CD346" s="23"/>
      <c r="CE346" s="2">
        <v>41299</v>
      </c>
      <c r="CF346" s="23">
        <f t="shared" si="163"/>
        <v>0.51517534528938214</v>
      </c>
      <c r="CG346" s="23">
        <f t="shared" si="164"/>
        <v>0.62314888766427678</v>
      </c>
      <c r="DL346" s="2">
        <v>42734</v>
      </c>
      <c r="DM346">
        <v>102.21</v>
      </c>
      <c r="DN346" s="2">
        <v>42734</v>
      </c>
      <c r="DO346">
        <v>67.924999999999997</v>
      </c>
      <c r="DP346" s="2">
        <v>42734</v>
      </c>
      <c r="DQ346" s="5">
        <v>65.882000000000005</v>
      </c>
      <c r="DS346" s="2">
        <v>42734</v>
      </c>
      <c r="DT346">
        <v>65.882000000000005</v>
      </c>
      <c r="DV346" s="2">
        <v>42741</v>
      </c>
      <c r="DW346" s="23">
        <f t="shared" si="165"/>
        <v>5.5207949944802159E-4</v>
      </c>
      <c r="DX346" s="23">
        <f t="shared" si="166"/>
        <v>9.7837784952536921E-5</v>
      </c>
      <c r="DY346" s="23">
        <f t="shared" si="167"/>
        <v>1.4571506633069831E-3</v>
      </c>
      <c r="DZ346" s="23"/>
      <c r="EA346" s="2">
        <v>43098</v>
      </c>
      <c r="EB346" s="23">
        <f t="shared" si="168"/>
        <v>3.3745713411226029E-2</v>
      </c>
      <c r="EC346" s="23">
        <f t="shared" si="169"/>
        <v>-0.37486151750295088</v>
      </c>
    </row>
    <row r="347" spans="71:133">
      <c r="BS347" s="2">
        <v>40942</v>
      </c>
      <c r="BT347">
        <v>1273.74</v>
      </c>
      <c r="BU347" s="2">
        <v>40942</v>
      </c>
      <c r="BV347">
        <v>689.46</v>
      </c>
      <c r="BW347" s="2">
        <v>40942</v>
      </c>
      <c r="BX347">
        <v>1048.3599999999999</v>
      </c>
      <c r="BZ347" s="2">
        <v>40949</v>
      </c>
      <c r="CA347" s="23">
        <f t="shared" si="160"/>
        <v>1.1675804252603506E-2</v>
      </c>
      <c r="CB347" s="23">
        <f t="shared" si="161"/>
        <v>-3.2031654811813803E-3</v>
      </c>
      <c r="CC347" s="23">
        <f t="shared" si="162"/>
        <v>-5.9235377160515856E-3</v>
      </c>
      <c r="CD347" s="23"/>
      <c r="CE347" s="2">
        <v>41306</v>
      </c>
      <c r="CF347" s="23">
        <f t="shared" si="163"/>
        <v>0.49359672938947868</v>
      </c>
      <c r="CG347" s="23">
        <f t="shared" si="164"/>
        <v>0.60277291650573384</v>
      </c>
      <c r="DL347" s="2">
        <v>42741</v>
      </c>
      <c r="DM347">
        <v>102.22</v>
      </c>
      <c r="DN347" s="2">
        <v>42741</v>
      </c>
      <c r="DO347">
        <v>67.962500000000006</v>
      </c>
      <c r="DP347" s="2">
        <v>42741</v>
      </c>
      <c r="DQ347" s="5">
        <v>65.977999999999994</v>
      </c>
      <c r="DS347" s="2">
        <v>42741</v>
      </c>
      <c r="DT347">
        <v>65.977999999999994</v>
      </c>
      <c r="DV347" s="2">
        <v>42748</v>
      </c>
      <c r="DW347" s="23">
        <f t="shared" si="165"/>
        <v>2.8515725583961871E-3</v>
      </c>
      <c r="DX347" s="23">
        <f t="shared" si="166"/>
        <v>-1.0174134220309106E-2</v>
      </c>
      <c r="DY347" s="23">
        <f t="shared" si="167"/>
        <v>1.8945709175786085E-3</v>
      </c>
      <c r="DZ347" s="23"/>
      <c r="EA347" s="2">
        <v>43105</v>
      </c>
      <c r="EB347" s="23">
        <f t="shared" si="168"/>
        <v>3.1170678995420059E-2</v>
      </c>
      <c r="EC347" s="23">
        <f t="shared" si="169"/>
        <v>-0.40184525180764069</v>
      </c>
    </row>
    <row r="348" spans="71:133">
      <c r="BS348" s="2">
        <v>40949</v>
      </c>
      <c r="BT348">
        <v>1269.6600000000001</v>
      </c>
      <c r="BU348" s="2">
        <v>40949</v>
      </c>
      <c r="BV348">
        <v>697.51</v>
      </c>
      <c r="BW348" s="2">
        <v>40949</v>
      </c>
      <c r="BX348">
        <v>1042.1500000000001</v>
      </c>
      <c r="BZ348" s="2">
        <v>40956</v>
      </c>
      <c r="CA348" s="23">
        <f t="shared" si="160"/>
        <v>3.3891987211652763E-2</v>
      </c>
      <c r="CB348" s="23">
        <f t="shared" si="161"/>
        <v>1.4484192618496206E-2</v>
      </c>
      <c r="CC348" s="23">
        <f t="shared" si="162"/>
        <v>1.948855730940835E-2</v>
      </c>
      <c r="CD348" s="23"/>
      <c r="CE348" s="2">
        <v>41313</v>
      </c>
      <c r="CF348" s="23">
        <f t="shared" si="163"/>
        <v>0.50063704994753178</v>
      </c>
      <c r="CG348" s="23">
        <f t="shared" si="164"/>
        <v>0.61267951275071919</v>
      </c>
      <c r="DL348" s="2">
        <v>42748</v>
      </c>
      <c r="DM348">
        <v>101.18</v>
      </c>
      <c r="DN348" s="2">
        <v>42748</v>
      </c>
      <c r="DO348">
        <v>68.156300000000002</v>
      </c>
      <c r="DP348" s="2">
        <v>42748</v>
      </c>
      <c r="DQ348" s="5">
        <v>66.102999999999994</v>
      </c>
      <c r="DS348" s="2">
        <v>42748</v>
      </c>
      <c r="DT348">
        <v>66.102999999999994</v>
      </c>
      <c r="DV348" s="2">
        <v>42755</v>
      </c>
      <c r="DW348" s="23">
        <f t="shared" si="165"/>
        <v>3.8441053871762776E-4</v>
      </c>
      <c r="DX348" s="23">
        <f t="shared" si="166"/>
        <v>-4.3486855109706735E-3</v>
      </c>
      <c r="DY348" s="23">
        <f t="shared" si="167"/>
        <v>-6.0511625796011437E-5</v>
      </c>
      <c r="DZ348" s="23"/>
      <c r="EA348" s="2">
        <v>43112</v>
      </c>
      <c r="EB348" s="23">
        <f t="shared" si="168"/>
        <v>2.5092621523305325E-2</v>
      </c>
      <c r="EC348" s="23">
        <f t="shared" si="169"/>
        <v>-0.39631851750936342</v>
      </c>
    </row>
    <row r="349" spans="71:133">
      <c r="BS349" s="2">
        <v>40956</v>
      </c>
      <c r="BT349">
        <v>1288.05</v>
      </c>
      <c r="BU349" s="2">
        <v>40956</v>
      </c>
      <c r="BV349">
        <v>721.15</v>
      </c>
      <c r="BW349" s="2">
        <v>40956</v>
      </c>
      <c r="BX349">
        <v>1062.46</v>
      </c>
      <c r="BZ349" s="2">
        <v>40963</v>
      </c>
      <c r="CA349" s="23">
        <f t="shared" si="160"/>
        <v>-2.5722803854953846E-2</v>
      </c>
      <c r="CB349" s="23">
        <f t="shared" si="161"/>
        <v>9.7201195605760571E-3</v>
      </c>
      <c r="CC349" s="23">
        <f t="shared" si="162"/>
        <v>4.80018071268562E-3</v>
      </c>
      <c r="CD349" s="23"/>
      <c r="CE349" s="2">
        <v>41320</v>
      </c>
      <c r="CF349" s="23">
        <f t="shared" si="163"/>
        <v>0.49495799121493916</v>
      </c>
      <c r="CG349" s="23">
        <f t="shared" si="164"/>
        <v>0.59869018894365866</v>
      </c>
      <c r="DL349" s="2">
        <v>42755</v>
      </c>
      <c r="DM349">
        <v>100.74</v>
      </c>
      <c r="DN349" s="2">
        <v>42755</v>
      </c>
      <c r="DO349">
        <v>68.182500000000005</v>
      </c>
      <c r="DP349" s="2">
        <v>42755</v>
      </c>
      <c r="DQ349" s="5">
        <v>66.099000000000004</v>
      </c>
      <c r="DS349" s="2">
        <v>42755</v>
      </c>
      <c r="DT349">
        <v>66.099000000000004</v>
      </c>
      <c r="DV349" s="2">
        <v>42762</v>
      </c>
      <c r="DW349" s="23">
        <f t="shared" si="165"/>
        <v>-2.1633117002164415E-3</v>
      </c>
      <c r="DX349" s="23">
        <f t="shared" si="166"/>
        <v>-2.0845741512804938E-3</v>
      </c>
      <c r="DY349" s="23">
        <f t="shared" si="167"/>
        <v>2.6929303015172934E-3</v>
      </c>
      <c r="DZ349" s="23"/>
      <c r="EA349" s="2">
        <v>43119</v>
      </c>
      <c r="EB349" s="23">
        <f t="shared" si="168"/>
        <v>2.1373195389094133E-2</v>
      </c>
      <c r="EC349" s="23">
        <f t="shared" si="169"/>
        <v>-0.38943421231293346</v>
      </c>
    </row>
    <row r="350" spans="71:133">
      <c r="BS350" s="2">
        <v>40963</v>
      </c>
      <c r="BT350">
        <v>1300.57</v>
      </c>
      <c r="BU350" s="2">
        <v>40963</v>
      </c>
      <c r="BV350">
        <v>702.6</v>
      </c>
      <c r="BW350" s="2">
        <v>40963</v>
      </c>
      <c r="BX350">
        <v>1067.56</v>
      </c>
      <c r="BZ350" s="2">
        <v>40970</v>
      </c>
      <c r="CA350" s="23">
        <f t="shared" si="160"/>
        <v>-1.0816965556504465E-2</v>
      </c>
      <c r="CB350" s="23">
        <f t="shared" si="161"/>
        <v>-1.5916098326117512E-3</v>
      </c>
      <c r="CC350" s="23">
        <f t="shared" si="162"/>
        <v>1.1596537899509318E-2</v>
      </c>
      <c r="CD350" s="23"/>
      <c r="CE350" s="2">
        <v>41327</v>
      </c>
      <c r="CF350" s="23">
        <f t="shared" si="163"/>
        <v>0.52329968898247681</v>
      </c>
      <c r="CG350" s="23">
        <f t="shared" si="164"/>
        <v>0.62291804875084067</v>
      </c>
      <c r="DL350" s="2">
        <v>42762</v>
      </c>
      <c r="DM350">
        <v>100.53</v>
      </c>
      <c r="DN350" s="2">
        <v>42762</v>
      </c>
      <c r="DO350">
        <v>68.034999999999997</v>
      </c>
      <c r="DP350" s="2">
        <v>42762</v>
      </c>
      <c r="DQ350" s="5">
        <v>66.277000000000001</v>
      </c>
      <c r="DS350" s="2">
        <v>42762</v>
      </c>
      <c r="DT350">
        <v>66.277000000000001</v>
      </c>
      <c r="DV350" s="2">
        <v>42769</v>
      </c>
      <c r="DW350" s="23">
        <f t="shared" si="165"/>
        <v>-1.0526934665980758E-2</v>
      </c>
      <c r="DX350" s="23">
        <f t="shared" si="166"/>
        <v>-6.585098975430248E-3</v>
      </c>
      <c r="DY350" s="23">
        <f t="shared" si="167"/>
        <v>1.712509618721425E-2</v>
      </c>
      <c r="DZ350" s="23"/>
      <c r="EA350" s="2">
        <v>43126</v>
      </c>
      <c r="EB350" s="23">
        <f t="shared" si="168"/>
        <v>4.3866797757093616E-2</v>
      </c>
      <c r="EC350" s="23">
        <f t="shared" si="169"/>
        <v>-0.39797541035690209</v>
      </c>
    </row>
    <row r="351" spans="71:133">
      <c r="BS351" s="2">
        <v>40970</v>
      </c>
      <c r="BT351">
        <v>1298.5</v>
      </c>
      <c r="BU351" s="2">
        <v>40970</v>
      </c>
      <c r="BV351">
        <v>695</v>
      </c>
      <c r="BW351" s="2">
        <v>40970</v>
      </c>
      <c r="BX351">
        <v>1079.94</v>
      </c>
      <c r="BZ351" s="2">
        <v>40977</v>
      </c>
      <c r="CA351" s="23">
        <f t="shared" si="160"/>
        <v>-5.5827338129496029E-3</v>
      </c>
      <c r="CB351" s="23">
        <f t="shared" si="161"/>
        <v>-5.1135926068541782E-3</v>
      </c>
      <c r="CC351" s="23">
        <f t="shared" si="162"/>
        <v>-1.8454728966424083E-2</v>
      </c>
      <c r="CD351" s="23"/>
      <c r="CE351" s="2">
        <v>41334</v>
      </c>
      <c r="CF351" s="23">
        <f t="shared" si="163"/>
        <v>0.51630536161940566</v>
      </c>
      <c r="CG351" s="23">
        <f t="shared" si="164"/>
        <v>0.62568863819299803</v>
      </c>
      <c r="DL351" s="2">
        <v>42769</v>
      </c>
      <c r="DM351">
        <v>99.867999999999995</v>
      </c>
      <c r="DN351" s="2">
        <v>42769</v>
      </c>
      <c r="DO351">
        <v>67.318799999999996</v>
      </c>
      <c r="DP351" s="2">
        <v>42769</v>
      </c>
      <c r="DQ351" s="5">
        <v>67.412000000000006</v>
      </c>
      <c r="DS351" s="2">
        <v>42769</v>
      </c>
      <c r="DT351">
        <v>67.412000000000006</v>
      </c>
      <c r="DV351" s="2">
        <v>42776</v>
      </c>
      <c r="DW351" s="23">
        <f t="shared" si="165"/>
        <v>-6.4439651330682191E-3</v>
      </c>
      <c r="DX351" s="23">
        <f t="shared" si="166"/>
        <v>9.3323186606319997E-3</v>
      </c>
      <c r="DY351" s="23">
        <f t="shared" si="167"/>
        <v>-1.1867323325225332E-3</v>
      </c>
      <c r="DZ351" s="23"/>
      <c r="EA351" s="2">
        <v>43133</v>
      </c>
      <c r="EB351" s="23">
        <f t="shared" si="168"/>
        <v>4.0690307055510334E-2</v>
      </c>
      <c r="EC351" s="23">
        <f t="shared" si="169"/>
        <v>-0.37487783277812059</v>
      </c>
    </row>
    <row r="352" spans="71:133">
      <c r="BS352" s="2">
        <v>40977</v>
      </c>
      <c r="BT352">
        <v>1291.8599999999999</v>
      </c>
      <c r="BU352" s="2">
        <v>40977</v>
      </c>
      <c r="BV352">
        <v>691.12</v>
      </c>
      <c r="BW352" s="2">
        <v>40977</v>
      </c>
      <c r="BX352">
        <v>1060.01</v>
      </c>
      <c r="BZ352" s="2">
        <v>40984</v>
      </c>
      <c r="CA352" s="23">
        <f t="shared" si="160"/>
        <v>-4.0224563028128379E-3</v>
      </c>
      <c r="CB352" s="23">
        <f t="shared" si="161"/>
        <v>2.2525660675305481E-2</v>
      </c>
      <c r="CC352" s="23">
        <f t="shared" si="162"/>
        <v>3.141479797360347E-3</v>
      </c>
      <c r="CD352" s="23"/>
      <c r="CE352" s="2">
        <v>41341</v>
      </c>
      <c r="CF352" s="23">
        <f t="shared" si="163"/>
        <v>0.52767570081910586</v>
      </c>
      <c r="CG352" s="23">
        <f t="shared" si="164"/>
        <v>0.6225039461664853</v>
      </c>
      <c r="DL352" s="2">
        <v>42776</v>
      </c>
      <c r="DM352">
        <v>100.8</v>
      </c>
      <c r="DN352" s="2">
        <v>42776</v>
      </c>
      <c r="DO352">
        <v>66.885000000000005</v>
      </c>
      <c r="DP352" s="2">
        <v>42776</v>
      </c>
      <c r="DQ352" s="5">
        <v>67.331999999999994</v>
      </c>
      <c r="DS352" s="2">
        <v>42776</v>
      </c>
      <c r="DT352">
        <v>67.331999999999994</v>
      </c>
      <c r="DV352" s="2">
        <v>42783</v>
      </c>
      <c r="DW352" s="23">
        <f t="shared" si="165"/>
        <v>2.0183897734917799E-3</v>
      </c>
      <c r="DX352" s="23">
        <f t="shared" si="166"/>
        <v>1.4880952380953438E-3</v>
      </c>
      <c r="DY352" s="23">
        <f t="shared" si="167"/>
        <v>2.6584684845245565E-3</v>
      </c>
      <c r="DZ352" s="23"/>
      <c r="EA352" s="2">
        <v>43140</v>
      </c>
      <c r="EB352" s="23">
        <f t="shared" si="168"/>
        <v>0.11306651101723372</v>
      </c>
      <c r="EC352" s="23">
        <f t="shared" si="169"/>
        <v>-0.40608034107215968</v>
      </c>
    </row>
    <row r="353" spans="71:133">
      <c r="BS353" s="2">
        <v>40984</v>
      </c>
      <c r="BT353">
        <v>1320.96</v>
      </c>
      <c r="BU353" s="2">
        <v>40984</v>
      </c>
      <c r="BV353">
        <v>688.34</v>
      </c>
      <c r="BW353" s="2">
        <v>40984</v>
      </c>
      <c r="BX353">
        <v>1063.3399999999999</v>
      </c>
      <c r="BZ353" s="2">
        <v>40991</v>
      </c>
      <c r="CA353" s="23">
        <f t="shared" si="160"/>
        <v>-7.4527123223988578E-3</v>
      </c>
      <c r="CB353" s="23">
        <f t="shared" si="161"/>
        <v>-9.6217902131783273E-3</v>
      </c>
      <c r="CC353" s="23">
        <f t="shared" si="162"/>
        <v>-2.0106457012808554E-2</v>
      </c>
      <c r="CD353" s="23"/>
      <c r="CE353" s="2">
        <v>41348</v>
      </c>
      <c r="CF353" s="23">
        <f t="shared" si="163"/>
        <v>0.53041639883184299</v>
      </c>
      <c r="CG353" s="23">
        <f t="shared" si="164"/>
        <v>0.63057642001097902</v>
      </c>
      <c r="DL353" s="2">
        <v>42783</v>
      </c>
      <c r="DM353">
        <v>100.95</v>
      </c>
      <c r="DN353" s="2">
        <v>42783</v>
      </c>
      <c r="DO353">
        <v>67.02</v>
      </c>
      <c r="DP353" s="2">
        <v>42783</v>
      </c>
      <c r="DQ353" s="5">
        <v>67.510999999999996</v>
      </c>
      <c r="DS353" s="2">
        <v>42783</v>
      </c>
      <c r="DT353">
        <v>67.510999999999996</v>
      </c>
      <c r="DV353" s="2">
        <v>42790</v>
      </c>
      <c r="DW353" s="23">
        <f t="shared" si="165"/>
        <v>-2.9095792300805057E-3</v>
      </c>
      <c r="DX353" s="23">
        <f t="shared" si="166"/>
        <v>1.3868251609707727E-3</v>
      </c>
      <c r="DY353" s="23">
        <f t="shared" si="167"/>
        <v>4.0141606553005804E-3</v>
      </c>
      <c r="DZ353" s="23"/>
      <c r="EA353" s="2">
        <v>43147</v>
      </c>
      <c r="EB353" s="23">
        <f t="shared" si="168"/>
        <v>0.11793042363388531</v>
      </c>
      <c r="EC353" s="23">
        <f t="shared" si="169"/>
        <v>-0.40890690267820162</v>
      </c>
    </row>
    <row r="354" spans="71:133">
      <c r="BS354" s="2">
        <v>40991</v>
      </c>
      <c r="BT354">
        <v>1308.25</v>
      </c>
      <c r="BU354" s="2">
        <v>40991</v>
      </c>
      <c r="BV354">
        <v>683.21</v>
      </c>
      <c r="BW354" s="2">
        <v>40991</v>
      </c>
      <c r="BX354">
        <v>1041.96</v>
      </c>
      <c r="BZ354" s="2">
        <v>40998</v>
      </c>
      <c r="CA354" s="23">
        <f t="shared" si="160"/>
        <v>5.3717012338811987E-3</v>
      </c>
      <c r="CB354" s="23">
        <f t="shared" si="161"/>
        <v>2.8740684120007742E-3</v>
      </c>
      <c r="CC354" s="23">
        <f t="shared" si="162"/>
        <v>-4.894621674536026E-4</v>
      </c>
      <c r="CD354" s="23"/>
      <c r="CE354" s="2">
        <v>41355</v>
      </c>
      <c r="CF354" s="23">
        <f t="shared" si="163"/>
        <v>0.52572898723292927</v>
      </c>
      <c r="CG354" s="23">
        <f t="shared" si="164"/>
        <v>0.64590646989787515</v>
      </c>
      <c r="DL354" s="2">
        <v>42790</v>
      </c>
      <c r="DM354">
        <v>101.09</v>
      </c>
      <c r="DN354" s="2">
        <v>42790</v>
      </c>
      <c r="DO354">
        <v>66.825000000000003</v>
      </c>
      <c r="DP354" s="2">
        <v>42790</v>
      </c>
      <c r="DQ354" s="5">
        <v>67.781999999999996</v>
      </c>
      <c r="DS354" s="2">
        <v>42790</v>
      </c>
      <c r="DT354">
        <v>67.781999999999996</v>
      </c>
      <c r="DV354" s="2">
        <v>42797</v>
      </c>
      <c r="DW354" s="23">
        <f t="shared" si="165"/>
        <v>-2.9928918817800909E-4</v>
      </c>
      <c r="DX354" s="23">
        <f t="shared" si="166"/>
        <v>4.4514788802056948E-3</v>
      </c>
      <c r="DY354" s="23">
        <f t="shared" si="167"/>
        <v>-2.6850786344457811E-3</v>
      </c>
      <c r="DZ354" s="23"/>
      <c r="EA354" s="2">
        <v>43154</v>
      </c>
      <c r="EB354" s="23">
        <f t="shared" si="168"/>
        <v>0.15819034814561228</v>
      </c>
      <c r="EC354" s="23">
        <f t="shared" si="169"/>
        <v>-0.4128041813079229</v>
      </c>
    </row>
    <row r="355" spans="71:133">
      <c r="BS355" s="2">
        <v>40998</v>
      </c>
      <c r="BT355">
        <v>1312.01</v>
      </c>
      <c r="BU355" s="2">
        <v>40998</v>
      </c>
      <c r="BV355">
        <v>686.88</v>
      </c>
      <c r="BW355" s="2">
        <v>40998</v>
      </c>
      <c r="BX355">
        <v>1041.45</v>
      </c>
      <c r="BZ355" s="2">
        <v>41005</v>
      </c>
      <c r="CA355" s="23">
        <f t="shared" si="160"/>
        <v>6.2165152573956384E-3</v>
      </c>
      <c r="CB355" s="23">
        <f t="shared" si="161"/>
        <v>-1.7515110403121925E-2</v>
      </c>
      <c r="CC355" s="23">
        <f t="shared" si="162"/>
        <v>-4.5513466801094804E-3</v>
      </c>
      <c r="CD355" s="23"/>
      <c r="CE355" s="2">
        <v>41362</v>
      </c>
      <c r="CF355" s="23">
        <f t="shared" si="163"/>
        <v>0.52470158733869121</v>
      </c>
      <c r="CG355" s="23">
        <f t="shared" si="164"/>
        <v>0.64674130371325722</v>
      </c>
      <c r="DL355" s="2">
        <v>42797</v>
      </c>
      <c r="DM355">
        <v>101.54</v>
      </c>
      <c r="DN355" s="2">
        <v>42797</v>
      </c>
      <c r="DO355">
        <v>66.805000000000007</v>
      </c>
      <c r="DP355" s="2">
        <v>42797</v>
      </c>
      <c r="DQ355" s="5">
        <v>67.599999999999994</v>
      </c>
      <c r="DS355" s="2">
        <v>42797</v>
      </c>
      <c r="DT355">
        <v>67.599999999999994</v>
      </c>
      <c r="DV355" s="2">
        <v>42804</v>
      </c>
      <c r="DW355" s="23">
        <f t="shared" si="165"/>
        <v>-2.9937878901280524E-3</v>
      </c>
      <c r="DX355" s="23">
        <f t="shared" si="166"/>
        <v>-2.8560173330707261E-3</v>
      </c>
      <c r="DY355" s="23">
        <f t="shared" si="167"/>
        <v>-5.6508875739643694E-3</v>
      </c>
      <c r="DZ355" s="23"/>
      <c r="EA355" s="2">
        <v>43161</v>
      </c>
      <c r="EB355" s="23">
        <f t="shared" si="168"/>
        <v>0.16434849376670801</v>
      </c>
      <c r="EC355" s="23">
        <f t="shared" si="169"/>
        <v>-0.43238356937725658</v>
      </c>
    </row>
    <row r="356" spans="71:133">
      <c r="BS356" s="2">
        <v>41005</v>
      </c>
      <c r="BT356">
        <v>1289.03</v>
      </c>
      <c r="BU356" s="2">
        <v>41005</v>
      </c>
      <c r="BV356">
        <v>691.15</v>
      </c>
      <c r="BW356" s="2">
        <v>41005</v>
      </c>
      <c r="BX356">
        <v>1036.71</v>
      </c>
      <c r="BZ356" s="2">
        <v>41012</v>
      </c>
      <c r="CA356" s="23">
        <f t="shared" si="160"/>
        <v>-2.5363524560515049E-2</v>
      </c>
      <c r="CB356" s="23">
        <f t="shared" si="161"/>
        <v>-1.6043071146521037E-2</v>
      </c>
      <c r="CC356" s="23">
        <f t="shared" si="162"/>
        <v>-9.0671451032594552E-3</v>
      </c>
      <c r="CD356" s="23"/>
      <c r="CE356" s="2">
        <v>41369</v>
      </c>
      <c r="CF356" s="23">
        <f t="shared" si="163"/>
        <v>0.54367364563064857</v>
      </c>
      <c r="CG356" s="23">
        <f t="shared" si="164"/>
        <v>0.65849500124873073</v>
      </c>
      <c r="DL356" s="2">
        <v>42804</v>
      </c>
      <c r="DM356">
        <v>101.25</v>
      </c>
      <c r="DN356" s="2">
        <v>42804</v>
      </c>
      <c r="DO356">
        <v>66.605000000000004</v>
      </c>
      <c r="DP356" s="2">
        <v>42804</v>
      </c>
      <c r="DQ356" s="5">
        <v>67.218000000000004</v>
      </c>
      <c r="DS356" s="2">
        <v>42804</v>
      </c>
      <c r="DT356">
        <v>67.218000000000004</v>
      </c>
      <c r="DV356" s="2">
        <v>42811</v>
      </c>
      <c r="DW356" s="23">
        <f t="shared" si="165"/>
        <v>-1.6965693266271398E-2</v>
      </c>
      <c r="DX356" s="23">
        <f t="shared" si="166"/>
        <v>-9.3827160493827888E-3</v>
      </c>
      <c r="DY356" s="23">
        <f t="shared" si="167"/>
        <v>1.7034127763396745E-2</v>
      </c>
      <c r="DZ356" s="23"/>
      <c r="EA356" s="2">
        <v>43168</v>
      </c>
      <c r="EB356" s="23">
        <f t="shared" si="168"/>
        <v>0.16441148052974661</v>
      </c>
      <c r="EC356" s="23">
        <f t="shared" si="169"/>
        <v>-0.44476283583067938</v>
      </c>
    </row>
    <row r="357" spans="71:133">
      <c r="BS357" s="2">
        <v>41012</v>
      </c>
      <c r="BT357">
        <v>1268.3499999999999</v>
      </c>
      <c r="BU357" s="2">
        <v>41012</v>
      </c>
      <c r="BV357">
        <v>673.62</v>
      </c>
      <c r="BW357" s="2">
        <v>41012</v>
      </c>
      <c r="BX357">
        <v>1027.31</v>
      </c>
      <c r="BZ357" s="2">
        <v>41019</v>
      </c>
      <c r="CA357" s="23">
        <f t="shared" si="160"/>
        <v>1.3420029096523178E-2</v>
      </c>
      <c r="CB357" s="23">
        <f t="shared" si="161"/>
        <v>1.053337012654243E-2</v>
      </c>
      <c r="CC357" s="23">
        <f t="shared" si="162"/>
        <v>-5.6458128510381567E-3</v>
      </c>
      <c r="CD357" s="23"/>
      <c r="CE357" s="2">
        <v>41376</v>
      </c>
      <c r="CF357" s="23">
        <f t="shared" si="163"/>
        <v>0.50688602492612278</v>
      </c>
      <c r="CG357" s="23">
        <f t="shared" si="164"/>
        <v>0.65018469655888134</v>
      </c>
      <c r="DL357" s="2">
        <v>42811</v>
      </c>
      <c r="DM357">
        <v>100.3</v>
      </c>
      <c r="DN357" s="2">
        <v>42811</v>
      </c>
      <c r="DO357">
        <v>65.474999999999994</v>
      </c>
      <c r="DP357" s="2">
        <v>42811</v>
      </c>
      <c r="DQ357" s="5">
        <v>68.363</v>
      </c>
      <c r="DS357" s="2">
        <v>42811</v>
      </c>
      <c r="DT357">
        <v>68.363</v>
      </c>
      <c r="DV357" s="2">
        <v>42818</v>
      </c>
      <c r="DW357" s="23">
        <f t="shared" si="165"/>
        <v>-9.1638029782337149E-4</v>
      </c>
      <c r="DX357" s="23">
        <f t="shared" si="166"/>
        <v>-6.7098703888335276E-3</v>
      </c>
      <c r="DY357" s="23">
        <f t="shared" si="167"/>
        <v>4.9588227549990371E-3</v>
      </c>
      <c r="DZ357" s="23"/>
      <c r="EA357" s="2">
        <v>43175</v>
      </c>
      <c r="EB357" s="23">
        <f t="shared" si="168"/>
        <v>0.11953004820248413</v>
      </c>
      <c r="EC357" s="23">
        <f t="shared" si="169"/>
        <v>-0.34189915033364321</v>
      </c>
    </row>
    <row r="358" spans="71:133">
      <c r="BS358" s="2">
        <v>41019</v>
      </c>
      <c r="BT358">
        <v>1281.71</v>
      </c>
      <c r="BU358" s="2">
        <v>41019</v>
      </c>
      <c r="BV358">
        <v>682.66</v>
      </c>
      <c r="BW358" s="2">
        <v>41019</v>
      </c>
      <c r="BX358">
        <v>1021.51</v>
      </c>
      <c r="BZ358" s="2">
        <v>41026</v>
      </c>
      <c r="CA358" s="23">
        <f t="shared" si="160"/>
        <v>-2.009785251809082E-2</v>
      </c>
      <c r="CB358" s="23">
        <f t="shared" si="161"/>
        <v>1.3263530751886243E-2</v>
      </c>
      <c r="CC358" s="23">
        <f t="shared" si="162"/>
        <v>-1.9676753042064954E-3</v>
      </c>
      <c r="CD358" s="23"/>
      <c r="CE358" s="2">
        <v>41383</v>
      </c>
      <c r="CF358" s="23">
        <f t="shared" si="163"/>
        <v>0.42524499043248876</v>
      </c>
      <c r="CG358" s="23">
        <f t="shared" si="164"/>
        <v>0.61839520458416675</v>
      </c>
      <c r="DL358" s="2">
        <v>42818</v>
      </c>
      <c r="DM358">
        <v>99.626999999999995</v>
      </c>
      <c r="DN358" s="2">
        <v>42818</v>
      </c>
      <c r="DO358">
        <v>65.415000000000006</v>
      </c>
      <c r="DP358" s="2">
        <v>42818</v>
      </c>
      <c r="DQ358" s="5">
        <v>68.701999999999998</v>
      </c>
      <c r="DS358" s="2">
        <v>42818</v>
      </c>
      <c r="DT358">
        <v>68.701999999999998</v>
      </c>
      <c r="DV358" s="2">
        <v>42825</v>
      </c>
      <c r="DW358" s="23">
        <f t="shared" si="165"/>
        <v>-8.6371627302608278E-3</v>
      </c>
      <c r="DX358" s="23">
        <f t="shared" si="166"/>
        <v>7.257068866873384E-3</v>
      </c>
      <c r="DY358" s="23">
        <f t="shared" si="167"/>
        <v>-5.4292451457017554E-3</v>
      </c>
      <c r="DZ358" s="23"/>
      <c r="EA358" s="2">
        <v>43182</v>
      </c>
      <c r="EB358" s="23">
        <f t="shared" si="168"/>
        <v>0.11333695004275281</v>
      </c>
      <c r="EC358" s="23">
        <f t="shared" si="169"/>
        <v>-0.34084950799586761</v>
      </c>
    </row>
    <row r="359" spans="71:133">
      <c r="BS359" s="2">
        <v>41026</v>
      </c>
      <c r="BT359">
        <v>1298.71</v>
      </c>
      <c r="BU359" s="2">
        <v>41026</v>
      </c>
      <c r="BV359">
        <v>668.94</v>
      </c>
      <c r="BW359" s="2">
        <v>41026</v>
      </c>
      <c r="BX359">
        <v>1019.5</v>
      </c>
      <c r="BZ359" s="2">
        <v>41033</v>
      </c>
      <c r="CA359" s="23">
        <f t="shared" si="160"/>
        <v>-1.5098514067031443E-2</v>
      </c>
      <c r="CB359" s="23">
        <f t="shared" si="161"/>
        <v>-2.5964226039685512E-2</v>
      </c>
      <c r="CC359" s="23">
        <f t="shared" si="162"/>
        <v>-6.4149092692495913E-3</v>
      </c>
      <c r="CD359" s="23"/>
      <c r="CE359" s="2">
        <v>41390</v>
      </c>
      <c r="CF359" s="23">
        <f t="shared" si="163"/>
        <v>0.45009642373688996</v>
      </c>
      <c r="CG359" s="23">
        <f t="shared" si="164"/>
        <v>0.62602175123208015</v>
      </c>
      <c r="DL359" s="2">
        <v>42825</v>
      </c>
      <c r="DM359">
        <v>100.35</v>
      </c>
      <c r="DN359" s="2">
        <v>42825</v>
      </c>
      <c r="DO359">
        <v>64.849999999999994</v>
      </c>
      <c r="DP359" s="2">
        <v>42825</v>
      </c>
      <c r="DQ359" s="5">
        <v>68.328999999999994</v>
      </c>
      <c r="DS359" s="2">
        <v>42825</v>
      </c>
      <c r="DT359">
        <v>68.328999999999994</v>
      </c>
      <c r="DV359" s="2">
        <v>42832</v>
      </c>
      <c r="DW359" s="23">
        <f t="shared" si="165"/>
        <v>-8.7895142636853496E-3</v>
      </c>
      <c r="DX359" s="23">
        <f t="shared" si="166"/>
        <v>8.2710513203787528E-3</v>
      </c>
      <c r="DY359" s="23">
        <f t="shared" si="167"/>
        <v>-6.7174991584830757E-3</v>
      </c>
      <c r="DZ359" s="23"/>
      <c r="EA359" s="2">
        <v>43189</v>
      </c>
      <c r="EB359" s="23">
        <f t="shared" si="168"/>
        <v>0.16531736616370388</v>
      </c>
      <c r="EC359" s="23">
        <f t="shared" si="169"/>
        <v>-0.37644093262208372</v>
      </c>
    </row>
    <row r="360" spans="71:133">
      <c r="BS360" s="2">
        <v>41033</v>
      </c>
      <c r="BT360">
        <v>1264.99</v>
      </c>
      <c r="BU360" s="2">
        <v>41033</v>
      </c>
      <c r="BV360">
        <v>658.84</v>
      </c>
      <c r="BW360" s="2">
        <v>41033</v>
      </c>
      <c r="BX360">
        <v>1012.96</v>
      </c>
      <c r="BZ360" s="2">
        <v>41040</v>
      </c>
      <c r="CA360" s="23">
        <f t="shared" si="160"/>
        <v>-3.3938437253354437E-2</v>
      </c>
      <c r="CB360" s="23">
        <f t="shared" si="161"/>
        <v>-1.7857848678645594E-2</v>
      </c>
      <c r="CC360" s="23">
        <f t="shared" si="162"/>
        <v>-4.1413283841415294E-2</v>
      </c>
      <c r="CD360" s="23"/>
      <c r="CE360" s="2">
        <v>41397</v>
      </c>
      <c r="CF360" s="23">
        <f t="shared" si="163"/>
        <v>0.44325064928900648</v>
      </c>
      <c r="CG360" s="23">
        <f t="shared" si="164"/>
        <v>0.63173231437620214</v>
      </c>
      <c r="DL360" s="2">
        <v>42832</v>
      </c>
      <c r="DM360">
        <v>101.18</v>
      </c>
      <c r="DN360" s="2">
        <v>42832</v>
      </c>
      <c r="DO360">
        <v>64.28</v>
      </c>
      <c r="DP360" s="2">
        <v>42832</v>
      </c>
      <c r="DQ360" s="5">
        <v>67.87</v>
      </c>
      <c r="DS360" s="2">
        <v>42832</v>
      </c>
      <c r="DT360">
        <v>67.87</v>
      </c>
      <c r="DV360" s="2">
        <v>42839</v>
      </c>
      <c r="DW360" s="23">
        <f t="shared" si="165"/>
        <v>2.0426260112009764E-3</v>
      </c>
      <c r="DX360" s="23">
        <f t="shared" si="166"/>
        <v>-6.6218620280688034E-3</v>
      </c>
      <c r="DY360" s="23">
        <f t="shared" si="167"/>
        <v>5.996758508914013E-3</v>
      </c>
      <c r="DZ360" s="23"/>
      <c r="EA360" s="2">
        <v>43196</v>
      </c>
      <c r="EB360" s="23">
        <f t="shared" si="168"/>
        <v>0.21347622433795974</v>
      </c>
      <c r="EC360" s="23">
        <f t="shared" si="169"/>
        <v>-0.40539598388216846</v>
      </c>
    </row>
    <row r="361" spans="71:133">
      <c r="BS361" s="2">
        <v>41040</v>
      </c>
      <c r="BT361">
        <v>1242.4000000000001</v>
      </c>
      <c r="BU361" s="2">
        <v>41040</v>
      </c>
      <c r="BV361">
        <v>636.48</v>
      </c>
      <c r="BW361" s="2">
        <v>41040</v>
      </c>
      <c r="BX361">
        <v>971.01</v>
      </c>
      <c r="BZ361" s="2">
        <v>41047</v>
      </c>
      <c r="CA361" s="23">
        <f t="shared" si="160"/>
        <v>-9.9610356963298896E-3</v>
      </c>
      <c r="CB361" s="23">
        <f t="shared" si="161"/>
        <v>-5.1489053444945254E-2</v>
      </c>
      <c r="CC361" s="23">
        <f t="shared" si="162"/>
        <v>-6.6322694925901926E-2</v>
      </c>
      <c r="CD361" s="23"/>
      <c r="CE361" s="2">
        <v>41404</v>
      </c>
      <c r="CF361" s="23">
        <f t="shared" si="163"/>
        <v>0.42079605932739161</v>
      </c>
      <c r="CG361" s="23">
        <f t="shared" si="164"/>
        <v>0.59909179619528119</v>
      </c>
      <c r="DL361" s="2">
        <v>42839</v>
      </c>
      <c r="DM361">
        <v>100.51</v>
      </c>
      <c r="DN361" s="2">
        <v>42839</v>
      </c>
      <c r="DO361">
        <v>64.411299999999997</v>
      </c>
      <c r="DP361" s="2">
        <v>42839</v>
      </c>
      <c r="DQ361" s="5">
        <v>68.277000000000001</v>
      </c>
      <c r="DS361" s="2">
        <v>42839</v>
      </c>
      <c r="DT361">
        <v>68.277000000000001</v>
      </c>
      <c r="DV361" s="2">
        <v>42846</v>
      </c>
      <c r="DW361" s="23">
        <f t="shared" si="165"/>
        <v>3.1050452327465727E-3</v>
      </c>
      <c r="DX361" s="23">
        <f t="shared" si="166"/>
        <v>-5.3029549298577727E-3</v>
      </c>
      <c r="DY361" s="23">
        <f t="shared" si="167"/>
        <v>1.0398816585379667E-3</v>
      </c>
      <c r="DZ361" s="23"/>
      <c r="EA361" s="2">
        <v>43203</v>
      </c>
      <c r="EB361" s="23">
        <f t="shared" si="168"/>
        <v>0.21519186852904224</v>
      </c>
      <c r="EC361" s="23">
        <f t="shared" si="169"/>
        <v>-0.42188767635944774</v>
      </c>
    </row>
    <row r="362" spans="71:133">
      <c r="BS362" s="2">
        <v>41047</v>
      </c>
      <c r="BT362">
        <v>1178.43</v>
      </c>
      <c r="BU362" s="2">
        <v>41047</v>
      </c>
      <c r="BV362">
        <v>630.14</v>
      </c>
      <c r="BW362" s="2">
        <v>41047</v>
      </c>
      <c r="BX362">
        <v>906.61</v>
      </c>
      <c r="BZ362" s="2">
        <v>41054</v>
      </c>
      <c r="CA362" s="23">
        <f t="shared" si="160"/>
        <v>6.665185514330263E-3</v>
      </c>
      <c r="CB362" s="23">
        <f t="shared" si="161"/>
        <v>8.5961830571181785E-3</v>
      </c>
      <c r="CC362" s="23">
        <f t="shared" si="162"/>
        <v>-4.9414853134203129E-3</v>
      </c>
      <c r="CD362" s="23"/>
      <c r="CE362" s="2">
        <v>41411</v>
      </c>
      <c r="CF362" s="23">
        <f t="shared" si="163"/>
        <v>0.42190692666513124</v>
      </c>
      <c r="CG362" s="23">
        <f t="shared" si="164"/>
        <v>0.62903627963022291</v>
      </c>
      <c r="DL362" s="2">
        <v>42846</v>
      </c>
      <c r="DM362">
        <v>99.977000000000004</v>
      </c>
      <c r="DN362" s="2">
        <v>42846</v>
      </c>
      <c r="DO362">
        <v>64.6113</v>
      </c>
      <c r="DP362" s="2">
        <v>42846</v>
      </c>
      <c r="DQ362" s="5">
        <v>68.347999999999999</v>
      </c>
      <c r="DS362" s="2">
        <v>42846</v>
      </c>
      <c r="DT362">
        <v>68.347999999999999</v>
      </c>
      <c r="DV362" s="2">
        <v>42853</v>
      </c>
      <c r="DW362" s="23">
        <f t="shared" si="165"/>
        <v>-5.6692869513536026E-3</v>
      </c>
      <c r="DX362" s="23">
        <f t="shared" si="166"/>
        <v>-9.2721325904958629E-3</v>
      </c>
      <c r="DY362" s="23">
        <f t="shared" si="167"/>
        <v>-1.5801486510212959E-3</v>
      </c>
      <c r="DZ362" s="23"/>
      <c r="EA362" s="2">
        <v>43210</v>
      </c>
      <c r="EB362" s="23">
        <f t="shared" si="168"/>
        <v>0.25181902759079627</v>
      </c>
      <c r="EC362" s="23">
        <f t="shared" si="169"/>
        <v>-0.41230658034676498</v>
      </c>
    </row>
    <row r="363" spans="71:133">
      <c r="BS363" s="2">
        <v>41054</v>
      </c>
      <c r="BT363">
        <v>1188.56</v>
      </c>
      <c r="BU363" s="2">
        <v>41054</v>
      </c>
      <c r="BV363">
        <v>634.34</v>
      </c>
      <c r="BW363" s="2">
        <v>41054</v>
      </c>
      <c r="BX363">
        <v>902.13</v>
      </c>
      <c r="BZ363" s="2">
        <v>41061</v>
      </c>
      <c r="CA363" s="23">
        <f t="shared" si="160"/>
        <v>-1.5922060724532616E-2</v>
      </c>
      <c r="CB363" s="23">
        <f t="shared" si="161"/>
        <v>-2.994379753651466E-2</v>
      </c>
      <c r="CC363" s="23">
        <f t="shared" si="162"/>
        <v>-9.1671931983194899E-3</v>
      </c>
      <c r="CD363" s="23"/>
      <c r="CE363" s="2">
        <v>41418</v>
      </c>
      <c r="CF363" s="23">
        <f t="shared" si="163"/>
        <v>0.44252665720513717</v>
      </c>
      <c r="CG363" s="23">
        <f t="shared" si="164"/>
        <v>0.64704779939848311</v>
      </c>
      <c r="DL363" s="2">
        <v>42853</v>
      </c>
      <c r="DM363">
        <v>99.05</v>
      </c>
      <c r="DN363" s="2">
        <v>42853</v>
      </c>
      <c r="DO363">
        <v>64.245000000000005</v>
      </c>
      <c r="DP363" s="2">
        <v>42853</v>
      </c>
      <c r="DQ363" s="5">
        <v>68.239999999999995</v>
      </c>
      <c r="DS363" s="2">
        <v>42853</v>
      </c>
      <c r="DT363">
        <v>68.239999999999995</v>
      </c>
      <c r="DV363" s="2">
        <v>42860</v>
      </c>
      <c r="DW363" s="23">
        <f t="shared" si="165"/>
        <v>2.0235037746128004E-3</v>
      </c>
      <c r="DX363" s="23">
        <f t="shared" si="166"/>
        <v>-4.0585562847047507E-3</v>
      </c>
      <c r="DY363" s="23">
        <f t="shared" si="167"/>
        <v>-2.8429073856973686E-3</v>
      </c>
      <c r="DZ363" s="23"/>
      <c r="EA363" s="2">
        <v>43217</v>
      </c>
      <c r="EB363" s="23">
        <f t="shared" si="168"/>
        <v>0.27596527626782474</v>
      </c>
      <c r="EC363" s="23">
        <f t="shared" si="169"/>
        <v>-0.44849130769070816</v>
      </c>
    </row>
    <row r="364" spans="71:133">
      <c r="BS364" s="2">
        <v>41061</v>
      </c>
      <c r="BT364">
        <v>1152.97</v>
      </c>
      <c r="BU364" s="2">
        <v>41061</v>
      </c>
      <c r="BV364">
        <v>624.24</v>
      </c>
      <c r="BW364" s="2">
        <v>41061</v>
      </c>
      <c r="BX364">
        <v>893.86</v>
      </c>
      <c r="BZ364" s="2">
        <v>41068</v>
      </c>
      <c r="CA364" s="23">
        <f t="shared" si="160"/>
        <v>4.26919133666539E-2</v>
      </c>
      <c r="CB364" s="23">
        <f t="shared" si="161"/>
        <v>3.1128303425067338E-2</v>
      </c>
      <c r="CC364" s="23">
        <f t="shared" si="162"/>
        <v>1.2652988163694534E-2</v>
      </c>
      <c r="CD364" s="23"/>
      <c r="CE364" s="2">
        <v>41425</v>
      </c>
      <c r="CF364" s="23">
        <f t="shared" si="163"/>
        <v>0.42233723227384551</v>
      </c>
      <c r="CG364" s="23">
        <f t="shared" si="164"/>
        <v>0.63883179007756441</v>
      </c>
      <c r="DL364" s="2">
        <v>42860</v>
      </c>
      <c r="DM364">
        <v>98.647999999999996</v>
      </c>
      <c r="DN364" s="2">
        <v>42860</v>
      </c>
      <c r="DO364">
        <v>64.375</v>
      </c>
      <c r="DP364" s="2">
        <v>42860</v>
      </c>
      <c r="DQ364" s="5">
        <v>68.046000000000006</v>
      </c>
      <c r="DS364" s="2">
        <v>42860</v>
      </c>
      <c r="DT364">
        <v>68.046000000000006</v>
      </c>
      <c r="DV364" s="2">
        <v>42867</v>
      </c>
      <c r="DW364" s="23">
        <f t="shared" si="165"/>
        <v>-1.0097087378639902E-3</v>
      </c>
      <c r="DX364" s="23">
        <f t="shared" si="166"/>
        <v>6.122779985402671E-3</v>
      </c>
      <c r="DY364" s="23">
        <f t="shared" si="167"/>
        <v>4.2471269435380155E-3</v>
      </c>
      <c r="DZ364" s="23"/>
      <c r="EA364" s="2">
        <v>43224</v>
      </c>
      <c r="EB364" s="23">
        <f t="shared" si="168"/>
        <v>0.28489949268508435</v>
      </c>
      <c r="EC364" s="23">
        <f t="shared" si="169"/>
        <v>-0.44410321958210902</v>
      </c>
    </row>
    <row r="365" spans="71:133">
      <c r="BS365" s="2">
        <v>41068</v>
      </c>
      <c r="BT365">
        <v>1188.8599999999999</v>
      </c>
      <c r="BU365" s="2">
        <v>41068</v>
      </c>
      <c r="BV365">
        <v>650.89</v>
      </c>
      <c r="BW365" s="2">
        <v>41068</v>
      </c>
      <c r="BX365">
        <v>905.17</v>
      </c>
      <c r="BZ365" s="2">
        <v>41075</v>
      </c>
      <c r="CA365" s="23">
        <f t="shared" si="160"/>
        <v>1.3274132341870359E-2</v>
      </c>
      <c r="CB365" s="23">
        <f t="shared" si="161"/>
        <v>1.6545261847484172E-2</v>
      </c>
      <c r="CC365" s="23">
        <f t="shared" si="162"/>
        <v>2.2150535258570248E-2</v>
      </c>
      <c r="CD365" s="23"/>
      <c r="CE365" s="2">
        <v>41432</v>
      </c>
      <c r="CF365" s="23">
        <f t="shared" si="163"/>
        <v>0.38275624948946774</v>
      </c>
      <c r="CG365" s="23">
        <f t="shared" si="164"/>
        <v>0.65275633159539426</v>
      </c>
      <c r="DL365" s="2">
        <v>42867</v>
      </c>
      <c r="DM365">
        <v>99.251999999999995</v>
      </c>
      <c r="DN365" s="2">
        <v>42867</v>
      </c>
      <c r="DO365">
        <v>64.31</v>
      </c>
      <c r="DP365" s="2">
        <v>42867</v>
      </c>
      <c r="DQ365" s="5">
        <v>68.334999999999994</v>
      </c>
      <c r="DS365" s="2">
        <v>42867</v>
      </c>
      <c r="DT365">
        <v>68.334999999999994</v>
      </c>
      <c r="DV365" s="2">
        <v>42874</v>
      </c>
      <c r="DW365" s="23">
        <f t="shared" si="165"/>
        <v>5.0925206033276549E-3</v>
      </c>
      <c r="DX365" s="23">
        <f t="shared" si="166"/>
        <v>-2.1259017450529938E-2</v>
      </c>
      <c r="DY365" s="23">
        <f t="shared" si="167"/>
        <v>1.1999707324212849E-3</v>
      </c>
      <c r="DZ365" s="23"/>
      <c r="EA365" s="2">
        <v>43231</v>
      </c>
      <c r="EB365" s="23">
        <f t="shared" si="168"/>
        <v>0.29176366295100786</v>
      </c>
      <c r="EC365" s="23">
        <f t="shared" si="169"/>
        <v>-0.44655940038700404</v>
      </c>
    </row>
    <row r="366" spans="71:133">
      <c r="BS366" s="2">
        <v>41075</v>
      </c>
      <c r="BT366">
        <v>1208.53</v>
      </c>
      <c r="BU366" s="2">
        <v>41075</v>
      </c>
      <c r="BV366">
        <v>659.53</v>
      </c>
      <c r="BW366" s="2">
        <v>41075</v>
      </c>
      <c r="BX366">
        <v>925.22</v>
      </c>
      <c r="BZ366" s="2">
        <v>41082</v>
      </c>
      <c r="CA366" s="23">
        <f t="shared" si="160"/>
        <v>-8.0360256546319064E-4</v>
      </c>
      <c r="CB366" s="23">
        <f t="shared" si="161"/>
        <v>-2.3665113815957151E-3</v>
      </c>
      <c r="CC366" s="23">
        <f t="shared" si="162"/>
        <v>-8.6898251226735779E-3</v>
      </c>
      <c r="CD366" s="23"/>
      <c r="CE366" s="2">
        <v>41439</v>
      </c>
      <c r="CF366" s="23">
        <f t="shared" si="163"/>
        <v>0.383480201860595</v>
      </c>
      <c r="CG366" s="23">
        <f t="shared" si="164"/>
        <v>0.66023643470362336</v>
      </c>
      <c r="DL366" s="2">
        <v>42874</v>
      </c>
      <c r="DM366">
        <v>97.141999999999996</v>
      </c>
      <c r="DN366" s="2">
        <v>42874</v>
      </c>
      <c r="DO366">
        <v>64.637500000000003</v>
      </c>
      <c r="DP366" s="2">
        <v>42874</v>
      </c>
      <c r="DQ366" s="5">
        <v>68.417000000000002</v>
      </c>
      <c r="DS366" s="2">
        <v>42874</v>
      </c>
      <c r="DT366">
        <v>68.417000000000002</v>
      </c>
      <c r="DV366" s="2">
        <v>42881</v>
      </c>
      <c r="DW366" s="23">
        <f t="shared" si="165"/>
        <v>-2.9781473602785713E-3</v>
      </c>
      <c r="DX366" s="23">
        <f t="shared" si="166"/>
        <v>3.0882625434929256E-3</v>
      </c>
      <c r="DY366" s="23">
        <f t="shared" si="167"/>
        <v>4.2533288510164802E-3</v>
      </c>
      <c r="DZ366" s="23"/>
      <c r="EA366" s="2">
        <v>43238</v>
      </c>
      <c r="EB366" s="23">
        <f t="shared" si="168"/>
        <v>0.38380596892509738</v>
      </c>
      <c r="EC366" s="23">
        <f t="shared" si="169"/>
        <v>-0.49656084484448049</v>
      </c>
    </row>
    <row r="367" spans="71:133">
      <c r="BS367" s="2">
        <v>41082</v>
      </c>
      <c r="BT367">
        <v>1205.67</v>
      </c>
      <c r="BU367" s="2">
        <v>41082</v>
      </c>
      <c r="BV367">
        <v>659</v>
      </c>
      <c r="BW367" s="2">
        <v>41082</v>
      </c>
      <c r="BX367">
        <v>917.18</v>
      </c>
      <c r="BZ367" s="2">
        <v>41089</v>
      </c>
      <c r="CA367" s="23">
        <f t="shared" si="160"/>
        <v>2.549317147192709E-2</v>
      </c>
      <c r="CB367" s="23">
        <f t="shared" si="161"/>
        <v>2.4923901233339096E-2</v>
      </c>
      <c r="CC367" s="23">
        <f t="shared" si="162"/>
        <v>2.1991321223751248E-2</v>
      </c>
      <c r="CD367" s="23"/>
      <c r="CE367" s="2">
        <v>41446</v>
      </c>
      <c r="CF367" s="23">
        <f t="shared" si="163"/>
        <v>0.4101200935886572</v>
      </c>
      <c r="CG367" s="23">
        <f t="shared" si="164"/>
        <v>0.66125243346908191</v>
      </c>
      <c r="DL367" s="2">
        <v>42881</v>
      </c>
      <c r="DM367">
        <v>97.441999999999993</v>
      </c>
      <c r="DN367" s="2">
        <v>42881</v>
      </c>
      <c r="DO367">
        <v>64.444999999999993</v>
      </c>
      <c r="DP367" s="2">
        <v>42881</v>
      </c>
      <c r="DQ367" s="5">
        <v>68.707999999999998</v>
      </c>
      <c r="DS367" s="2">
        <v>42881</v>
      </c>
      <c r="DT367">
        <v>68.707999999999998</v>
      </c>
      <c r="DV367" s="2">
        <v>42888</v>
      </c>
      <c r="DW367" s="23">
        <f t="shared" si="165"/>
        <v>-5.7413298161113069E-5</v>
      </c>
      <c r="DX367" s="23">
        <f t="shared" si="166"/>
        <v>-7.4608485047514828E-3</v>
      </c>
      <c r="DY367" s="23">
        <f t="shared" si="167"/>
        <v>3.667695173778851E-3</v>
      </c>
      <c r="DZ367" s="23"/>
      <c r="EA367" s="2">
        <v>43245</v>
      </c>
      <c r="EB367" s="23">
        <f t="shared" si="168"/>
        <v>0.37346609095959771</v>
      </c>
      <c r="EC367" s="23">
        <f t="shared" si="169"/>
        <v>-0.49698741584478107</v>
      </c>
    </row>
    <row r="368" spans="71:133">
      <c r="BS368" s="2">
        <v>41089</v>
      </c>
      <c r="BT368">
        <v>1235.72</v>
      </c>
      <c r="BU368" s="2">
        <v>41089</v>
      </c>
      <c r="BV368">
        <v>675.8</v>
      </c>
      <c r="BW368" s="2">
        <v>41089</v>
      </c>
      <c r="BX368">
        <v>937.35</v>
      </c>
      <c r="BZ368" s="2">
        <v>41096</v>
      </c>
      <c r="CA368" s="23">
        <f t="shared" si="160"/>
        <v>8.804379994081124E-3</v>
      </c>
      <c r="CB368" s="23">
        <f t="shared" si="161"/>
        <v>-5.146797009031312E-3</v>
      </c>
      <c r="CC368" s="23">
        <f t="shared" si="162"/>
        <v>9.238811543180292E-3</v>
      </c>
      <c r="CD368" s="23"/>
      <c r="CE368" s="2">
        <v>41453</v>
      </c>
      <c r="CF368" s="23">
        <f t="shared" si="163"/>
        <v>0.39039485991938977</v>
      </c>
      <c r="CG368" s="23">
        <f t="shared" si="164"/>
        <v>0.67377617225955255</v>
      </c>
      <c r="DL368" s="2">
        <v>42888</v>
      </c>
      <c r="DM368">
        <v>96.715000000000003</v>
      </c>
      <c r="DN368" s="2">
        <v>42888</v>
      </c>
      <c r="DO368">
        <v>64.441299999999998</v>
      </c>
      <c r="DP368" s="2">
        <v>42888</v>
      </c>
      <c r="DQ368" s="5">
        <v>68.959999999999994</v>
      </c>
      <c r="DS368" s="2">
        <v>42888</v>
      </c>
      <c r="DT368">
        <v>68.959999999999994</v>
      </c>
      <c r="DV368" s="2">
        <v>42895</v>
      </c>
      <c r="DW368" s="23">
        <f t="shared" si="165"/>
        <v>-2.9096247282410781E-3</v>
      </c>
      <c r="DX368" s="23">
        <f t="shared" si="166"/>
        <v>5.7798686863463899E-3</v>
      </c>
      <c r="DY368" s="23">
        <f t="shared" si="167"/>
        <v>-6.0904872389777598E-4</v>
      </c>
      <c r="DZ368" s="23"/>
      <c r="EA368" s="2">
        <v>43252</v>
      </c>
      <c r="EB368" s="23">
        <f t="shared" si="168"/>
        <v>0.35997993998486977</v>
      </c>
      <c r="EC368" s="23">
        <f t="shared" si="169"/>
        <v>-0.4473261667109999</v>
      </c>
    </row>
    <row r="369" spans="71:133">
      <c r="BS369" s="2">
        <v>41096</v>
      </c>
      <c r="BT369">
        <v>1229.3599999999999</v>
      </c>
      <c r="BU369" s="2">
        <v>41096</v>
      </c>
      <c r="BV369">
        <v>681.75</v>
      </c>
      <c r="BW369" s="2">
        <v>41096</v>
      </c>
      <c r="BX369">
        <v>946.01</v>
      </c>
      <c r="BZ369" s="2">
        <v>41103</v>
      </c>
      <c r="CA369" s="23">
        <f t="shared" si="160"/>
        <v>-1.9215254858819253E-2</v>
      </c>
      <c r="CB369" s="23">
        <f t="shared" si="161"/>
        <v>-3.0991735537189147E-3</v>
      </c>
      <c r="CC369" s="23">
        <f t="shared" si="162"/>
        <v>-2.1014577012927971E-2</v>
      </c>
      <c r="CD369" s="23"/>
      <c r="CE369" s="2">
        <v>41460</v>
      </c>
      <c r="CF369" s="23">
        <f t="shared" si="163"/>
        <v>0.39518730060893048</v>
      </c>
      <c r="CG369" s="23">
        <f t="shared" si="164"/>
        <v>0.66138577267024745</v>
      </c>
      <c r="DL369" s="2">
        <v>42895</v>
      </c>
      <c r="DM369">
        <v>97.274000000000001</v>
      </c>
      <c r="DN369" s="2">
        <v>42895</v>
      </c>
      <c r="DO369">
        <v>64.253799999999998</v>
      </c>
      <c r="DP369" s="2">
        <v>42895</v>
      </c>
      <c r="DQ369" s="5">
        <v>68.918000000000006</v>
      </c>
      <c r="DS369" s="2">
        <v>42895</v>
      </c>
      <c r="DT369">
        <v>68.918000000000006</v>
      </c>
      <c r="DV369" s="2">
        <v>42902</v>
      </c>
      <c r="DW369" s="23">
        <f t="shared" si="165"/>
        <v>2.7235743255651368E-3</v>
      </c>
      <c r="DX369" s="23">
        <f t="shared" si="166"/>
        <v>-1.13082632563688E-3</v>
      </c>
      <c r="DY369" s="23">
        <f t="shared" si="167"/>
        <v>1.6541397022546978E-3</v>
      </c>
      <c r="DZ369" s="23"/>
      <c r="EA369" s="2">
        <v>43259</v>
      </c>
      <c r="EB369" s="23">
        <f t="shared" si="168"/>
        <v>0.35369476522273396</v>
      </c>
      <c r="EC369" s="23">
        <f t="shared" si="169"/>
        <v>-0.43902521176623555</v>
      </c>
    </row>
    <row r="370" spans="71:133">
      <c r="BS370" s="2">
        <v>41103</v>
      </c>
      <c r="BT370">
        <v>1225.55</v>
      </c>
      <c r="BU370" s="2">
        <v>41103</v>
      </c>
      <c r="BV370">
        <v>668.65</v>
      </c>
      <c r="BW370" s="2">
        <v>41103</v>
      </c>
      <c r="BX370">
        <v>926.13</v>
      </c>
      <c r="BZ370" s="2">
        <v>41110</v>
      </c>
      <c r="CA370" s="23">
        <f t="shared" si="160"/>
        <v>-4.4417856875794692E-3</v>
      </c>
      <c r="CB370" s="23">
        <f t="shared" si="161"/>
        <v>4.732569050630353E-3</v>
      </c>
      <c r="CC370" s="23">
        <f t="shared" si="162"/>
        <v>1.1596644099640452E-2</v>
      </c>
      <c r="CD370" s="23"/>
      <c r="CE370" s="2">
        <v>41467</v>
      </c>
      <c r="CF370" s="23">
        <f t="shared" si="163"/>
        <v>0.42113351345564987</v>
      </c>
      <c r="CG370" s="23">
        <f t="shared" si="164"/>
        <v>0.66696349758702067</v>
      </c>
      <c r="DL370" s="2">
        <v>42902</v>
      </c>
      <c r="DM370">
        <v>97.164000000000001</v>
      </c>
      <c r="DN370" s="2">
        <v>42902</v>
      </c>
      <c r="DO370">
        <v>64.428799999999995</v>
      </c>
      <c r="DP370" s="2">
        <v>42902</v>
      </c>
      <c r="DQ370" s="5">
        <v>69.031999999999996</v>
      </c>
      <c r="DS370" s="2">
        <v>42902</v>
      </c>
      <c r="DT370">
        <v>69.031999999999996</v>
      </c>
      <c r="DV370" s="2">
        <v>42909</v>
      </c>
      <c r="DW370" s="23">
        <f t="shared" si="165"/>
        <v>1.3767135194200364E-3</v>
      </c>
      <c r="DX370" s="23">
        <f t="shared" si="166"/>
        <v>1.0291877650157044E-3</v>
      </c>
      <c r="DY370" s="23">
        <f t="shared" si="167"/>
        <v>-6.5332019932783369E-3</v>
      </c>
      <c r="DZ370" s="23"/>
      <c r="EA370" s="2">
        <v>43266</v>
      </c>
      <c r="EB370" s="23">
        <f t="shared" si="168"/>
        <v>0.37754579891572776</v>
      </c>
      <c r="EC370" s="23">
        <f t="shared" si="169"/>
        <v>-0.46269593378844692</v>
      </c>
    </row>
    <row r="371" spans="71:133">
      <c r="BS371" s="2">
        <v>41110</v>
      </c>
      <c r="BT371">
        <v>1231.3499999999999</v>
      </c>
      <c r="BU371" s="2">
        <v>41110</v>
      </c>
      <c r="BV371">
        <v>665.68</v>
      </c>
      <c r="BW371" s="2">
        <v>41110</v>
      </c>
      <c r="BX371">
        <v>936.87</v>
      </c>
      <c r="BZ371" s="2">
        <v>41117</v>
      </c>
      <c r="CA371" s="23">
        <f t="shared" si="160"/>
        <v>-2.0775748107198511E-2</v>
      </c>
      <c r="CB371" s="23">
        <f t="shared" si="161"/>
        <v>1.5162220327283205E-2</v>
      </c>
      <c r="CC371" s="23">
        <f t="shared" si="162"/>
        <v>5.2195075090459842E-3</v>
      </c>
      <c r="CD371" s="23"/>
      <c r="CE371" s="2">
        <v>41474</v>
      </c>
      <c r="CF371" s="23">
        <f t="shared" si="163"/>
        <v>0.42235535476541247</v>
      </c>
      <c r="CG371" s="23">
        <f t="shared" si="164"/>
        <v>0.67457358060090222</v>
      </c>
      <c r="DL371" s="2">
        <v>42909</v>
      </c>
      <c r="DM371">
        <v>97.263999999999996</v>
      </c>
      <c r="DN371" s="2">
        <v>42909</v>
      </c>
      <c r="DO371">
        <v>64.517499999999998</v>
      </c>
      <c r="DP371" s="2">
        <v>42909</v>
      </c>
      <c r="DQ371" s="5">
        <v>68.581000000000003</v>
      </c>
      <c r="DS371" s="2">
        <v>42909</v>
      </c>
      <c r="DT371">
        <v>68.581000000000003</v>
      </c>
      <c r="DV371" s="2">
        <v>42916</v>
      </c>
      <c r="DW371" s="23">
        <f t="shared" si="165"/>
        <v>9.5012980974162886E-4</v>
      </c>
      <c r="DX371" s="23">
        <f t="shared" si="166"/>
        <v>-1.6820200690903064E-2</v>
      </c>
      <c r="DY371" s="23">
        <f t="shared" si="167"/>
        <v>2.7850279231858011E-3</v>
      </c>
      <c r="DZ371" s="23"/>
      <c r="EA371" s="2">
        <v>43273</v>
      </c>
      <c r="EB371" s="23">
        <f t="shared" si="168"/>
        <v>0.37912069699213957</v>
      </c>
      <c r="EC371" s="23">
        <f t="shared" si="169"/>
        <v>-0.46344335882018017</v>
      </c>
    </row>
    <row r="372" spans="71:133">
      <c r="BS372" s="2">
        <v>41117</v>
      </c>
      <c r="BT372">
        <v>1250.02</v>
      </c>
      <c r="BU372" s="2">
        <v>41117</v>
      </c>
      <c r="BV372">
        <v>651.85</v>
      </c>
      <c r="BW372" s="2">
        <v>41117</v>
      </c>
      <c r="BX372">
        <v>941.76</v>
      </c>
      <c r="BZ372" s="2">
        <v>41124</v>
      </c>
      <c r="CA372" s="23">
        <f t="shared" si="160"/>
        <v>2.4131318554882375E-2</v>
      </c>
      <c r="CB372" s="23">
        <f t="shared" si="161"/>
        <v>7.7038767379722373E-3</v>
      </c>
      <c r="CC372" s="23">
        <f t="shared" si="162"/>
        <v>1.17121134896363E-2</v>
      </c>
      <c r="CD372" s="23"/>
      <c r="CE372" s="2">
        <v>41481</v>
      </c>
      <c r="CF372" s="23">
        <f t="shared" si="163"/>
        <v>0.44388351045802132</v>
      </c>
      <c r="CG372" s="23">
        <f t="shared" si="164"/>
        <v>0.6602578868011717</v>
      </c>
      <c r="DL372" s="2">
        <v>42916</v>
      </c>
      <c r="DM372">
        <v>95.628</v>
      </c>
      <c r="DN372" s="2">
        <v>42916</v>
      </c>
      <c r="DO372">
        <v>64.578800000000001</v>
      </c>
      <c r="DP372" s="2">
        <v>42916</v>
      </c>
      <c r="DQ372" s="5">
        <v>68.772000000000006</v>
      </c>
      <c r="DS372" s="2">
        <v>42916</v>
      </c>
      <c r="DT372">
        <v>68.772000000000006</v>
      </c>
      <c r="DV372" s="2">
        <v>42923</v>
      </c>
      <c r="DW372" s="23">
        <f t="shared" si="165"/>
        <v>2.5085631817245435E-4</v>
      </c>
      <c r="DX372" s="23">
        <f t="shared" si="166"/>
        <v>3.9737315430625753E-3</v>
      </c>
      <c r="DY372" s="23">
        <f t="shared" si="167"/>
        <v>-6.4706566625953865E-3</v>
      </c>
      <c r="DZ372" s="23"/>
      <c r="EA372" s="2">
        <v>43280</v>
      </c>
      <c r="EB372" s="23">
        <f t="shared" si="168"/>
        <v>0.38432222349494388</v>
      </c>
      <c r="EC372" s="23">
        <f t="shared" si="169"/>
        <v>-0.47653966273637149</v>
      </c>
    </row>
    <row r="373" spans="71:133">
      <c r="BS373" s="2">
        <v>41124</v>
      </c>
      <c r="BT373">
        <v>1259.6500000000001</v>
      </c>
      <c r="BU373" s="2">
        <v>41124</v>
      </c>
      <c r="BV373">
        <v>667.58</v>
      </c>
      <c r="BW373" s="2">
        <v>41124</v>
      </c>
      <c r="BX373">
        <v>952.79</v>
      </c>
      <c r="BZ373" s="2">
        <v>41131</v>
      </c>
      <c r="CA373" s="23">
        <f t="shared" si="160"/>
        <v>2.080649510171062E-2</v>
      </c>
      <c r="CB373" s="23">
        <f t="shared" si="161"/>
        <v>1.4853332274838094E-2</v>
      </c>
      <c r="CC373" s="23">
        <f t="shared" si="162"/>
        <v>2.7771072324436652E-2</v>
      </c>
      <c r="CD373" s="23"/>
      <c r="CE373" s="2">
        <v>41488</v>
      </c>
      <c r="CF373" s="23">
        <f t="shared" si="163"/>
        <v>0.41408940711925252</v>
      </c>
      <c r="CG373" s="23">
        <f t="shared" si="164"/>
        <v>0.64975595425068777</v>
      </c>
      <c r="DL373" s="2">
        <v>42923</v>
      </c>
      <c r="DM373">
        <v>96.007999999999996</v>
      </c>
      <c r="DN373" s="2">
        <v>42923</v>
      </c>
      <c r="DO373">
        <v>64.594999999999999</v>
      </c>
      <c r="DP373" s="2">
        <v>42923</v>
      </c>
      <c r="DQ373" s="5">
        <v>68.326999999999998</v>
      </c>
      <c r="DS373" s="2">
        <v>42923</v>
      </c>
      <c r="DT373">
        <v>68.326999999999998</v>
      </c>
      <c r="DV373" s="2">
        <v>42930</v>
      </c>
      <c r="DW373" s="23">
        <f t="shared" si="165"/>
        <v>-2.3221611579844481E-3</v>
      </c>
      <c r="DX373" s="23">
        <f t="shared" si="166"/>
        <v>-8.9055078743437432E-3</v>
      </c>
      <c r="DY373" s="23">
        <f t="shared" si="167"/>
        <v>1.7738229396871086E-2</v>
      </c>
      <c r="DZ373" s="23"/>
      <c r="EA373" s="2">
        <v>43287</v>
      </c>
      <c r="EB373" s="23">
        <f t="shared" si="168"/>
        <v>0.37324498479165924</v>
      </c>
      <c r="EC373" s="23">
        <f t="shared" si="169"/>
        <v>-0.45562022427925836</v>
      </c>
    </row>
    <row r="374" spans="71:133">
      <c r="BS374" s="2">
        <v>41131</v>
      </c>
      <c r="BT374">
        <v>1278.3599999999999</v>
      </c>
      <c r="BU374" s="2">
        <v>41131</v>
      </c>
      <c r="BV374">
        <v>681.47</v>
      </c>
      <c r="BW374" s="2">
        <v>41131</v>
      </c>
      <c r="BX374">
        <v>979.25</v>
      </c>
      <c r="BZ374" s="2">
        <v>41138</v>
      </c>
      <c r="CA374" s="23">
        <f t="shared" si="160"/>
        <v>1.0550721234977134E-2</v>
      </c>
      <c r="CB374" s="23">
        <f t="shared" si="161"/>
        <v>9.2853343346164241E-3</v>
      </c>
      <c r="CC374" s="23">
        <f t="shared" si="162"/>
        <v>-8.3737554250702395E-3</v>
      </c>
      <c r="CD374" s="23"/>
      <c r="CE374" s="2">
        <v>41495</v>
      </c>
      <c r="CF374" s="23">
        <f t="shared" si="163"/>
        <v>0.41134737889260503</v>
      </c>
      <c r="CG374" s="23">
        <f t="shared" si="164"/>
        <v>0.6397050853479318</v>
      </c>
      <c r="DL374" s="2">
        <v>42930</v>
      </c>
      <c r="DM374">
        <v>95.153000000000006</v>
      </c>
      <c r="DN374" s="2">
        <v>42930</v>
      </c>
      <c r="DO374">
        <v>64.444999999999993</v>
      </c>
      <c r="DP374" s="2">
        <v>42930</v>
      </c>
      <c r="DQ374" s="5">
        <v>69.539000000000001</v>
      </c>
      <c r="DS374" s="2">
        <v>42930</v>
      </c>
      <c r="DT374">
        <v>69.539000000000001</v>
      </c>
      <c r="DV374" s="2">
        <v>42937</v>
      </c>
      <c r="DW374" s="23">
        <f t="shared" si="165"/>
        <v>-1.9598106912869229E-3</v>
      </c>
      <c r="DX374" s="23">
        <f t="shared" si="166"/>
        <v>-1.3609660231416743E-2</v>
      </c>
      <c r="DY374" s="23">
        <f t="shared" si="167"/>
        <v>4.3572671450553546E-3</v>
      </c>
      <c r="DZ374" s="23"/>
      <c r="EA374" s="2">
        <v>43294</v>
      </c>
      <c r="EB374" s="23">
        <f t="shared" si="168"/>
        <v>0.33871643519799965</v>
      </c>
      <c r="EC374" s="23">
        <f t="shared" si="169"/>
        <v>-0.44549754712007761</v>
      </c>
    </row>
    <row r="375" spans="71:133">
      <c r="BS375" s="2">
        <v>41138</v>
      </c>
      <c r="BT375">
        <v>1290.23</v>
      </c>
      <c r="BU375" s="2">
        <v>41138</v>
      </c>
      <c r="BV375">
        <v>688.66</v>
      </c>
      <c r="BW375" s="2">
        <v>41138</v>
      </c>
      <c r="BX375">
        <v>971.05</v>
      </c>
      <c r="BZ375" s="2">
        <v>41145</v>
      </c>
      <c r="CA375" s="23">
        <f t="shared" si="160"/>
        <v>4.1965556297738349E-3</v>
      </c>
      <c r="CB375" s="23">
        <f t="shared" si="161"/>
        <v>-3.4024941289538813E-3</v>
      </c>
      <c r="CC375" s="23">
        <f t="shared" si="162"/>
        <v>-5.7463570361978578E-3</v>
      </c>
      <c r="CD375" s="23"/>
      <c r="CE375" s="2">
        <v>41502</v>
      </c>
      <c r="CF375" s="23">
        <f t="shared" si="163"/>
        <v>0.4144393469171202</v>
      </c>
      <c r="CG375" s="23">
        <f t="shared" si="164"/>
        <v>0.6395553913383708</v>
      </c>
      <c r="DL375" s="2">
        <v>42937</v>
      </c>
      <c r="DM375">
        <v>93.858000000000004</v>
      </c>
      <c r="DN375" s="2">
        <v>42937</v>
      </c>
      <c r="DO375">
        <v>64.318700000000007</v>
      </c>
      <c r="DP375" s="2">
        <v>42937</v>
      </c>
      <c r="DQ375" s="5">
        <v>69.841999999999999</v>
      </c>
      <c r="DS375" s="2">
        <v>42937</v>
      </c>
      <c r="DT375">
        <v>69.841999999999999</v>
      </c>
      <c r="DV375" s="2">
        <v>42944</v>
      </c>
      <c r="DW375" s="23">
        <f t="shared" si="165"/>
        <v>-2.5840074503994392E-3</v>
      </c>
      <c r="DX375" s="23">
        <f t="shared" si="166"/>
        <v>-6.3819812908862961E-3</v>
      </c>
      <c r="DY375" s="23">
        <f t="shared" si="167"/>
        <v>6.5862947796468951E-4</v>
      </c>
      <c r="DZ375" s="23"/>
      <c r="EA375" s="2">
        <v>43301</v>
      </c>
      <c r="EB375" s="23">
        <f t="shared" si="168"/>
        <v>0.32652015973255061</v>
      </c>
      <c r="EC375" s="23">
        <f t="shared" si="169"/>
        <v>-0.44181816531735696</v>
      </c>
    </row>
    <row r="376" spans="71:133">
      <c r="BS376" s="2">
        <v>41145</v>
      </c>
      <c r="BT376">
        <v>1285.8399999999999</v>
      </c>
      <c r="BU376" s="2">
        <v>41145</v>
      </c>
      <c r="BV376">
        <v>691.55</v>
      </c>
      <c r="BW376" s="2">
        <v>41145</v>
      </c>
      <c r="BX376">
        <v>965.47</v>
      </c>
      <c r="BZ376" s="2">
        <v>41152</v>
      </c>
      <c r="CA376" s="23">
        <f t="shared" si="160"/>
        <v>-2.3367796977803446E-2</v>
      </c>
      <c r="CB376" s="23">
        <f t="shared" si="161"/>
        <v>-5.1561625085546625E-3</v>
      </c>
      <c r="CC376" s="23">
        <f t="shared" si="162"/>
        <v>-1.8788776450847755E-2</v>
      </c>
      <c r="CD376" s="23"/>
      <c r="CE376" s="2">
        <v>41509</v>
      </c>
      <c r="CF376" s="23">
        <f t="shared" si="163"/>
        <v>0.41725604853527565</v>
      </c>
      <c r="CG376" s="23">
        <f t="shared" si="164"/>
        <v>0.63746979277125959</v>
      </c>
      <c r="DL376" s="2">
        <v>42944</v>
      </c>
      <c r="DM376">
        <v>93.259</v>
      </c>
      <c r="DN376" s="2">
        <v>42944</v>
      </c>
      <c r="DO376">
        <v>64.152500000000003</v>
      </c>
      <c r="DP376" s="2">
        <v>42944</v>
      </c>
      <c r="DQ376" s="5">
        <v>69.888000000000005</v>
      </c>
      <c r="DS376" s="2">
        <v>42944</v>
      </c>
      <c r="DT376">
        <v>69.888000000000005</v>
      </c>
      <c r="DV376" s="2">
        <v>42951</v>
      </c>
      <c r="DW376" s="23">
        <f t="shared" si="165"/>
        <v>-8.8850785238299146E-3</v>
      </c>
      <c r="DX376" s="23">
        <f t="shared" si="166"/>
        <v>3.0345596671634834E-3</v>
      </c>
      <c r="DY376" s="23">
        <f t="shared" si="167"/>
        <v>-2.8187957875458469E-3</v>
      </c>
      <c r="DZ376" s="23"/>
      <c r="EA376" s="2">
        <v>43308</v>
      </c>
      <c r="EB376" s="23">
        <f t="shared" si="168"/>
        <v>0.31458938955249882</v>
      </c>
      <c r="EC376" s="23">
        <f t="shared" si="169"/>
        <v>-0.44844066231385904</v>
      </c>
    </row>
    <row r="377" spans="71:133">
      <c r="BS377" s="2">
        <v>41152</v>
      </c>
      <c r="BT377">
        <v>1279.21</v>
      </c>
      <c r="BU377" s="2">
        <v>41152</v>
      </c>
      <c r="BV377">
        <v>675.39</v>
      </c>
      <c r="BW377" s="2">
        <v>41152</v>
      </c>
      <c r="BX377">
        <v>947.33</v>
      </c>
      <c r="BZ377" s="2">
        <v>41159</v>
      </c>
      <c r="CA377" s="23">
        <f t="shared" si="160"/>
        <v>1.661262381735007E-2</v>
      </c>
      <c r="CB377" s="23">
        <f t="shared" si="161"/>
        <v>2.5695546470086983E-2</v>
      </c>
      <c r="CC377" s="23">
        <f t="shared" si="162"/>
        <v>2.2684808883915775E-2</v>
      </c>
      <c r="CD377" s="23"/>
      <c r="CE377" s="2">
        <v>41516</v>
      </c>
      <c r="CF377" s="23">
        <f t="shared" si="163"/>
        <v>0.38909876767229773</v>
      </c>
      <c r="CG377" s="23">
        <f t="shared" si="164"/>
        <v>0.62749913514990496</v>
      </c>
      <c r="DL377" s="2">
        <v>42951</v>
      </c>
      <c r="DM377">
        <v>93.542000000000002</v>
      </c>
      <c r="DN377" s="2">
        <v>42951</v>
      </c>
      <c r="DO377">
        <v>63.582500000000003</v>
      </c>
      <c r="DP377" s="2">
        <v>42951</v>
      </c>
      <c r="DQ377" s="5">
        <v>69.691000000000003</v>
      </c>
      <c r="DS377" s="2">
        <v>42951</v>
      </c>
      <c r="DT377">
        <v>69.691000000000003</v>
      </c>
      <c r="DV377" s="2">
        <v>42958</v>
      </c>
      <c r="DW377" s="23">
        <f t="shared" si="165"/>
        <v>8.7288168914403386E-3</v>
      </c>
      <c r="DX377" s="23">
        <f t="shared" si="166"/>
        <v>-5.0565521370079525E-3</v>
      </c>
      <c r="DY377" s="23">
        <f t="shared" si="167"/>
        <v>-5.7396220458971747E-5</v>
      </c>
      <c r="DZ377" s="23"/>
      <c r="EA377" s="2">
        <v>43315</v>
      </c>
      <c r="EB377" s="23">
        <f t="shared" si="168"/>
        <v>0.33057693777432717</v>
      </c>
      <c r="EC377" s="23">
        <f t="shared" si="169"/>
        <v>-0.46201309293077553</v>
      </c>
    </row>
    <row r="378" spans="71:133">
      <c r="BS378" s="2">
        <v>41159</v>
      </c>
      <c r="BT378">
        <v>1312.08</v>
      </c>
      <c r="BU378" s="2">
        <v>41159</v>
      </c>
      <c r="BV378">
        <v>686.61</v>
      </c>
      <c r="BW378" s="2">
        <v>41159</v>
      </c>
      <c r="BX378">
        <v>968.82</v>
      </c>
      <c r="BZ378" s="2">
        <v>41166</v>
      </c>
      <c r="CA378" s="23">
        <f t="shared" si="160"/>
        <v>4.1959773379356413E-2</v>
      </c>
      <c r="CB378" s="23">
        <f t="shared" si="161"/>
        <v>2.7079141515761185E-2</v>
      </c>
      <c r="CC378" s="23">
        <f t="shared" si="162"/>
        <v>4.6706302512334652E-2</v>
      </c>
      <c r="CD378" s="23"/>
      <c r="CE378" s="2">
        <v>41523</v>
      </c>
      <c r="CF378" s="23">
        <f t="shared" si="163"/>
        <v>0.39106527372445998</v>
      </c>
      <c r="CG378" s="23">
        <f t="shared" si="164"/>
        <v>0.63205079278928344</v>
      </c>
      <c r="DL378" s="2">
        <v>42958</v>
      </c>
      <c r="DM378">
        <v>93.069000000000003</v>
      </c>
      <c r="DN378" s="2">
        <v>42958</v>
      </c>
      <c r="DO378">
        <v>64.137500000000003</v>
      </c>
      <c r="DP378" s="2">
        <v>42958</v>
      </c>
      <c r="DQ378" s="5">
        <v>69.686999999999998</v>
      </c>
      <c r="DS378" s="2">
        <v>42958</v>
      </c>
      <c r="DT378">
        <v>69.686999999999998</v>
      </c>
      <c r="DV378" s="2">
        <v>42965</v>
      </c>
      <c r="DW378" s="23">
        <f t="shared" si="165"/>
        <v>1.3720522315319172E-4</v>
      </c>
      <c r="DX378" s="23">
        <f t="shared" si="166"/>
        <v>3.9218214443046406E-3</v>
      </c>
      <c r="DY378" s="23">
        <f t="shared" si="167"/>
        <v>5.2377057413866002E-3</v>
      </c>
      <c r="DZ378" s="23"/>
      <c r="EA378" s="2">
        <v>43322</v>
      </c>
      <c r="EB378" s="23">
        <f t="shared" si="168"/>
        <v>0.3569892830517058</v>
      </c>
      <c r="EC378" s="23">
        <f t="shared" si="169"/>
        <v>-0.42056029654010929</v>
      </c>
    </row>
    <row r="379" spans="71:133">
      <c r="BS379" s="2">
        <v>41166</v>
      </c>
      <c r="BT379">
        <v>1347.61</v>
      </c>
      <c r="BU379" s="2">
        <v>41166</v>
      </c>
      <c r="BV379">
        <v>715.42</v>
      </c>
      <c r="BW379" s="2">
        <v>41166</v>
      </c>
      <c r="BX379">
        <v>1014.07</v>
      </c>
      <c r="BZ379" s="2">
        <v>41173</v>
      </c>
      <c r="CA379" s="23">
        <f t="shared" si="160"/>
        <v>1.9918369629029042E-2</v>
      </c>
      <c r="CB379" s="23">
        <f t="shared" si="161"/>
        <v>-7.0940405606962909E-3</v>
      </c>
      <c r="CC379" s="23">
        <f t="shared" si="162"/>
        <v>-7.3663553798061221E-3</v>
      </c>
      <c r="CD379" s="23"/>
      <c r="CE379" s="2">
        <v>41530</v>
      </c>
      <c r="CF379" s="23">
        <f t="shared" si="163"/>
        <v>0.37190261092327681</v>
      </c>
      <c r="CG379" s="23">
        <f t="shared" si="164"/>
        <v>0.61104784959365199</v>
      </c>
      <c r="DL379" s="2">
        <v>42965</v>
      </c>
      <c r="DM379">
        <v>93.433999999999997</v>
      </c>
      <c r="DN379" s="2">
        <v>42965</v>
      </c>
      <c r="DO379">
        <v>64.146299999999997</v>
      </c>
      <c r="DP379" s="2">
        <v>42965</v>
      </c>
      <c r="DQ379" s="5">
        <v>70.052000000000007</v>
      </c>
      <c r="DS379" s="2">
        <v>42965</v>
      </c>
      <c r="DT379">
        <v>70.052000000000007</v>
      </c>
      <c r="DV379" s="2">
        <v>42972</v>
      </c>
      <c r="DW379" s="23">
        <f t="shared" si="165"/>
        <v>-1.7538034150059723E-3</v>
      </c>
      <c r="DX379" s="23">
        <f t="shared" si="166"/>
        <v>-7.4277029775028369E-3</v>
      </c>
      <c r="DY379" s="23">
        <f t="shared" si="167"/>
        <v>7.9940615542737348E-3</v>
      </c>
      <c r="DZ379" s="23"/>
      <c r="EA379" s="2">
        <v>43329</v>
      </c>
      <c r="EB379" s="23">
        <f t="shared" si="168"/>
        <v>0.30599758905283514</v>
      </c>
      <c r="EC379" s="23">
        <f t="shared" si="169"/>
        <v>-0.37458120856672644</v>
      </c>
    </row>
    <row r="380" spans="71:133">
      <c r="BS380" s="2">
        <v>41173</v>
      </c>
      <c r="BT380">
        <v>1338.05</v>
      </c>
      <c r="BU380" s="2">
        <v>41173</v>
      </c>
      <c r="BV380">
        <v>729.67</v>
      </c>
      <c r="BW380" s="2">
        <v>41173</v>
      </c>
      <c r="BX380">
        <v>1006.6</v>
      </c>
      <c r="BZ380" s="2">
        <v>41180</v>
      </c>
      <c r="CA380" s="23">
        <f t="shared" si="160"/>
        <v>5.4408157112120215E-3</v>
      </c>
      <c r="CB380" s="23">
        <f t="shared" si="161"/>
        <v>-1.9842307836030026E-2</v>
      </c>
      <c r="CC380" s="23">
        <f t="shared" si="162"/>
        <v>-3.9141665010928861E-3</v>
      </c>
      <c r="CD380" s="23"/>
      <c r="CE380" s="2">
        <v>41537</v>
      </c>
      <c r="CF380" s="23">
        <f t="shared" si="163"/>
        <v>0.40111107091914228</v>
      </c>
      <c r="CG380" s="23">
        <f t="shared" si="164"/>
        <v>0.63430008641980873</v>
      </c>
      <c r="DL380" s="2">
        <v>42972</v>
      </c>
      <c r="DM380">
        <v>92.74</v>
      </c>
      <c r="DN380" s="2">
        <v>42972</v>
      </c>
      <c r="DO380">
        <v>64.033799999999999</v>
      </c>
      <c r="DP380" s="2">
        <v>42972</v>
      </c>
      <c r="DQ380" s="5">
        <v>70.611999999999995</v>
      </c>
      <c r="DS380" s="2">
        <v>42972</v>
      </c>
      <c r="DT380">
        <v>70.611999999999995</v>
      </c>
      <c r="DV380" s="2">
        <v>42979</v>
      </c>
      <c r="DW380" s="23">
        <f t="shared" si="165"/>
        <v>-5.9343659129962312E-5</v>
      </c>
      <c r="DX380" s="23">
        <f t="shared" si="166"/>
        <v>7.9792969592396013E-4</v>
      </c>
      <c r="DY380" s="23">
        <f t="shared" si="167"/>
        <v>4.0078173681528106E-3</v>
      </c>
      <c r="DZ380" s="23"/>
      <c r="EA380" s="2">
        <v>43336</v>
      </c>
      <c r="EB380" s="23">
        <f t="shared" si="168"/>
        <v>0.31338381191860326</v>
      </c>
      <c r="EC380" s="23">
        <f t="shared" si="169"/>
        <v>-0.36923074840164283</v>
      </c>
    </row>
    <row r="381" spans="71:133">
      <c r="BS381" s="2">
        <v>41180</v>
      </c>
      <c r="BT381">
        <v>1311.5</v>
      </c>
      <c r="BU381" s="2">
        <v>41180</v>
      </c>
      <c r="BV381">
        <v>733.64</v>
      </c>
      <c r="BW381" s="2">
        <v>41180</v>
      </c>
      <c r="BX381">
        <v>1002.66</v>
      </c>
      <c r="BZ381" s="2">
        <v>41187</v>
      </c>
      <c r="CA381" s="23">
        <f t="shared" si="160"/>
        <v>8.0284608254730383E-3</v>
      </c>
      <c r="CB381" s="23">
        <f t="shared" si="161"/>
        <v>1.763629431948166E-2</v>
      </c>
      <c r="CC381" s="23">
        <f t="shared" si="162"/>
        <v>6.4827558693874021E-3</v>
      </c>
      <c r="CD381" s="23"/>
      <c r="CE381" s="2">
        <v>41544</v>
      </c>
      <c r="CF381" s="23">
        <f t="shared" si="163"/>
        <v>0.42181750201224094</v>
      </c>
      <c r="CG381" s="23">
        <f t="shared" si="164"/>
        <v>0.6400323564112238</v>
      </c>
      <c r="DL381" s="2">
        <v>42979</v>
      </c>
      <c r="DM381">
        <v>92.813999999999993</v>
      </c>
      <c r="DN381" s="2">
        <v>42979</v>
      </c>
      <c r="DO381">
        <v>64.03</v>
      </c>
      <c r="DP381" s="2">
        <v>42979</v>
      </c>
      <c r="DQ381" s="5">
        <v>70.894999999999996</v>
      </c>
      <c r="DS381" s="2">
        <v>42979</v>
      </c>
      <c r="DT381">
        <v>70.894999999999996</v>
      </c>
      <c r="DV381" s="2">
        <v>42986</v>
      </c>
      <c r="DW381" s="23">
        <f t="shared" si="165"/>
        <v>-3.7872872091206933E-3</v>
      </c>
      <c r="DX381" s="23">
        <f t="shared" si="166"/>
        <v>-1.5751933975477694E-2</v>
      </c>
      <c r="DY381" s="23">
        <f t="shared" si="167"/>
        <v>6.9116298751676908E-3</v>
      </c>
      <c r="DZ381" s="23"/>
      <c r="EA381" s="2">
        <v>43343</v>
      </c>
      <c r="EB381" s="23">
        <f t="shared" si="168"/>
        <v>0.29675293053058527</v>
      </c>
      <c r="EC381" s="23">
        <f t="shared" si="169"/>
        <v>-0.4034553628660259</v>
      </c>
    </row>
    <row r="382" spans="71:133">
      <c r="BS382" s="2">
        <v>41187</v>
      </c>
      <c r="BT382">
        <v>1334.63</v>
      </c>
      <c r="BU382" s="2">
        <v>41187</v>
      </c>
      <c r="BV382">
        <v>739.53</v>
      </c>
      <c r="BW382" s="2">
        <v>41187</v>
      </c>
      <c r="BX382">
        <v>1009.16</v>
      </c>
      <c r="BZ382" s="2">
        <v>41194</v>
      </c>
      <c r="CA382" s="23">
        <f t="shared" si="160"/>
        <v>-1.4103552256162666E-2</v>
      </c>
      <c r="CB382" s="23">
        <f t="shared" si="161"/>
        <v>-2.1436652855098548E-2</v>
      </c>
      <c r="CC382" s="23">
        <f t="shared" si="162"/>
        <v>-1.2346902374251734E-2</v>
      </c>
      <c r="CD382" s="23"/>
      <c r="CE382" s="2">
        <v>41551</v>
      </c>
      <c r="CF382" s="23">
        <f t="shared" si="163"/>
        <v>0.41055077892002029</v>
      </c>
      <c r="CG382" s="23">
        <f t="shared" si="164"/>
        <v>0.64066537589674477</v>
      </c>
      <c r="DL382" s="2">
        <v>42986</v>
      </c>
      <c r="DM382">
        <v>91.352000000000004</v>
      </c>
      <c r="DN382" s="2">
        <v>42986</v>
      </c>
      <c r="DO382">
        <v>63.787500000000001</v>
      </c>
      <c r="DP382" s="2">
        <v>42986</v>
      </c>
      <c r="DQ382" s="5">
        <v>71.385000000000005</v>
      </c>
      <c r="DS382" s="2">
        <v>42986</v>
      </c>
      <c r="DT382">
        <v>71.385000000000005</v>
      </c>
      <c r="DV382" s="2">
        <v>42993</v>
      </c>
      <c r="DW382" s="23">
        <f t="shared" si="165"/>
        <v>4.6059180873996297E-3</v>
      </c>
      <c r="DX382" s="23">
        <f t="shared" si="166"/>
        <v>5.6922672738417557E-3</v>
      </c>
      <c r="DY382" s="23">
        <f t="shared" si="167"/>
        <v>-6.3738880717236768E-3</v>
      </c>
      <c r="DZ382" s="23"/>
      <c r="EA382" s="2">
        <v>43350</v>
      </c>
      <c r="EB382" s="23">
        <f t="shared" si="168"/>
        <v>0.27462177259100667</v>
      </c>
      <c r="EC382" s="23">
        <f t="shared" si="169"/>
        <v>-0.40567750482138548</v>
      </c>
    </row>
    <row r="383" spans="71:133">
      <c r="BS383" s="2">
        <v>41194</v>
      </c>
      <c r="BT383">
        <v>1306.02</v>
      </c>
      <c r="BU383" s="2">
        <v>41194</v>
      </c>
      <c r="BV383">
        <v>729.1</v>
      </c>
      <c r="BW383" s="2">
        <v>41194</v>
      </c>
      <c r="BX383">
        <v>996.7</v>
      </c>
      <c r="BZ383" s="2">
        <v>41201</v>
      </c>
      <c r="CA383" s="23">
        <f t="shared" si="160"/>
        <v>-2.9351254971883289E-3</v>
      </c>
      <c r="CB383" s="23">
        <f t="shared" si="161"/>
        <v>1.2450039049938022E-2</v>
      </c>
      <c r="CC383" s="23">
        <f t="shared" si="162"/>
        <v>9.4010233771446572E-3</v>
      </c>
      <c r="CD383" s="23"/>
      <c r="CE383" s="2">
        <v>41558</v>
      </c>
      <c r="CF383" s="23">
        <f t="shared" si="163"/>
        <v>0.39533267721996407</v>
      </c>
      <c r="CG383" s="23">
        <f t="shared" si="164"/>
        <v>0.6417883541297017</v>
      </c>
      <c r="DL383" s="2">
        <v>42993</v>
      </c>
      <c r="DM383">
        <v>91.872</v>
      </c>
      <c r="DN383" s="2">
        <v>42993</v>
      </c>
      <c r="DO383">
        <v>64.081299999999999</v>
      </c>
      <c r="DP383" s="2">
        <v>42993</v>
      </c>
      <c r="DQ383" s="5">
        <v>70.930000000000007</v>
      </c>
      <c r="DS383" s="2">
        <v>42993</v>
      </c>
      <c r="DT383">
        <v>70.930000000000007</v>
      </c>
      <c r="DV383" s="2">
        <v>43000</v>
      </c>
      <c r="DW383" s="23">
        <f t="shared" si="165"/>
        <v>1.1156140714998042E-2</v>
      </c>
      <c r="DX383" s="23">
        <f t="shared" si="166"/>
        <v>3.2545280390108289E-3</v>
      </c>
      <c r="DY383" s="23">
        <f t="shared" si="167"/>
        <v>-5.2164105456083965E-3</v>
      </c>
      <c r="DZ383" s="23"/>
      <c r="EA383" s="2">
        <v>43357</v>
      </c>
      <c r="EB383" s="23">
        <f t="shared" si="168"/>
        <v>0.27153115223970353</v>
      </c>
      <c r="EC383" s="23">
        <f t="shared" si="169"/>
        <v>-0.39975628611268066</v>
      </c>
    </row>
    <row r="384" spans="71:133">
      <c r="BS384" s="2">
        <v>41201</v>
      </c>
      <c r="BT384">
        <v>1322.28</v>
      </c>
      <c r="BU384" s="2">
        <v>41201</v>
      </c>
      <c r="BV384">
        <v>726.96</v>
      </c>
      <c r="BW384" s="2">
        <v>41201</v>
      </c>
      <c r="BX384">
        <v>1006.07</v>
      </c>
      <c r="BZ384" s="2">
        <v>41208</v>
      </c>
      <c r="CA384" s="23">
        <f t="shared" si="160"/>
        <v>-5.6949488279960381E-3</v>
      </c>
      <c r="CB384" s="23">
        <f t="shared" si="161"/>
        <v>-1.6675741900353924E-2</v>
      </c>
      <c r="CC384" s="23">
        <f t="shared" si="162"/>
        <v>-1.5277266989374483E-2</v>
      </c>
      <c r="CD384" s="23"/>
      <c r="CE384" s="2">
        <v>41565</v>
      </c>
      <c r="CF384" s="23">
        <f t="shared" si="163"/>
        <v>0.40717595052561695</v>
      </c>
      <c r="CG384" s="23">
        <f t="shared" si="164"/>
        <v>0.64882631145498615</v>
      </c>
      <c r="DL384" s="2">
        <v>43000</v>
      </c>
      <c r="DM384">
        <v>92.171000000000006</v>
      </c>
      <c r="DN384" s="2">
        <v>43000</v>
      </c>
      <c r="DO384">
        <v>64.796199999999999</v>
      </c>
      <c r="DP384" s="2">
        <v>43000</v>
      </c>
      <c r="DQ384" s="5">
        <v>70.56</v>
      </c>
      <c r="DS384" s="2">
        <v>43000</v>
      </c>
      <c r="DT384">
        <v>70.56</v>
      </c>
      <c r="DV384" s="2">
        <v>43007</v>
      </c>
      <c r="DW384" s="23">
        <f t="shared" si="165"/>
        <v>7.407841817884453E-3</v>
      </c>
      <c r="DX384" s="23">
        <f t="shared" si="166"/>
        <v>9.8187065345931579E-3</v>
      </c>
      <c r="DY384" s="23">
        <f t="shared" si="167"/>
        <v>-1.5107709750566967E-2</v>
      </c>
      <c r="DZ384" s="23"/>
      <c r="EA384" s="2">
        <v>43364</v>
      </c>
      <c r="EB384" s="23">
        <f t="shared" si="168"/>
        <v>0.25601029538039694</v>
      </c>
      <c r="EC384" s="23">
        <f t="shared" si="169"/>
        <v>-0.3773195441224691</v>
      </c>
    </row>
    <row r="385" spans="71:133">
      <c r="BS385" s="2">
        <v>41208</v>
      </c>
      <c r="BT385">
        <v>1300.23</v>
      </c>
      <c r="BU385" s="2">
        <v>41208</v>
      </c>
      <c r="BV385">
        <v>722.82</v>
      </c>
      <c r="BW385" s="2">
        <v>41208</v>
      </c>
      <c r="BX385">
        <v>990.7</v>
      </c>
      <c r="BZ385" s="2">
        <v>41215</v>
      </c>
      <c r="CA385" s="23">
        <f t="shared" si="160"/>
        <v>8.8818793060512213E-3</v>
      </c>
      <c r="CB385" s="23">
        <f t="shared" si="161"/>
        <v>4.2607846304114627E-3</v>
      </c>
      <c r="CC385" s="23">
        <f t="shared" si="162"/>
        <v>1.4111234480670198E-2</v>
      </c>
      <c r="CD385" s="23"/>
      <c r="CE385" s="2">
        <v>41572</v>
      </c>
      <c r="CF385" s="23">
        <f t="shared" si="163"/>
        <v>0.4011856222578799</v>
      </c>
      <c r="CG385" s="23">
        <f t="shared" si="164"/>
        <v>0.65069703515242228</v>
      </c>
      <c r="DL385" s="2">
        <v>43007</v>
      </c>
      <c r="DM385">
        <v>93.075999999999993</v>
      </c>
      <c r="DN385" s="2">
        <v>43007</v>
      </c>
      <c r="DO385">
        <v>65.276200000000003</v>
      </c>
      <c r="DP385" s="2">
        <v>43007</v>
      </c>
      <c r="DQ385" s="5">
        <v>69.494</v>
      </c>
      <c r="DS385" s="2">
        <v>43007</v>
      </c>
      <c r="DT385">
        <v>69.494</v>
      </c>
      <c r="DV385" s="2">
        <v>43014</v>
      </c>
      <c r="DW385" s="23">
        <f t="shared" si="165"/>
        <v>1.4170555271293406E-3</v>
      </c>
      <c r="DX385" s="23">
        <f t="shared" si="166"/>
        <v>7.7785895397310956E-3</v>
      </c>
      <c r="DY385" s="23">
        <f t="shared" si="167"/>
        <v>-4.2161913258699224E-3</v>
      </c>
      <c r="DZ385" s="23"/>
      <c r="EA385" s="2">
        <v>43371</v>
      </c>
      <c r="EB385" s="23">
        <f t="shared" si="168"/>
        <v>0.2449089761804088</v>
      </c>
      <c r="EC385" s="23">
        <f t="shared" si="169"/>
        <v>-0.35804835912453514</v>
      </c>
    </row>
    <row r="386" spans="71:133">
      <c r="BS386" s="2">
        <v>41215</v>
      </c>
      <c r="BT386">
        <v>1305.77</v>
      </c>
      <c r="BU386" s="2">
        <v>41215</v>
      </c>
      <c r="BV386">
        <v>729.24</v>
      </c>
      <c r="BW386" s="2">
        <v>41215</v>
      </c>
      <c r="BX386">
        <v>1004.68</v>
      </c>
      <c r="BZ386" s="2">
        <v>41222</v>
      </c>
      <c r="CA386" s="23">
        <f t="shared" si="160"/>
        <v>4.93664637156499E-4</v>
      </c>
      <c r="CB386" s="23">
        <f t="shared" si="161"/>
        <v>-2.2783491732847327E-2</v>
      </c>
      <c r="CC386" s="23">
        <f t="shared" si="162"/>
        <v>-1.3636182665127117E-2</v>
      </c>
      <c r="CD386" s="23"/>
      <c r="CE386" s="2">
        <v>41579</v>
      </c>
      <c r="CF386" s="23">
        <f t="shared" si="163"/>
        <v>0.38209014259640173</v>
      </c>
      <c r="CG386" s="23">
        <f t="shared" si="164"/>
        <v>0.64288921036075641</v>
      </c>
      <c r="DL386" s="2">
        <v>43014</v>
      </c>
      <c r="DM386">
        <v>93.8</v>
      </c>
      <c r="DN386" s="2">
        <v>43014</v>
      </c>
      <c r="DO386">
        <v>65.368700000000004</v>
      </c>
      <c r="DP386" s="2">
        <v>43014</v>
      </c>
      <c r="DQ386" s="5">
        <v>69.200999999999993</v>
      </c>
      <c r="DS386" s="2">
        <v>43014</v>
      </c>
      <c r="DT386">
        <v>69.200999999999993</v>
      </c>
      <c r="DV386" s="2">
        <v>43021</v>
      </c>
      <c r="DW386" s="23">
        <f t="shared" si="165"/>
        <v>-6.7295203973768425E-3</v>
      </c>
      <c r="DX386" s="23">
        <f t="shared" si="166"/>
        <v>-7.5586353944563367E-3</v>
      </c>
      <c r="DY386" s="23">
        <f t="shared" si="167"/>
        <v>9.2628719238161406E-3</v>
      </c>
      <c r="DZ386" s="23"/>
      <c r="EA386" s="2">
        <v>43378</v>
      </c>
      <c r="EB386" s="23">
        <f t="shared" si="168"/>
        <v>0.26235135718172864</v>
      </c>
      <c r="EC386" s="23">
        <f t="shared" si="169"/>
        <v>-0.36622364291847675</v>
      </c>
    </row>
    <row r="387" spans="71:133">
      <c r="BS387" s="2">
        <v>41222</v>
      </c>
      <c r="BT387">
        <v>1276.02</v>
      </c>
      <c r="BU387" s="2">
        <v>41222</v>
      </c>
      <c r="BV387">
        <v>729.6</v>
      </c>
      <c r="BW387" s="2">
        <v>41222</v>
      </c>
      <c r="BX387">
        <v>990.98</v>
      </c>
      <c r="BZ387" s="2">
        <v>41229</v>
      </c>
      <c r="CA387" s="23">
        <f t="shared" si="160"/>
        <v>-1.400767543859649E-2</v>
      </c>
      <c r="CB387" s="23">
        <f t="shared" si="161"/>
        <v>-1.7797526684534715E-2</v>
      </c>
      <c r="CC387" s="23">
        <f t="shared" si="162"/>
        <v>-2.135260045611409E-2</v>
      </c>
      <c r="CD387" s="23"/>
      <c r="CE387" s="2">
        <v>41586</v>
      </c>
      <c r="CF387" s="23">
        <f t="shared" si="163"/>
        <v>0.39328223027809794</v>
      </c>
      <c r="CG387" s="23">
        <f t="shared" si="164"/>
        <v>0.65806517482277516</v>
      </c>
      <c r="DL387" s="2">
        <v>43021</v>
      </c>
      <c r="DM387">
        <v>93.090999999999994</v>
      </c>
      <c r="DN387" s="2">
        <v>43021</v>
      </c>
      <c r="DO387">
        <v>64.928799999999995</v>
      </c>
      <c r="DP387" s="2">
        <v>43021</v>
      </c>
      <c r="DQ387" s="5">
        <v>69.841999999999999</v>
      </c>
      <c r="DS387" s="2">
        <v>43021</v>
      </c>
      <c r="DT387">
        <v>69.841999999999999</v>
      </c>
      <c r="DV387" s="2">
        <v>43028</v>
      </c>
      <c r="DW387" s="23">
        <f t="shared" si="165"/>
        <v>1.7126452360125555E-3</v>
      </c>
      <c r="DX387" s="23">
        <f t="shared" si="166"/>
        <v>6.5527279758514911E-3</v>
      </c>
      <c r="DY387" s="23">
        <f t="shared" si="167"/>
        <v>-9.5071733340970077E-3</v>
      </c>
      <c r="DZ387" s="23"/>
      <c r="EA387" s="2">
        <v>43385</v>
      </c>
      <c r="EB387" s="23">
        <f t="shared" si="168"/>
        <v>0.24873280357934469</v>
      </c>
      <c r="EC387" s="23">
        <f t="shared" si="169"/>
        <v>-0.35607478579308532</v>
      </c>
    </row>
    <row r="388" spans="71:133">
      <c r="BS388" s="2">
        <v>41229</v>
      </c>
      <c r="BT388">
        <v>1253.31</v>
      </c>
      <c r="BU388" s="2">
        <v>41229</v>
      </c>
      <c r="BV388">
        <v>719.38</v>
      </c>
      <c r="BW388" s="2">
        <v>41229</v>
      </c>
      <c r="BX388">
        <v>969.82</v>
      </c>
      <c r="BZ388" s="2">
        <v>41236</v>
      </c>
      <c r="CA388" s="23">
        <f t="shared" si="160"/>
        <v>8.8965498067781201E-3</v>
      </c>
      <c r="CB388" s="23">
        <f t="shared" si="161"/>
        <v>4.1123106015271471E-2</v>
      </c>
      <c r="CC388" s="23">
        <f t="shared" si="162"/>
        <v>2.6932832896826131E-2</v>
      </c>
      <c r="CD388" s="23"/>
      <c r="CE388" s="2">
        <v>41593</v>
      </c>
      <c r="CF388" s="23">
        <f t="shared" si="163"/>
        <v>0.36644132041908806</v>
      </c>
      <c r="CG388" s="23">
        <f t="shared" si="164"/>
        <v>0.64174123649799508</v>
      </c>
      <c r="DL388" s="2">
        <v>43028</v>
      </c>
      <c r="DM388">
        <v>93.700999999999993</v>
      </c>
      <c r="DN388" s="2">
        <v>43028</v>
      </c>
      <c r="DO388">
        <v>65.040000000000006</v>
      </c>
      <c r="DP388" s="2">
        <v>43028</v>
      </c>
      <c r="DQ388" s="5">
        <v>69.177999999999997</v>
      </c>
      <c r="DS388" s="2">
        <v>43028</v>
      </c>
      <c r="DT388">
        <v>69.177999999999997</v>
      </c>
      <c r="DV388" s="2">
        <v>43035</v>
      </c>
      <c r="DW388" s="23">
        <f t="shared" si="165"/>
        <v>1.5375153751517878E-4</v>
      </c>
      <c r="DX388" s="23">
        <f t="shared" si="166"/>
        <v>1.2966777302269916E-2</v>
      </c>
      <c r="DY388" s="23">
        <f t="shared" si="167"/>
        <v>-1.198357859435073E-2</v>
      </c>
      <c r="DZ388" s="23"/>
      <c r="EA388" s="2">
        <v>43392</v>
      </c>
      <c r="EB388" s="23">
        <f t="shared" si="168"/>
        <v>0.23885866975458742</v>
      </c>
      <c r="EC388" s="23">
        <f t="shared" si="169"/>
        <v>-0.36650984139832332</v>
      </c>
    </row>
    <row r="389" spans="71:133">
      <c r="BS389" s="2">
        <v>41236</v>
      </c>
      <c r="BT389">
        <v>1304.8499999999999</v>
      </c>
      <c r="BU389" s="2">
        <v>41236</v>
      </c>
      <c r="BV389">
        <v>725.78</v>
      </c>
      <c r="BW389" s="2">
        <v>41236</v>
      </c>
      <c r="BX389">
        <v>995.94</v>
      </c>
      <c r="BZ389" s="2">
        <v>41243</v>
      </c>
      <c r="CA389" s="23">
        <f t="shared" si="160"/>
        <v>4.5854115572211862E-2</v>
      </c>
      <c r="CB389" s="23">
        <f t="shared" si="161"/>
        <v>8.1541939686555764E-3</v>
      </c>
      <c r="CC389" s="23">
        <f t="shared" si="162"/>
        <v>1.1125168182822165E-2</v>
      </c>
      <c r="CD389" s="23"/>
      <c r="CE389" s="2">
        <v>41600</v>
      </c>
      <c r="CF389" s="23">
        <f t="shared" si="163"/>
        <v>0.37404195987126732</v>
      </c>
      <c r="CG389" s="23">
        <f t="shared" si="164"/>
        <v>0.64067086451331834</v>
      </c>
      <c r="DL389" s="2">
        <v>43035</v>
      </c>
      <c r="DM389">
        <v>94.915999999999997</v>
      </c>
      <c r="DN389" s="2">
        <v>43035</v>
      </c>
      <c r="DO389">
        <v>65.05</v>
      </c>
      <c r="DP389" s="2">
        <v>43035</v>
      </c>
      <c r="DQ389" s="5">
        <v>68.349000000000004</v>
      </c>
      <c r="DS389" s="2">
        <v>43035</v>
      </c>
      <c r="DT389">
        <v>68.349000000000004</v>
      </c>
      <c r="DV389" s="2">
        <v>43042</v>
      </c>
      <c r="DW389" s="23">
        <f t="shared" si="165"/>
        <v>-7.7248270561106613E-3</v>
      </c>
      <c r="DX389" s="23">
        <f t="shared" si="166"/>
        <v>2.6339078764392454E-4</v>
      </c>
      <c r="DY389" s="23">
        <f t="shared" si="167"/>
        <v>-6.6570103439699269E-3</v>
      </c>
      <c r="DZ389" s="23"/>
      <c r="EA389" s="2">
        <v>43399</v>
      </c>
      <c r="EB389" s="23">
        <f t="shared" si="168"/>
        <v>0.253413035037164</v>
      </c>
      <c r="EC389" s="23">
        <f t="shared" si="169"/>
        <v>-0.37731672142376155</v>
      </c>
    </row>
    <row r="390" spans="71:133">
      <c r="BS390" s="2">
        <v>41243</v>
      </c>
      <c r="BT390">
        <v>1315.49</v>
      </c>
      <c r="BU390" s="2">
        <v>41243</v>
      </c>
      <c r="BV390">
        <v>759.06</v>
      </c>
      <c r="BW390" s="2">
        <v>41243</v>
      </c>
      <c r="BX390">
        <v>1007.02</v>
      </c>
      <c r="BZ390" s="2">
        <v>41250</v>
      </c>
      <c r="CA390" s="23">
        <f t="shared" si="160"/>
        <v>4.4923984928728622E-3</v>
      </c>
      <c r="CB390" s="23">
        <f t="shared" si="161"/>
        <v>3.9909083307361204E-3</v>
      </c>
      <c r="CC390" s="23">
        <f t="shared" si="162"/>
        <v>1.6921213084149178E-2</v>
      </c>
      <c r="CD390" s="23"/>
      <c r="CE390" s="2">
        <v>41607</v>
      </c>
      <c r="CF390" s="23">
        <f t="shared" si="163"/>
        <v>0.37363696527348106</v>
      </c>
      <c r="CG390" s="23">
        <f t="shared" si="164"/>
        <v>0.65081322330880198</v>
      </c>
      <c r="DL390" s="2">
        <v>43042</v>
      </c>
      <c r="DM390">
        <v>94.941000000000003</v>
      </c>
      <c r="DN390" s="2">
        <v>43042</v>
      </c>
      <c r="DO390">
        <v>64.547499999999999</v>
      </c>
      <c r="DP390" s="2">
        <v>43042</v>
      </c>
      <c r="DQ390" s="5">
        <v>67.894000000000005</v>
      </c>
      <c r="DS390" s="2">
        <v>43042</v>
      </c>
      <c r="DT390">
        <v>67.894000000000005</v>
      </c>
      <c r="DV390" s="2">
        <v>43049</v>
      </c>
      <c r="DW390" s="23">
        <f t="shared" si="165"/>
        <v>9.6053294085751695E-3</v>
      </c>
      <c r="DX390" s="23">
        <f t="shared" si="166"/>
        <v>-5.7930714865020994E-3</v>
      </c>
      <c r="DY390" s="23">
        <f t="shared" si="167"/>
        <v>9.2791704716166379E-4</v>
      </c>
      <c r="DZ390" s="23"/>
      <c r="EA390" s="2">
        <v>43406</v>
      </c>
      <c r="EB390" s="23">
        <f t="shared" si="168"/>
        <v>0.23475277765203514</v>
      </c>
      <c r="EC390" s="23">
        <f t="shared" si="169"/>
        <v>-0.38960765692065125</v>
      </c>
    </row>
    <row r="391" spans="71:133">
      <c r="BS391" s="2">
        <v>41250</v>
      </c>
      <c r="BT391">
        <v>1320.74</v>
      </c>
      <c r="BU391" s="2">
        <v>41250</v>
      </c>
      <c r="BV391">
        <v>762.47</v>
      </c>
      <c r="BW391" s="2">
        <v>41250</v>
      </c>
      <c r="BX391">
        <v>1024.06</v>
      </c>
      <c r="BZ391" s="2">
        <v>41257</v>
      </c>
      <c r="CA391" s="23">
        <f t="shared" si="160"/>
        <v>-3.44931603866383E-3</v>
      </c>
      <c r="CB391" s="23">
        <f t="shared" si="161"/>
        <v>3.5964686463649809E-3</v>
      </c>
      <c r="CC391" s="23">
        <f t="shared" si="162"/>
        <v>1.8319239107083662E-2</v>
      </c>
      <c r="CD391" s="23"/>
      <c r="CE391" s="2">
        <v>41614</v>
      </c>
      <c r="CF391" s="23">
        <f t="shared" si="163"/>
        <v>0.36494506430268364</v>
      </c>
      <c r="CG391" s="23">
        <f t="shared" si="164"/>
        <v>0.6440877046443011</v>
      </c>
      <c r="DL391" s="2">
        <v>43049</v>
      </c>
      <c r="DM391">
        <v>94.391000000000005</v>
      </c>
      <c r="DN391" s="2">
        <v>43049</v>
      </c>
      <c r="DO391">
        <v>65.167500000000004</v>
      </c>
      <c r="DP391" s="2">
        <v>43049</v>
      </c>
      <c r="DQ391" s="5">
        <v>67.956999999999994</v>
      </c>
      <c r="DS391" s="2">
        <v>43049</v>
      </c>
      <c r="DT391">
        <v>67.956999999999994</v>
      </c>
      <c r="DV391" s="2">
        <v>43056</v>
      </c>
      <c r="DW391" s="23">
        <f t="shared" si="165"/>
        <v>-2.3401235278321941E-3</v>
      </c>
      <c r="DX391" s="23">
        <f t="shared" si="166"/>
        <v>-7.7231939485755685E-3</v>
      </c>
      <c r="DY391" s="23">
        <f t="shared" si="167"/>
        <v>7.0927203967214858E-3</v>
      </c>
      <c r="DZ391" s="23"/>
      <c r="EA391" s="2">
        <v>43413</v>
      </c>
      <c r="EB391" s="23">
        <f t="shared" si="168"/>
        <v>0.25430900034479631</v>
      </c>
      <c r="EC391" s="23">
        <f t="shared" si="169"/>
        <v>-0.39787748224877179</v>
      </c>
    </row>
    <row r="392" spans="71:133">
      <c r="BS392" s="2">
        <v>41257</v>
      </c>
      <c r="BT392">
        <v>1325.49</v>
      </c>
      <c r="BU392" s="2">
        <v>41257</v>
      </c>
      <c r="BV392">
        <v>759.84</v>
      </c>
      <c r="BW392" s="2">
        <v>41257</v>
      </c>
      <c r="BX392">
        <v>1042.82</v>
      </c>
      <c r="BZ392" s="2">
        <v>41264</v>
      </c>
      <c r="CA392" s="23">
        <f t="shared" ref="CA392:CA455" si="170">BV393/BV392-1</f>
        <v>-3.2770056854074525E-3</v>
      </c>
      <c r="CB392" s="23">
        <f t="shared" ref="CB392:CB455" si="171">BT393/BT392-1</f>
        <v>1.1746599370798583E-2</v>
      </c>
      <c r="CC392" s="23">
        <f t="shared" ref="CC392:CC455" si="172">BX393/BX392-1</f>
        <v>2.0137703534639506E-4</v>
      </c>
      <c r="CD392" s="23"/>
      <c r="CE392" s="2">
        <v>41621</v>
      </c>
      <c r="CF392" s="23">
        <f t="shared" ref="CF392:CF455" si="173">CORREL(CA392:CA443,CB392:CB443)</f>
        <v>0.37199607282801767</v>
      </c>
      <c r="CG392" s="23">
        <f t="shared" ref="CG392:CG455" si="174">CORREL(CA392:CA443,CC392:CC443)</f>
        <v>0.65718606317907391</v>
      </c>
      <c r="DL392" s="2">
        <v>43056</v>
      </c>
      <c r="DM392">
        <v>93.662000000000006</v>
      </c>
      <c r="DN392" s="2">
        <v>43056</v>
      </c>
      <c r="DO392">
        <v>65.015000000000001</v>
      </c>
      <c r="DP392" s="2">
        <v>43056</v>
      </c>
      <c r="DQ392" s="5">
        <v>68.438999999999993</v>
      </c>
      <c r="DS392" s="2">
        <v>43056</v>
      </c>
      <c r="DT392">
        <v>68.438999999999993</v>
      </c>
      <c r="DV392" s="2">
        <v>43063</v>
      </c>
      <c r="DW392" s="23">
        <f t="shared" ref="DW392:DW455" si="175">DO393/DO392-1</f>
        <v>-4.8450357609781669E-3</v>
      </c>
      <c r="DX392" s="23">
        <f t="shared" ref="DX392:DX455" si="176">DM393/DM392-1</f>
        <v>-9.3954858960946241E-3</v>
      </c>
      <c r="DY392" s="23">
        <f t="shared" ref="DY392:DY455" si="177">DQ393/DQ392-1</f>
        <v>3.1122605531934688E-3</v>
      </c>
      <c r="DZ392" s="23"/>
      <c r="EA392" s="2">
        <v>43420</v>
      </c>
      <c r="EB392" s="23">
        <f t="shared" ref="EB392:EB455" si="178">CORREL(DW392:DW443,DX392:DX443)</f>
        <v>0.25733759137227297</v>
      </c>
      <c r="EC392" s="23">
        <f t="shared" ref="EC392:EC455" si="179">CORREL(DW392:DW443,DY392:DY443)</f>
        <v>-0.41350559412704913</v>
      </c>
    </row>
    <row r="393" spans="71:133">
      <c r="BS393" s="2">
        <v>41264</v>
      </c>
      <c r="BT393">
        <v>1341.06</v>
      </c>
      <c r="BU393" s="2">
        <v>41264</v>
      </c>
      <c r="BV393">
        <v>757.35</v>
      </c>
      <c r="BW393" s="2">
        <v>41264</v>
      </c>
      <c r="BX393">
        <v>1043.03</v>
      </c>
      <c r="BZ393" s="2">
        <v>41271</v>
      </c>
      <c r="CA393" s="23">
        <f t="shared" si="170"/>
        <v>9.335181884201349E-3</v>
      </c>
      <c r="CB393" s="23">
        <f t="shared" si="171"/>
        <v>-1.0603552413762318E-2</v>
      </c>
      <c r="CC393" s="23">
        <f t="shared" si="172"/>
        <v>1.1648754110620052E-2</v>
      </c>
      <c r="CD393" s="23"/>
      <c r="CE393" s="2">
        <v>41628</v>
      </c>
      <c r="CF393" s="23">
        <f t="shared" si="173"/>
        <v>0.39447620659395671</v>
      </c>
      <c r="CG393" s="23">
        <f t="shared" si="174"/>
        <v>0.64878954015082002</v>
      </c>
      <c r="DL393" s="2">
        <v>43063</v>
      </c>
      <c r="DM393">
        <v>92.781999999999996</v>
      </c>
      <c r="DN393" s="2">
        <v>43063</v>
      </c>
      <c r="DO393">
        <v>64.7</v>
      </c>
      <c r="DP393" s="2">
        <v>43063</v>
      </c>
      <c r="DQ393" s="5">
        <v>68.652000000000001</v>
      </c>
      <c r="DS393" s="2">
        <v>43063</v>
      </c>
      <c r="DT393">
        <v>68.652000000000001</v>
      </c>
      <c r="DV393" s="2">
        <v>43070</v>
      </c>
      <c r="DW393" s="23">
        <f t="shared" si="175"/>
        <v>-3.7279752704791891E-3</v>
      </c>
      <c r="DX393" s="23">
        <f t="shared" si="176"/>
        <v>1.1101291198725161E-3</v>
      </c>
      <c r="DY393" s="23">
        <f t="shared" si="177"/>
        <v>-1.7770785993124205E-3</v>
      </c>
      <c r="DZ393" s="23"/>
      <c r="EA393" s="2">
        <v>43427</v>
      </c>
      <c r="EB393" s="23">
        <f t="shared" si="178"/>
        <v>0.19502601988725829</v>
      </c>
      <c r="EC393" s="23">
        <f t="shared" si="179"/>
        <v>-0.37620676325642555</v>
      </c>
    </row>
    <row r="394" spans="71:133">
      <c r="BS394" s="2">
        <v>41271</v>
      </c>
      <c r="BT394">
        <v>1326.84</v>
      </c>
      <c r="BU394" s="2">
        <v>41271</v>
      </c>
      <c r="BV394">
        <v>764.42</v>
      </c>
      <c r="BW394" s="2">
        <v>41271</v>
      </c>
      <c r="BX394">
        <v>1055.18</v>
      </c>
      <c r="BZ394" s="2">
        <v>41278</v>
      </c>
      <c r="CA394" s="23">
        <f t="shared" si="170"/>
        <v>1.9779702257921139E-2</v>
      </c>
      <c r="CB394" s="23">
        <f t="shared" si="171"/>
        <v>3.2611317114346949E-2</v>
      </c>
      <c r="CC394" s="23">
        <f t="shared" si="172"/>
        <v>2.1531871339487196E-2</v>
      </c>
      <c r="CD394" s="23"/>
      <c r="CE394" s="2">
        <v>41635</v>
      </c>
      <c r="CF394" s="23">
        <f t="shared" si="173"/>
        <v>0.40650552388350325</v>
      </c>
      <c r="CG394" s="23">
        <f t="shared" si="174"/>
        <v>0.64696118530520363</v>
      </c>
      <c r="DL394" s="2">
        <v>43070</v>
      </c>
      <c r="DM394">
        <v>92.885000000000005</v>
      </c>
      <c r="DN394" s="2">
        <v>43070</v>
      </c>
      <c r="DO394">
        <v>64.458799999999997</v>
      </c>
      <c r="DP394" s="2">
        <v>43070</v>
      </c>
      <c r="DQ394" s="5">
        <v>68.53</v>
      </c>
      <c r="DS394" s="2">
        <v>43070</v>
      </c>
      <c r="DT394">
        <v>68.53</v>
      </c>
      <c r="DV394" s="2">
        <v>43077</v>
      </c>
      <c r="DW394" s="23">
        <f t="shared" si="175"/>
        <v>-2.0167921214842011E-5</v>
      </c>
      <c r="DX394" s="23">
        <f t="shared" si="176"/>
        <v>1.0938256984442951E-2</v>
      </c>
      <c r="DY394" s="23">
        <f t="shared" si="177"/>
        <v>-4.2463154822705018E-3</v>
      </c>
      <c r="DZ394" s="23"/>
      <c r="EA394" s="2">
        <v>43434</v>
      </c>
      <c r="EB394" s="23">
        <f t="shared" si="178"/>
        <v>0.16974364840794434</v>
      </c>
      <c r="EC394" s="23">
        <f t="shared" si="179"/>
        <v>-0.3687758044890147</v>
      </c>
    </row>
    <row r="395" spans="71:133">
      <c r="BS395" s="2">
        <v>41278</v>
      </c>
      <c r="BT395">
        <v>1370.11</v>
      </c>
      <c r="BU395" s="2">
        <v>41278</v>
      </c>
      <c r="BV395">
        <v>779.54</v>
      </c>
      <c r="BW395" s="2">
        <v>41278</v>
      </c>
      <c r="BX395">
        <v>1077.9000000000001</v>
      </c>
      <c r="BZ395" s="2">
        <v>41285</v>
      </c>
      <c r="CA395" s="23">
        <f t="shared" si="170"/>
        <v>-8.3895630756599671E-3</v>
      </c>
      <c r="CB395" s="23">
        <f t="shared" si="171"/>
        <v>8.6343432279161192E-3</v>
      </c>
      <c r="CC395" s="23">
        <f t="shared" si="172"/>
        <v>-4.5087670470360663E-3</v>
      </c>
      <c r="CD395" s="23"/>
      <c r="CE395" s="2">
        <v>41642</v>
      </c>
      <c r="CF395" s="23">
        <f t="shared" si="173"/>
        <v>0.39272495052912704</v>
      </c>
      <c r="CG395" s="23">
        <f t="shared" si="174"/>
        <v>0.6427431591740983</v>
      </c>
      <c r="DL395" s="2">
        <v>43077</v>
      </c>
      <c r="DM395">
        <v>93.900999999999996</v>
      </c>
      <c r="DN395" s="2">
        <v>43077</v>
      </c>
      <c r="DO395">
        <v>64.457499999999996</v>
      </c>
      <c r="DP395" s="2">
        <v>43077</v>
      </c>
      <c r="DQ395" s="5">
        <v>68.239000000000004</v>
      </c>
      <c r="DS395" s="2">
        <v>43077</v>
      </c>
      <c r="DT395">
        <v>68.239000000000004</v>
      </c>
      <c r="DV395" s="2">
        <v>43084</v>
      </c>
      <c r="DW395" s="23">
        <f t="shared" si="175"/>
        <v>-6.3995656052436845E-3</v>
      </c>
      <c r="DX395" s="23">
        <f t="shared" si="176"/>
        <v>3.301349293405309E-4</v>
      </c>
      <c r="DY395" s="23">
        <f t="shared" si="177"/>
        <v>6.4625800495319297E-3</v>
      </c>
      <c r="DZ395" s="23"/>
      <c r="EA395" s="2">
        <v>43441</v>
      </c>
      <c r="EB395" s="23">
        <f t="shared" si="178"/>
        <v>0.12489943212273658</v>
      </c>
      <c r="EC395" s="23">
        <f t="shared" si="179"/>
        <v>-0.36509327744575509</v>
      </c>
    </row>
    <row r="396" spans="71:133">
      <c r="BS396" s="2">
        <v>41285</v>
      </c>
      <c r="BT396">
        <v>1381.94</v>
      </c>
      <c r="BU396" s="2">
        <v>41285</v>
      </c>
      <c r="BV396">
        <v>773</v>
      </c>
      <c r="BW396" s="2">
        <v>41285</v>
      </c>
      <c r="BX396">
        <v>1073.04</v>
      </c>
      <c r="BZ396" s="2">
        <v>41292</v>
      </c>
      <c r="CA396" s="23">
        <f t="shared" si="170"/>
        <v>1.4954721862871834E-2</v>
      </c>
      <c r="CB396" s="23">
        <f t="shared" si="171"/>
        <v>4.4647379770466067E-3</v>
      </c>
      <c r="CC396" s="23">
        <f t="shared" si="172"/>
        <v>7.1758741519420965E-3</v>
      </c>
      <c r="CD396" s="23"/>
      <c r="CE396" s="2">
        <v>41649</v>
      </c>
      <c r="CF396" s="23">
        <f t="shared" si="173"/>
        <v>0.39674629519160898</v>
      </c>
      <c r="CG396" s="23">
        <f t="shared" si="174"/>
        <v>0.64333710746756523</v>
      </c>
      <c r="DL396" s="2">
        <v>43084</v>
      </c>
      <c r="DM396">
        <v>93.932000000000002</v>
      </c>
      <c r="DN396" s="2">
        <v>43084</v>
      </c>
      <c r="DO396">
        <v>64.045000000000002</v>
      </c>
      <c r="DP396" s="2">
        <v>43084</v>
      </c>
      <c r="DQ396" s="5">
        <v>68.680000000000007</v>
      </c>
      <c r="DS396" s="2">
        <v>43084</v>
      </c>
      <c r="DT396">
        <v>68.680000000000007</v>
      </c>
      <c r="DV396" s="2">
        <v>43091</v>
      </c>
      <c r="DW396" s="23">
        <f t="shared" si="175"/>
        <v>-3.9035053478020387E-5</v>
      </c>
      <c r="DX396" s="23">
        <f t="shared" si="176"/>
        <v>-6.2279095515905825E-3</v>
      </c>
      <c r="DY396" s="23">
        <f t="shared" si="177"/>
        <v>5.4018637157833282E-3</v>
      </c>
      <c r="DZ396" s="23"/>
      <c r="EA396" s="2">
        <v>43448</v>
      </c>
      <c r="EB396" s="23">
        <f t="shared" si="178"/>
        <v>0.15844814185470354</v>
      </c>
      <c r="EC396" s="23">
        <f t="shared" si="179"/>
        <v>-0.35948329915577665</v>
      </c>
    </row>
    <row r="397" spans="71:133">
      <c r="BS397" s="2">
        <v>41292</v>
      </c>
      <c r="BT397">
        <v>1388.11</v>
      </c>
      <c r="BU397" s="2">
        <v>41292</v>
      </c>
      <c r="BV397">
        <v>784.56</v>
      </c>
      <c r="BW397" s="2">
        <v>41292</v>
      </c>
      <c r="BX397">
        <v>1080.74</v>
      </c>
      <c r="BZ397" s="2">
        <v>41299</v>
      </c>
      <c r="CA397" s="23">
        <f t="shared" si="170"/>
        <v>-1.3255837666972248E-3</v>
      </c>
      <c r="CB397" s="23">
        <f t="shared" si="171"/>
        <v>1.2506213484522188E-2</v>
      </c>
      <c r="CC397" s="23">
        <f t="shared" si="172"/>
        <v>-1.0751892221996129E-2</v>
      </c>
      <c r="CD397" s="23"/>
      <c r="CE397" s="2">
        <v>41656</v>
      </c>
      <c r="CF397" s="23">
        <f t="shared" si="173"/>
        <v>0.39503987647391137</v>
      </c>
      <c r="CG397" s="23">
        <f t="shared" si="174"/>
        <v>0.64150267239679171</v>
      </c>
      <c r="DL397" s="2">
        <v>43091</v>
      </c>
      <c r="DM397">
        <v>93.346999999999994</v>
      </c>
      <c r="DN397" s="2">
        <v>43091</v>
      </c>
      <c r="DO397">
        <v>64.042500000000004</v>
      </c>
      <c r="DP397" s="2">
        <v>43091</v>
      </c>
      <c r="DQ397" s="5">
        <v>69.051000000000002</v>
      </c>
      <c r="DS397" s="2">
        <v>43091</v>
      </c>
      <c r="DT397">
        <v>69.051000000000002</v>
      </c>
      <c r="DV397" s="2">
        <v>43098</v>
      </c>
      <c r="DW397" s="23">
        <f t="shared" si="175"/>
        <v>-2.6732248116485557E-3</v>
      </c>
      <c r="DX397" s="23">
        <f t="shared" si="176"/>
        <v>-1.3101652972243305E-2</v>
      </c>
      <c r="DY397" s="23">
        <f t="shared" si="177"/>
        <v>8.3995887097942923E-3</v>
      </c>
      <c r="DZ397" s="23"/>
      <c r="EA397" s="2">
        <v>43455</v>
      </c>
      <c r="EB397" s="23">
        <f t="shared" si="178"/>
        <v>0.18462935272100925</v>
      </c>
      <c r="EC397" s="23">
        <f t="shared" si="179"/>
        <v>-0.34010774598205745</v>
      </c>
    </row>
    <row r="398" spans="71:133">
      <c r="BS398" s="2">
        <v>41299</v>
      </c>
      <c r="BT398">
        <v>1405.47</v>
      </c>
      <c r="BU398" s="2">
        <v>41299</v>
      </c>
      <c r="BV398">
        <v>783.52</v>
      </c>
      <c r="BW398" s="2">
        <v>41299</v>
      </c>
      <c r="BX398">
        <v>1069.1199999999999</v>
      </c>
      <c r="BZ398" s="2">
        <v>41306</v>
      </c>
      <c r="CA398" s="23">
        <f t="shared" si="170"/>
        <v>-1.0618746171125126E-2</v>
      </c>
      <c r="CB398" s="23">
        <f t="shared" si="171"/>
        <v>8.0542451991147956E-3</v>
      </c>
      <c r="CC398" s="23">
        <f t="shared" si="172"/>
        <v>3.4607901825800536E-3</v>
      </c>
      <c r="CD398" s="23"/>
      <c r="CE398" s="2">
        <v>41663</v>
      </c>
      <c r="CF398" s="23">
        <f t="shared" si="173"/>
        <v>0.38753057784021577</v>
      </c>
      <c r="CG398" s="23">
        <f t="shared" si="174"/>
        <v>0.63605978045552569</v>
      </c>
      <c r="DL398" s="2">
        <v>43098</v>
      </c>
      <c r="DM398">
        <v>92.123999999999995</v>
      </c>
      <c r="DN398" s="2">
        <v>43098</v>
      </c>
      <c r="DO398">
        <v>63.871299999999998</v>
      </c>
      <c r="DP398" s="2">
        <v>43098</v>
      </c>
      <c r="DQ398" s="5">
        <v>69.631</v>
      </c>
      <c r="DS398" s="2">
        <v>43098</v>
      </c>
      <c r="DT398">
        <v>69.631</v>
      </c>
      <c r="DV398" s="2">
        <v>43105</v>
      </c>
      <c r="DW398" s="23">
        <f t="shared" si="175"/>
        <v>-7.8282421056092844E-3</v>
      </c>
      <c r="DX398" s="23">
        <f t="shared" si="176"/>
        <v>-1.8996135643263301E-3</v>
      </c>
      <c r="DY398" s="23">
        <f t="shared" si="177"/>
        <v>1.3370481538395262E-2</v>
      </c>
      <c r="DZ398" s="23"/>
      <c r="EA398" s="2">
        <v>43462</v>
      </c>
      <c r="EB398" s="23">
        <f t="shared" si="178"/>
        <v>0.18077019718066026</v>
      </c>
      <c r="EC398" s="23">
        <f t="shared" si="179"/>
        <v>-0.34014643267941042</v>
      </c>
    </row>
    <row r="399" spans="71:133">
      <c r="BS399" s="2">
        <v>41306</v>
      </c>
      <c r="BT399">
        <v>1416.79</v>
      </c>
      <c r="BU399" s="2">
        <v>41306</v>
      </c>
      <c r="BV399">
        <v>775.2</v>
      </c>
      <c r="BW399" s="2">
        <v>41306</v>
      </c>
      <c r="BX399">
        <v>1072.82</v>
      </c>
      <c r="BZ399" s="2">
        <v>41313</v>
      </c>
      <c r="CA399" s="23">
        <f t="shared" si="170"/>
        <v>-1.3015995872033059E-2</v>
      </c>
      <c r="CB399" s="23">
        <f t="shared" si="171"/>
        <v>-4.4819627467725942E-3</v>
      </c>
      <c r="CC399" s="23">
        <f t="shared" si="172"/>
        <v>-1.1138867657202511E-2</v>
      </c>
      <c r="CD399" s="23"/>
      <c r="CE399" s="2">
        <v>41670</v>
      </c>
      <c r="CF399" s="23">
        <f t="shared" si="173"/>
        <v>0.40952781472261768</v>
      </c>
      <c r="CG399" s="23">
        <f t="shared" si="174"/>
        <v>0.64473218368938512</v>
      </c>
      <c r="DL399" s="2">
        <v>43105</v>
      </c>
      <c r="DM399">
        <v>91.948999999999998</v>
      </c>
      <c r="DN399" s="2">
        <v>43105</v>
      </c>
      <c r="DO399">
        <v>63.371299999999998</v>
      </c>
      <c r="DP399" s="2">
        <v>43105</v>
      </c>
      <c r="DQ399" s="5">
        <v>70.561999999999998</v>
      </c>
      <c r="DS399" s="2">
        <v>43105</v>
      </c>
      <c r="DT399">
        <v>70.561999999999998</v>
      </c>
      <c r="DV399" s="2">
        <v>43112</v>
      </c>
      <c r="DW399" s="23">
        <f t="shared" si="175"/>
        <v>4.0617755987333304E-3</v>
      </c>
      <c r="DX399" s="23">
        <f t="shared" si="176"/>
        <v>-1.0603704227343358E-2</v>
      </c>
      <c r="DY399" s="23">
        <f t="shared" si="177"/>
        <v>3.0186219211474352E-3</v>
      </c>
      <c r="DZ399" s="23"/>
      <c r="EA399" s="2">
        <v>43469</v>
      </c>
      <c r="EB399" s="23">
        <f t="shared" si="178"/>
        <v>0.17883559818488484</v>
      </c>
      <c r="EC399" s="23">
        <f t="shared" si="179"/>
        <v>-0.32647665076617016</v>
      </c>
    </row>
    <row r="400" spans="71:133">
      <c r="BS400" s="2">
        <v>41313</v>
      </c>
      <c r="BT400">
        <v>1410.44</v>
      </c>
      <c r="BU400" s="2">
        <v>41313</v>
      </c>
      <c r="BV400">
        <v>765.11</v>
      </c>
      <c r="BW400" s="2">
        <v>41313</v>
      </c>
      <c r="BX400">
        <v>1060.8699999999999</v>
      </c>
      <c r="BZ400" s="2">
        <v>41320</v>
      </c>
      <c r="CA400" s="23">
        <f t="shared" si="170"/>
        <v>-4.6659957391748108E-3</v>
      </c>
      <c r="CB400" s="23">
        <f t="shared" si="171"/>
        <v>-2.4956751084768136E-3</v>
      </c>
      <c r="CC400" s="23">
        <f t="shared" si="172"/>
        <v>5.3258174894190713E-3</v>
      </c>
      <c r="CD400" s="23"/>
      <c r="CE400" s="2">
        <v>41677</v>
      </c>
      <c r="CF400" s="23">
        <f t="shared" si="173"/>
        <v>0.40105691644334668</v>
      </c>
      <c r="CG400" s="23">
        <f t="shared" si="174"/>
        <v>0.64025512809868101</v>
      </c>
      <c r="DL400" s="2">
        <v>43112</v>
      </c>
      <c r="DM400">
        <v>90.974000000000004</v>
      </c>
      <c r="DN400" s="2">
        <v>43112</v>
      </c>
      <c r="DO400">
        <v>63.628700000000002</v>
      </c>
      <c r="DP400" s="2">
        <v>43112</v>
      </c>
      <c r="DQ400" s="5">
        <v>70.775000000000006</v>
      </c>
      <c r="DS400" s="2">
        <v>43112</v>
      </c>
      <c r="DT400">
        <v>70.775000000000006</v>
      </c>
      <c r="DV400" s="2">
        <v>43119</v>
      </c>
      <c r="DW400" s="23">
        <f t="shared" si="175"/>
        <v>3.3994093860159058E-3</v>
      </c>
      <c r="DX400" s="23">
        <f t="shared" si="176"/>
        <v>-4.4188449447094547E-3</v>
      </c>
      <c r="DY400" s="23">
        <f t="shared" si="177"/>
        <v>2.5432709290003075E-3</v>
      </c>
      <c r="DZ400" s="23"/>
      <c r="EA400" s="2">
        <v>43476</v>
      </c>
      <c r="EB400" s="23">
        <f t="shared" si="178"/>
        <v>0.17061361467380368</v>
      </c>
      <c r="EC400" s="23">
        <f t="shared" si="179"/>
        <v>-0.31396529024803016</v>
      </c>
    </row>
    <row r="401" spans="71:133">
      <c r="BS401" s="2">
        <v>41320</v>
      </c>
      <c r="BT401">
        <v>1406.92</v>
      </c>
      <c r="BU401" s="2">
        <v>41320</v>
      </c>
      <c r="BV401">
        <v>761.54</v>
      </c>
      <c r="BW401" s="2">
        <v>41320</v>
      </c>
      <c r="BX401">
        <v>1066.52</v>
      </c>
      <c r="BZ401" s="2">
        <v>41327</v>
      </c>
      <c r="CA401" s="23">
        <f t="shared" si="170"/>
        <v>-4.3070620059353359E-3</v>
      </c>
      <c r="CB401" s="23">
        <f t="shared" si="171"/>
        <v>-3.4614619168112926E-3</v>
      </c>
      <c r="CC401" s="23">
        <f t="shared" si="172"/>
        <v>-1.2311067771818562E-2</v>
      </c>
      <c r="CD401" s="23"/>
      <c r="CE401" s="2">
        <v>41684</v>
      </c>
      <c r="CF401" s="23">
        <f t="shared" si="173"/>
        <v>0.38342104521485387</v>
      </c>
      <c r="CG401" s="23">
        <f t="shared" si="174"/>
        <v>0.62734971660181371</v>
      </c>
      <c r="DL401" s="2">
        <v>43119</v>
      </c>
      <c r="DM401">
        <v>90.572000000000003</v>
      </c>
      <c r="DN401" s="2">
        <v>43119</v>
      </c>
      <c r="DO401">
        <v>63.844999999999999</v>
      </c>
      <c r="DP401" s="2">
        <v>43119</v>
      </c>
      <c r="DQ401" s="5">
        <v>70.954999999999998</v>
      </c>
      <c r="DS401" s="2">
        <v>43119</v>
      </c>
      <c r="DT401">
        <v>70.954999999999998</v>
      </c>
      <c r="DV401" s="2">
        <v>43126</v>
      </c>
      <c r="DW401" s="23">
        <f t="shared" si="175"/>
        <v>-4.7380374344114795E-3</v>
      </c>
      <c r="DX401" s="23">
        <f t="shared" si="176"/>
        <v>-1.6616614406218311E-2</v>
      </c>
      <c r="DY401" s="23">
        <f t="shared" si="177"/>
        <v>1.1627087590726504E-2</v>
      </c>
      <c r="DZ401" s="23"/>
      <c r="EA401" s="2">
        <v>43483</v>
      </c>
      <c r="EB401" s="23">
        <f t="shared" si="178"/>
        <v>0.18525575478536502</v>
      </c>
      <c r="EC401" s="23">
        <f t="shared" si="179"/>
        <v>-0.30970923826294799</v>
      </c>
    </row>
    <row r="402" spans="71:133">
      <c r="BS402" s="2">
        <v>41327</v>
      </c>
      <c r="BT402">
        <v>1402.05</v>
      </c>
      <c r="BU402" s="2">
        <v>41327</v>
      </c>
      <c r="BV402">
        <v>758.26</v>
      </c>
      <c r="BW402" s="2">
        <v>41327</v>
      </c>
      <c r="BX402">
        <v>1053.3900000000001</v>
      </c>
      <c r="BZ402" s="2">
        <v>41334</v>
      </c>
      <c r="CA402" s="23">
        <f t="shared" si="170"/>
        <v>-2.2538443278031339E-2</v>
      </c>
      <c r="CB402" s="23">
        <f t="shared" si="171"/>
        <v>-2.1397239756071329E-4</v>
      </c>
      <c r="CC402" s="23">
        <f t="shared" si="172"/>
        <v>-2.4682216463034479E-4</v>
      </c>
      <c r="CD402" s="23"/>
      <c r="CE402" s="2">
        <v>41691</v>
      </c>
      <c r="CF402" s="23">
        <f t="shared" si="173"/>
        <v>0.38223295197593782</v>
      </c>
      <c r="CG402" s="23">
        <f t="shared" si="174"/>
        <v>0.62534362278113775</v>
      </c>
      <c r="DL402" s="2">
        <v>43126</v>
      </c>
      <c r="DM402">
        <v>89.066999999999993</v>
      </c>
      <c r="DN402" s="2">
        <v>43126</v>
      </c>
      <c r="DO402">
        <v>63.542499999999997</v>
      </c>
      <c r="DP402" s="2">
        <v>43126</v>
      </c>
      <c r="DQ402" s="5">
        <v>71.78</v>
      </c>
      <c r="DS402" s="2">
        <v>43126</v>
      </c>
      <c r="DT402">
        <v>71.78</v>
      </c>
      <c r="DV402" s="2">
        <v>43133</v>
      </c>
      <c r="DW402" s="23">
        <f t="shared" si="175"/>
        <v>8.222842979108469E-3</v>
      </c>
      <c r="DX402" s="23">
        <f t="shared" si="176"/>
        <v>1.4371203700584978E-3</v>
      </c>
      <c r="DY402" s="23">
        <f t="shared" si="177"/>
        <v>-7.1189746447477553E-3</v>
      </c>
      <c r="DZ402" s="23"/>
      <c r="EA402" s="2">
        <v>43490</v>
      </c>
      <c r="EB402" s="23">
        <f t="shared" si="178"/>
        <v>0.16205769832140526</v>
      </c>
      <c r="EC402" s="23">
        <f t="shared" si="179"/>
        <v>-0.29796607663517294</v>
      </c>
    </row>
    <row r="403" spans="71:133">
      <c r="BS403" s="2">
        <v>41334</v>
      </c>
      <c r="BT403">
        <v>1401.75</v>
      </c>
      <c r="BU403" s="2">
        <v>41334</v>
      </c>
      <c r="BV403">
        <v>741.17</v>
      </c>
      <c r="BW403" s="2">
        <v>41334</v>
      </c>
      <c r="BX403">
        <v>1053.1300000000001</v>
      </c>
      <c r="BZ403" s="2">
        <v>41341</v>
      </c>
      <c r="CA403" s="23">
        <f t="shared" si="170"/>
        <v>3.8749544638881916E-2</v>
      </c>
      <c r="CB403" s="23">
        <f t="shared" si="171"/>
        <v>1.9240235420010743E-2</v>
      </c>
      <c r="CC403" s="23">
        <f t="shared" si="172"/>
        <v>1.2163740468887907E-2</v>
      </c>
      <c r="CD403" s="23"/>
      <c r="CE403" s="2">
        <v>41698</v>
      </c>
      <c r="CF403" s="23">
        <f t="shared" si="173"/>
        <v>0.38551026791005233</v>
      </c>
      <c r="CG403" s="23">
        <f t="shared" si="174"/>
        <v>0.63833311605548815</v>
      </c>
      <c r="DL403" s="2">
        <v>43133</v>
      </c>
      <c r="DM403">
        <v>89.194999999999993</v>
      </c>
      <c r="DN403" s="2">
        <v>43133</v>
      </c>
      <c r="DO403">
        <v>64.064999999999998</v>
      </c>
      <c r="DP403" s="2">
        <v>43133</v>
      </c>
      <c r="DQ403" s="5">
        <v>71.269000000000005</v>
      </c>
      <c r="DS403" s="2">
        <v>43133</v>
      </c>
      <c r="DT403">
        <v>71.269000000000005</v>
      </c>
      <c r="DV403" s="2">
        <v>43140</v>
      </c>
      <c r="DW403" s="23">
        <f t="shared" si="175"/>
        <v>5.190041364239395E-3</v>
      </c>
      <c r="DX403" s="23">
        <f t="shared" si="176"/>
        <v>1.3980604293962751E-2</v>
      </c>
      <c r="DY403" s="23">
        <f t="shared" si="177"/>
        <v>-9.2606883778362237E-3</v>
      </c>
      <c r="DZ403" s="23"/>
      <c r="EA403" s="2">
        <v>43497</v>
      </c>
      <c r="EB403" s="23">
        <f t="shared" si="178"/>
        <v>0.16342800630755394</v>
      </c>
      <c r="EC403" s="23">
        <f t="shared" si="179"/>
        <v>-0.29215476193572126</v>
      </c>
    </row>
    <row r="404" spans="71:133">
      <c r="BS404" s="2">
        <v>41341</v>
      </c>
      <c r="BT404">
        <v>1428.72</v>
      </c>
      <c r="BU404" s="2">
        <v>41341</v>
      </c>
      <c r="BV404">
        <v>769.89</v>
      </c>
      <c r="BW404" s="2">
        <v>41341</v>
      </c>
      <c r="BX404">
        <v>1065.94</v>
      </c>
      <c r="BZ404" s="2">
        <v>41348</v>
      </c>
      <c r="CA404" s="23">
        <f t="shared" si="170"/>
        <v>-1.2235514164361083E-2</v>
      </c>
      <c r="CB404" s="23">
        <f t="shared" si="171"/>
        <v>1.1030852791309664E-2</v>
      </c>
      <c r="CC404" s="23">
        <f t="shared" si="172"/>
        <v>-2.2233896842223766E-2</v>
      </c>
      <c r="CD404" s="23"/>
      <c r="CE404" s="2">
        <v>41705</v>
      </c>
      <c r="CF404" s="23">
        <f t="shared" si="173"/>
        <v>0.35650930312404233</v>
      </c>
      <c r="CG404" s="23">
        <f t="shared" si="174"/>
        <v>0.63004333000179702</v>
      </c>
      <c r="DL404" s="2">
        <v>43140</v>
      </c>
      <c r="DM404">
        <v>90.441999999999993</v>
      </c>
      <c r="DN404" s="2">
        <v>43140</v>
      </c>
      <c r="DO404">
        <v>64.397499999999994</v>
      </c>
      <c r="DP404" s="2">
        <v>43140</v>
      </c>
      <c r="DQ404" s="5">
        <v>70.608999999999995</v>
      </c>
      <c r="DS404" s="2">
        <v>43140</v>
      </c>
      <c r="DT404">
        <v>70.608999999999995</v>
      </c>
      <c r="DV404" s="2">
        <v>43147</v>
      </c>
      <c r="DW404" s="23">
        <f t="shared" si="175"/>
        <v>-2.8339609456887738E-3</v>
      </c>
      <c r="DX404" s="23">
        <f t="shared" si="176"/>
        <v>-1.4838238871320852E-2</v>
      </c>
      <c r="DY404" s="23">
        <f t="shared" si="177"/>
        <v>1.4856463057117519E-2</v>
      </c>
      <c r="DZ404" s="23"/>
      <c r="EA404" s="2">
        <v>43504</v>
      </c>
      <c r="EB404" s="23">
        <f t="shared" si="178"/>
        <v>0.14875683497016404</v>
      </c>
      <c r="EC404" s="23">
        <f t="shared" si="179"/>
        <v>-0.28678896140567128</v>
      </c>
    </row>
    <row r="405" spans="71:133">
      <c r="BS405" s="2">
        <v>41348</v>
      </c>
      <c r="BT405">
        <v>1444.48</v>
      </c>
      <c r="BU405" s="2">
        <v>41348</v>
      </c>
      <c r="BV405">
        <v>760.47</v>
      </c>
      <c r="BW405" s="2">
        <v>41348</v>
      </c>
      <c r="BX405">
        <v>1042.24</v>
      </c>
      <c r="BZ405" s="2">
        <v>41355</v>
      </c>
      <c r="CA405" s="23">
        <f t="shared" si="170"/>
        <v>-3.9278341025944519E-2</v>
      </c>
      <c r="CB405" s="23">
        <f t="shared" si="171"/>
        <v>-8.4113314133806849E-3</v>
      </c>
      <c r="CC405" s="23">
        <f t="shared" si="172"/>
        <v>-2.5685062941357084E-2</v>
      </c>
      <c r="CD405" s="23"/>
      <c r="CE405" s="2">
        <v>41712</v>
      </c>
      <c r="CF405" s="23">
        <f t="shared" si="173"/>
        <v>0.37661976853208978</v>
      </c>
      <c r="CG405" s="23">
        <f t="shared" si="174"/>
        <v>0.62760278396214242</v>
      </c>
      <c r="DL405" s="2">
        <v>43147</v>
      </c>
      <c r="DM405">
        <v>89.1</v>
      </c>
      <c r="DN405" s="2">
        <v>43147</v>
      </c>
      <c r="DO405">
        <v>64.215000000000003</v>
      </c>
      <c r="DP405" s="2">
        <v>43147</v>
      </c>
      <c r="DQ405" s="5">
        <v>71.658000000000001</v>
      </c>
      <c r="DS405" s="2">
        <v>43147</v>
      </c>
      <c r="DT405">
        <v>71.658000000000001</v>
      </c>
      <c r="DV405" s="2">
        <v>43154</v>
      </c>
      <c r="DW405" s="23">
        <f t="shared" si="175"/>
        <v>7.9996885462898515E-3</v>
      </c>
      <c r="DX405" s="23">
        <f t="shared" si="176"/>
        <v>8.787878787878789E-3</v>
      </c>
      <c r="DY405" s="23">
        <f t="shared" si="177"/>
        <v>-2.9026766027518969E-3</v>
      </c>
      <c r="DZ405" s="23"/>
      <c r="EA405" s="2">
        <v>43511</v>
      </c>
      <c r="EB405" s="23">
        <f t="shared" si="178"/>
        <v>0.12938393813272295</v>
      </c>
      <c r="EC405" s="23">
        <f t="shared" si="179"/>
        <v>-0.27441357473526679</v>
      </c>
    </row>
    <row r="406" spans="71:133">
      <c r="BS406" s="2">
        <v>41355</v>
      </c>
      <c r="BT406">
        <v>1432.33</v>
      </c>
      <c r="BU406" s="2">
        <v>41355</v>
      </c>
      <c r="BV406">
        <v>730.6</v>
      </c>
      <c r="BW406" s="2">
        <v>41355</v>
      </c>
      <c r="BX406">
        <v>1015.47</v>
      </c>
      <c r="BZ406" s="2">
        <v>41362</v>
      </c>
      <c r="CA406" s="23">
        <f t="shared" si="170"/>
        <v>9.2663564193813386E-3</v>
      </c>
      <c r="CB406" s="23">
        <f t="shared" si="171"/>
        <v>1.5219956294987291E-3</v>
      </c>
      <c r="CC406" s="23">
        <f t="shared" si="172"/>
        <v>1.9133997065398312E-2</v>
      </c>
      <c r="CD406" s="23"/>
      <c r="CE406" s="2">
        <v>41719</v>
      </c>
      <c r="CF406" s="23">
        <f t="shared" si="173"/>
        <v>0.36260216074585866</v>
      </c>
      <c r="CG406" s="23">
        <f t="shared" si="174"/>
        <v>0.6100966085118541</v>
      </c>
      <c r="DL406" s="2">
        <v>43154</v>
      </c>
      <c r="DM406">
        <v>89.882999999999996</v>
      </c>
      <c r="DN406" s="2">
        <v>43154</v>
      </c>
      <c r="DO406">
        <v>64.728700000000003</v>
      </c>
      <c r="DP406" s="2">
        <v>43154</v>
      </c>
      <c r="DQ406" s="5">
        <v>71.45</v>
      </c>
      <c r="DS406" s="2">
        <v>43154</v>
      </c>
      <c r="DT406">
        <v>71.45</v>
      </c>
      <c r="DV406" s="2">
        <v>43161</v>
      </c>
      <c r="DW406" s="23">
        <f t="shared" si="175"/>
        <v>6.7404412571239192E-3</v>
      </c>
      <c r="DX406" s="23">
        <f t="shared" si="176"/>
        <v>5.7852986660433814E-4</v>
      </c>
      <c r="DY406" s="23">
        <f t="shared" si="177"/>
        <v>-8.1595521343597044E-3</v>
      </c>
      <c r="DZ406" s="23"/>
      <c r="EA406" s="2">
        <v>43518</v>
      </c>
      <c r="EB406" s="23">
        <f t="shared" si="178"/>
        <v>0.12128188869289841</v>
      </c>
      <c r="EC406" s="23">
        <f t="shared" si="179"/>
        <v>-0.27795676138496178</v>
      </c>
    </row>
    <row r="407" spans="71:133">
      <c r="BS407" s="2">
        <v>41362</v>
      </c>
      <c r="BT407">
        <v>1434.51</v>
      </c>
      <c r="BU407" s="2">
        <v>41362</v>
      </c>
      <c r="BV407">
        <v>737.37</v>
      </c>
      <c r="BW407" s="2">
        <v>41362</v>
      </c>
      <c r="BX407">
        <v>1034.9000000000001</v>
      </c>
      <c r="BZ407" s="2">
        <v>41369</v>
      </c>
      <c r="CA407" s="23">
        <f t="shared" si="170"/>
        <v>-1.977297693152702E-2</v>
      </c>
      <c r="CB407" s="23">
        <f t="shared" si="171"/>
        <v>-1.0735373054213682E-2</v>
      </c>
      <c r="CC407" s="23">
        <f t="shared" si="172"/>
        <v>-2.5867233549135227E-2</v>
      </c>
      <c r="CD407" s="23"/>
      <c r="CE407" s="2">
        <v>41726</v>
      </c>
      <c r="CF407" s="23">
        <f t="shared" si="173"/>
        <v>0.361705929305143</v>
      </c>
      <c r="CG407" s="23">
        <f t="shared" si="174"/>
        <v>0.62538419164558967</v>
      </c>
      <c r="DL407" s="2">
        <v>43161</v>
      </c>
      <c r="DM407">
        <v>89.935000000000002</v>
      </c>
      <c r="DN407" s="2">
        <v>43161</v>
      </c>
      <c r="DO407">
        <v>65.165000000000006</v>
      </c>
      <c r="DP407" s="2">
        <v>43161</v>
      </c>
      <c r="DQ407" s="5">
        <v>70.867000000000004</v>
      </c>
      <c r="DS407" s="2">
        <v>43161</v>
      </c>
      <c r="DT407">
        <v>70.867000000000004</v>
      </c>
      <c r="DV407" s="2">
        <v>43168</v>
      </c>
      <c r="DW407" s="23">
        <f t="shared" si="175"/>
        <v>0</v>
      </c>
      <c r="DX407" s="23">
        <f t="shared" si="176"/>
        <v>1.7568243731584943E-3</v>
      </c>
      <c r="DY407" s="23">
        <f t="shared" si="177"/>
        <v>2.3988598360309421E-3</v>
      </c>
      <c r="DZ407" s="23"/>
      <c r="EA407" s="2">
        <v>43525</v>
      </c>
      <c r="EB407" s="23">
        <f t="shared" si="178"/>
        <v>0.12472931465504793</v>
      </c>
      <c r="EC407" s="23">
        <f t="shared" si="179"/>
        <v>-0.26774198284553113</v>
      </c>
    </row>
    <row r="408" spans="71:133">
      <c r="BS408" s="2">
        <v>41369</v>
      </c>
      <c r="BT408">
        <v>1419.11</v>
      </c>
      <c r="BU408" s="2">
        <v>41369</v>
      </c>
      <c r="BV408">
        <v>722.79</v>
      </c>
      <c r="BW408" s="2">
        <v>41369</v>
      </c>
      <c r="BX408">
        <v>1008.13</v>
      </c>
      <c r="BZ408" s="2">
        <v>41376</v>
      </c>
      <c r="CA408" s="23">
        <f t="shared" si="170"/>
        <v>-7.9137785525531523E-3</v>
      </c>
      <c r="CB408" s="23">
        <f t="shared" si="171"/>
        <v>2.637568616950059E-2</v>
      </c>
      <c r="CC408" s="23">
        <f t="shared" si="172"/>
        <v>1.1387420273179183E-2</v>
      </c>
      <c r="CD408" s="23"/>
      <c r="CE408" s="2">
        <v>41733</v>
      </c>
      <c r="CF408" s="23">
        <f t="shared" si="173"/>
        <v>0.34779807022554415</v>
      </c>
      <c r="CG408" s="23">
        <f t="shared" si="174"/>
        <v>0.61123657772008189</v>
      </c>
      <c r="DL408" s="2">
        <v>43168</v>
      </c>
      <c r="DM408">
        <v>90.093000000000004</v>
      </c>
      <c r="DN408" s="2">
        <v>43168</v>
      </c>
      <c r="DO408">
        <v>65.165000000000006</v>
      </c>
      <c r="DP408" s="2">
        <v>43168</v>
      </c>
      <c r="DQ408" s="5">
        <v>71.037000000000006</v>
      </c>
      <c r="DS408" s="2">
        <v>43168</v>
      </c>
      <c r="DT408">
        <v>71.037000000000006</v>
      </c>
      <c r="DV408" s="2">
        <v>43175</v>
      </c>
      <c r="DW408" s="23">
        <f t="shared" si="175"/>
        <v>-3.4527737282284976E-3</v>
      </c>
      <c r="DX408" s="23">
        <f t="shared" si="176"/>
        <v>1.5539498074212954E-3</v>
      </c>
      <c r="DY408" s="23">
        <f t="shared" si="177"/>
        <v>-7.3764376310936353E-3</v>
      </c>
      <c r="DZ408" s="23"/>
      <c r="EA408" s="2">
        <v>43532</v>
      </c>
      <c r="EB408" s="23">
        <f t="shared" si="178"/>
        <v>9.3543370797267253E-2</v>
      </c>
      <c r="EC408" s="23">
        <f t="shared" si="179"/>
        <v>-0.24302119094936961</v>
      </c>
    </row>
    <row r="409" spans="71:133">
      <c r="BS409" s="2">
        <v>41376</v>
      </c>
      <c r="BT409">
        <v>1456.54</v>
      </c>
      <c r="BU409" s="2">
        <v>41376</v>
      </c>
      <c r="BV409">
        <v>717.07</v>
      </c>
      <c r="BW409" s="2">
        <v>41376</v>
      </c>
      <c r="BX409">
        <v>1019.61</v>
      </c>
      <c r="BZ409" s="2">
        <v>41383</v>
      </c>
      <c r="CA409" s="23">
        <f t="shared" si="170"/>
        <v>3.7081456482630504E-2</v>
      </c>
      <c r="CB409" s="23">
        <f t="shared" si="171"/>
        <v>-2.3542092905103895E-2</v>
      </c>
      <c r="CC409" s="23">
        <f t="shared" si="172"/>
        <v>-8.2776747972264086E-3</v>
      </c>
      <c r="CD409" s="23"/>
      <c r="CE409" s="2">
        <v>41740</v>
      </c>
      <c r="CF409" s="23">
        <f t="shared" si="173"/>
        <v>0.34494381223436305</v>
      </c>
      <c r="CG409" s="23">
        <f t="shared" si="174"/>
        <v>0.62566620491279279</v>
      </c>
      <c r="DL409" s="2">
        <v>43175</v>
      </c>
      <c r="DM409">
        <v>90.233000000000004</v>
      </c>
      <c r="DN409" s="2">
        <v>43175</v>
      </c>
      <c r="DO409">
        <v>64.94</v>
      </c>
      <c r="DP409" s="2">
        <v>43175</v>
      </c>
      <c r="DQ409" s="5">
        <v>70.513000000000005</v>
      </c>
      <c r="DS409" s="2">
        <v>43175</v>
      </c>
      <c r="DT409">
        <v>70.513000000000005</v>
      </c>
      <c r="DV409" s="2">
        <v>43182</v>
      </c>
      <c r="DW409" s="23">
        <f t="shared" si="175"/>
        <v>1.134893748075072E-3</v>
      </c>
      <c r="DX409" s="23">
        <f t="shared" si="176"/>
        <v>-8.8326887059058112E-3</v>
      </c>
      <c r="DY409" s="23">
        <f t="shared" si="177"/>
        <v>9.7854296370858407E-4</v>
      </c>
      <c r="DZ409" s="23"/>
      <c r="EA409" s="2">
        <v>43539</v>
      </c>
      <c r="EB409" s="23">
        <f t="shared" si="178"/>
        <v>0.13592753153267903</v>
      </c>
      <c r="EC409" s="23">
        <f t="shared" si="179"/>
        <v>-0.2794044693170778</v>
      </c>
    </row>
    <row r="410" spans="71:133">
      <c r="BS410" s="2">
        <v>41383</v>
      </c>
      <c r="BT410">
        <v>1422.25</v>
      </c>
      <c r="BU410" s="2">
        <v>41383</v>
      </c>
      <c r="BV410">
        <v>743.66</v>
      </c>
      <c r="BW410" s="2">
        <v>41383</v>
      </c>
      <c r="BX410">
        <v>1011.17</v>
      </c>
      <c r="BZ410" s="2">
        <v>41390</v>
      </c>
      <c r="CA410" s="23">
        <f t="shared" si="170"/>
        <v>1.1174461447435835E-2</v>
      </c>
      <c r="CB410" s="23">
        <f t="shared" si="171"/>
        <v>2.4995605554579026E-2</v>
      </c>
      <c r="CC410" s="23">
        <f t="shared" si="172"/>
        <v>1.1066388441112851E-2</v>
      </c>
      <c r="CD410" s="23"/>
      <c r="CE410" s="2">
        <v>41747</v>
      </c>
      <c r="CF410" s="23">
        <f t="shared" si="173"/>
        <v>0.42504778943584692</v>
      </c>
      <c r="CG410" s="23">
        <f t="shared" si="174"/>
        <v>0.66543367796139774</v>
      </c>
      <c r="DL410" s="2">
        <v>43182</v>
      </c>
      <c r="DM410">
        <v>89.436000000000007</v>
      </c>
      <c r="DN410" s="2">
        <v>43182</v>
      </c>
      <c r="DO410">
        <v>65.0137</v>
      </c>
      <c r="DP410" s="2">
        <v>43182</v>
      </c>
      <c r="DQ410" s="5">
        <v>70.581999999999994</v>
      </c>
      <c r="DS410" s="2">
        <v>43182</v>
      </c>
      <c r="DT410">
        <v>70.581999999999994</v>
      </c>
      <c r="DV410" s="2">
        <v>43189</v>
      </c>
      <c r="DW410" s="23">
        <f t="shared" si="175"/>
        <v>2.5194689734624465E-3</v>
      </c>
      <c r="DX410" s="23">
        <f t="shared" si="176"/>
        <v>6.0154747528959884E-3</v>
      </c>
      <c r="DY410" s="23">
        <f t="shared" si="177"/>
        <v>4.6470771584823378E-3</v>
      </c>
      <c r="DZ410" s="23"/>
      <c r="EA410" s="2">
        <v>43546</v>
      </c>
      <c r="EB410" s="23">
        <f t="shared" si="178"/>
        <v>0.13977777796560437</v>
      </c>
      <c r="EC410" s="23">
        <f t="shared" si="179"/>
        <v>-0.27285392582473234</v>
      </c>
    </row>
    <row r="411" spans="71:133">
      <c r="BS411" s="2">
        <v>41390</v>
      </c>
      <c r="BT411">
        <v>1457.8</v>
      </c>
      <c r="BU411" s="2">
        <v>41390</v>
      </c>
      <c r="BV411">
        <v>751.97</v>
      </c>
      <c r="BW411" s="2">
        <v>41390</v>
      </c>
      <c r="BX411">
        <v>1022.36</v>
      </c>
      <c r="BZ411" s="2">
        <v>41397</v>
      </c>
      <c r="CA411" s="23">
        <f t="shared" si="170"/>
        <v>1.9375772969666194E-2</v>
      </c>
      <c r="CB411" s="23">
        <f t="shared" si="171"/>
        <v>1.6915900672245909E-2</v>
      </c>
      <c r="CC411" s="23">
        <f t="shared" si="172"/>
        <v>1.9464767792167104E-2</v>
      </c>
      <c r="CD411" s="23"/>
      <c r="CE411" s="2">
        <v>41754</v>
      </c>
      <c r="CF411" s="23">
        <f t="shared" si="173"/>
        <v>0.42194812233459938</v>
      </c>
      <c r="CG411" s="23">
        <f t="shared" si="174"/>
        <v>0.66194976535799821</v>
      </c>
      <c r="DL411" s="2">
        <v>43189</v>
      </c>
      <c r="DM411">
        <v>89.974000000000004</v>
      </c>
      <c r="DN411" s="2">
        <v>43189</v>
      </c>
      <c r="DO411">
        <v>65.177499999999995</v>
      </c>
      <c r="DP411" s="2">
        <v>43189</v>
      </c>
      <c r="DQ411" s="5">
        <v>70.91</v>
      </c>
      <c r="DS411" s="2">
        <v>43189</v>
      </c>
      <c r="DT411">
        <v>70.91</v>
      </c>
      <c r="DV411" s="2">
        <v>43196</v>
      </c>
      <c r="DW411" s="23">
        <f t="shared" si="175"/>
        <v>-3.0884891258484704E-3</v>
      </c>
      <c r="DX411" s="23">
        <f t="shared" si="176"/>
        <v>1.489319136639411E-3</v>
      </c>
      <c r="DY411" s="23">
        <f t="shared" si="177"/>
        <v>-9.0255253137779823E-3</v>
      </c>
      <c r="DZ411" s="23"/>
      <c r="EA411" s="2">
        <v>43553</v>
      </c>
      <c r="EB411" s="23">
        <f t="shared" si="178"/>
        <v>0.13960423132987604</v>
      </c>
      <c r="EC411" s="23">
        <f t="shared" si="179"/>
        <v>-0.27659288270796217</v>
      </c>
    </row>
    <row r="412" spans="71:133">
      <c r="BS412" s="2">
        <v>41397</v>
      </c>
      <c r="BT412">
        <v>1482.46</v>
      </c>
      <c r="BU412" s="2">
        <v>41397</v>
      </c>
      <c r="BV412">
        <v>766.54</v>
      </c>
      <c r="BW412" s="2">
        <v>41397</v>
      </c>
      <c r="BX412">
        <v>1042.26</v>
      </c>
      <c r="BZ412" s="2">
        <v>41404</v>
      </c>
      <c r="CA412" s="23">
        <f t="shared" si="170"/>
        <v>2.109478957392974E-2</v>
      </c>
      <c r="CB412" s="23">
        <f t="shared" si="171"/>
        <v>9.0255386317337205E-3</v>
      </c>
      <c r="CC412" s="23">
        <f t="shared" si="172"/>
        <v>8.1361656400513738E-3</v>
      </c>
      <c r="CD412" s="23"/>
      <c r="CE412" s="2">
        <v>41761</v>
      </c>
      <c r="CF412" s="23">
        <f t="shared" si="173"/>
        <v>0.39674776683635871</v>
      </c>
      <c r="CG412" s="23">
        <f t="shared" si="174"/>
        <v>0.64020224042662188</v>
      </c>
      <c r="DL412" s="2">
        <v>43196</v>
      </c>
      <c r="DM412">
        <v>90.108000000000004</v>
      </c>
      <c r="DN412" s="2">
        <v>43196</v>
      </c>
      <c r="DO412">
        <v>64.976200000000006</v>
      </c>
      <c r="DP412" s="2">
        <v>43196</v>
      </c>
      <c r="DQ412" s="5">
        <v>70.27</v>
      </c>
      <c r="DS412" s="2">
        <v>43196</v>
      </c>
      <c r="DT412">
        <v>70.27</v>
      </c>
      <c r="DV412" s="2">
        <v>43203</v>
      </c>
      <c r="DW412" s="23">
        <f t="shared" si="175"/>
        <v>3.616708887254072E-3</v>
      </c>
      <c r="DX412" s="23">
        <f t="shared" si="176"/>
        <v>-3.4181204776491114E-3</v>
      </c>
      <c r="DY412" s="23">
        <f t="shared" si="177"/>
        <v>-6.161946776718219E-3</v>
      </c>
      <c r="DZ412" s="23"/>
      <c r="EA412" s="2">
        <v>43560</v>
      </c>
      <c r="EB412" s="23">
        <f t="shared" si="178"/>
        <v>0.13985656659795587</v>
      </c>
      <c r="EC412" s="23">
        <f t="shared" si="179"/>
        <v>-0.28168642115572096</v>
      </c>
    </row>
    <row r="413" spans="71:133">
      <c r="BS413" s="2">
        <v>41404</v>
      </c>
      <c r="BT413">
        <v>1495.84</v>
      </c>
      <c r="BU413" s="2">
        <v>41404</v>
      </c>
      <c r="BV413">
        <v>782.71</v>
      </c>
      <c r="BW413" s="2">
        <v>41404</v>
      </c>
      <c r="BX413">
        <v>1050.74</v>
      </c>
      <c r="BZ413" s="2">
        <v>41411</v>
      </c>
      <c r="CA413" s="23">
        <f t="shared" si="170"/>
        <v>1.7171110628457553E-2</v>
      </c>
      <c r="CB413" s="23">
        <f t="shared" si="171"/>
        <v>1.1458444753449593E-2</v>
      </c>
      <c r="CC413" s="23">
        <f t="shared" si="172"/>
        <v>-4.7395169118906733E-3</v>
      </c>
      <c r="CD413" s="23"/>
      <c r="CE413" s="2">
        <v>41768</v>
      </c>
      <c r="CF413" s="23">
        <f t="shared" si="173"/>
        <v>0.38380199715629287</v>
      </c>
      <c r="CG413" s="23">
        <f t="shared" si="174"/>
        <v>0.63894188095652837</v>
      </c>
      <c r="DL413" s="2">
        <v>43203</v>
      </c>
      <c r="DM413">
        <v>89.8</v>
      </c>
      <c r="DN413" s="2">
        <v>43203</v>
      </c>
      <c r="DO413">
        <v>65.211200000000005</v>
      </c>
      <c r="DP413" s="2">
        <v>43203</v>
      </c>
      <c r="DQ413" s="5">
        <v>69.837000000000003</v>
      </c>
      <c r="DS413" s="2">
        <v>43203</v>
      </c>
      <c r="DT413">
        <v>69.837000000000003</v>
      </c>
      <c r="DV413" s="2">
        <v>43210</v>
      </c>
      <c r="DW413" s="23">
        <f t="shared" si="175"/>
        <v>1.3744571484652912E-2</v>
      </c>
      <c r="DX413" s="23">
        <f t="shared" si="176"/>
        <v>5.7461024498886015E-3</v>
      </c>
      <c r="DY413" s="23">
        <f t="shared" si="177"/>
        <v>-2.0762632988245988E-3</v>
      </c>
      <c r="DZ413" s="23"/>
      <c r="EA413" s="2">
        <v>43567</v>
      </c>
      <c r="EB413" s="23">
        <f t="shared" si="178"/>
        <v>0.14780486499528825</v>
      </c>
      <c r="EC413" s="23">
        <f t="shared" si="179"/>
        <v>-0.28145960440995654</v>
      </c>
    </row>
    <row r="414" spans="71:133">
      <c r="BS414" s="2">
        <v>41411</v>
      </c>
      <c r="BT414">
        <v>1512.98</v>
      </c>
      <c r="BU414" s="2">
        <v>41411</v>
      </c>
      <c r="BV414">
        <v>796.15</v>
      </c>
      <c r="BW414" s="2">
        <v>41411</v>
      </c>
      <c r="BX414">
        <v>1045.76</v>
      </c>
      <c r="BZ414" s="2">
        <v>41418</v>
      </c>
      <c r="CA414" s="23">
        <f t="shared" si="170"/>
        <v>-2.9265841863970299E-2</v>
      </c>
      <c r="CB414" s="23">
        <f t="shared" si="171"/>
        <v>-1.3377572737247045E-2</v>
      </c>
      <c r="CC414" s="23">
        <f t="shared" si="172"/>
        <v>-1.824510403916757E-2</v>
      </c>
      <c r="CD414" s="23"/>
      <c r="CE414" s="2">
        <v>41775</v>
      </c>
      <c r="CF414" s="23">
        <f t="shared" si="173"/>
        <v>0.34830791774390529</v>
      </c>
      <c r="CG414" s="23">
        <f t="shared" si="174"/>
        <v>0.65915702409568211</v>
      </c>
      <c r="DL414" s="2">
        <v>43210</v>
      </c>
      <c r="DM414">
        <v>90.316000000000003</v>
      </c>
      <c r="DN414" s="2">
        <v>43210</v>
      </c>
      <c r="DO414">
        <v>66.107500000000002</v>
      </c>
      <c r="DP414" s="2">
        <v>43210</v>
      </c>
      <c r="DQ414" s="5">
        <v>69.691999999999993</v>
      </c>
      <c r="DS414" s="2">
        <v>43210</v>
      </c>
      <c r="DT414">
        <v>69.691999999999993</v>
      </c>
      <c r="DV414" s="2">
        <v>43217</v>
      </c>
      <c r="DW414" s="23">
        <f t="shared" si="175"/>
        <v>8.3772643043527051E-3</v>
      </c>
      <c r="DX414" s="23">
        <f t="shared" si="176"/>
        <v>1.357456043226013E-2</v>
      </c>
      <c r="DY414" s="23">
        <f t="shared" si="177"/>
        <v>-9.3124031452676004E-3</v>
      </c>
      <c r="DZ414" s="23"/>
      <c r="EA414" s="2">
        <v>43574</v>
      </c>
      <c r="EB414" s="23">
        <f t="shared" si="178"/>
        <v>0.13413698302107271</v>
      </c>
      <c r="EC414" s="23">
        <f t="shared" si="179"/>
        <v>-0.28599678693465047</v>
      </c>
    </row>
    <row r="415" spans="71:133">
      <c r="BS415" s="2">
        <v>41418</v>
      </c>
      <c r="BT415">
        <v>1492.74</v>
      </c>
      <c r="BU415" s="2">
        <v>41418</v>
      </c>
      <c r="BV415">
        <v>772.85</v>
      </c>
      <c r="BW415" s="2">
        <v>41418</v>
      </c>
      <c r="BX415">
        <v>1026.68</v>
      </c>
      <c r="BZ415" s="2">
        <v>41425</v>
      </c>
      <c r="CA415" s="23">
        <f t="shared" si="170"/>
        <v>-9.8337322895769574E-4</v>
      </c>
      <c r="CB415" s="23">
        <f t="shared" si="171"/>
        <v>-1.3940806838431352E-2</v>
      </c>
      <c r="CC415" s="23">
        <f t="shared" si="172"/>
        <v>-1.7337437176140669E-2</v>
      </c>
      <c r="CD415" s="23"/>
      <c r="CE415" s="2">
        <v>41782</v>
      </c>
      <c r="CF415" s="23">
        <f t="shared" si="173"/>
        <v>0.32858749988090102</v>
      </c>
      <c r="CG415" s="23">
        <f t="shared" si="174"/>
        <v>0.65350341625719321</v>
      </c>
      <c r="DL415" s="2">
        <v>43217</v>
      </c>
      <c r="DM415">
        <v>91.542000000000002</v>
      </c>
      <c r="DN415" s="2">
        <v>43217</v>
      </c>
      <c r="DO415">
        <v>66.661299999999997</v>
      </c>
      <c r="DP415" s="2">
        <v>43217</v>
      </c>
      <c r="DQ415" s="5">
        <v>69.043000000000006</v>
      </c>
      <c r="DS415" s="2">
        <v>43217</v>
      </c>
      <c r="DT415">
        <v>69.043000000000006</v>
      </c>
      <c r="DV415" s="2">
        <v>43224</v>
      </c>
      <c r="DW415" s="23">
        <f t="shared" si="175"/>
        <v>3.1307520255381416E-3</v>
      </c>
      <c r="DX415" s="23">
        <f t="shared" si="176"/>
        <v>1.1186122217124339E-2</v>
      </c>
      <c r="DY415" s="23">
        <f t="shared" si="177"/>
        <v>-1.7003896122706252E-2</v>
      </c>
      <c r="DZ415" s="23"/>
      <c r="EA415" s="2">
        <v>43581</v>
      </c>
      <c r="EB415" s="23">
        <f t="shared" si="178"/>
        <v>0.1217551682285961</v>
      </c>
      <c r="EC415" s="23">
        <f t="shared" si="179"/>
        <v>-0.2898306203389418</v>
      </c>
    </row>
    <row r="416" spans="71:133">
      <c r="BS416" s="2">
        <v>41425</v>
      </c>
      <c r="BT416">
        <v>1471.93</v>
      </c>
      <c r="BU416" s="2">
        <v>41425</v>
      </c>
      <c r="BV416">
        <v>772.09</v>
      </c>
      <c r="BW416" s="2">
        <v>41425</v>
      </c>
      <c r="BX416">
        <v>1008.88</v>
      </c>
      <c r="BZ416" s="2">
        <v>41432</v>
      </c>
      <c r="CA416" s="23">
        <f t="shared" si="170"/>
        <v>-1.6384100299187909E-2</v>
      </c>
      <c r="CB416" s="23">
        <f t="shared" si="171"/>
        <v>-1.1617400283980839E-3</v>
      </c>
      <c r="CC416" s="23">
        <f t="shared" si="172"/>
        <v>-2.7991436047894669E-2</v>
      </c>
      <c r="CD416" s="23"/>
      <c r="CE416" s="2">
        <v>41789</v>
      </c>
      <c r="CF416" s="23">
        <f t="shared" si="173"/>
        <v>0.3094655772977799</v>
      </c>
      <c r="CG416" s="23">
        <f t="shared" si="174"/>
        <v>0.65943270852577884</v>
      </c>
      <c r="DL416" s="2">
        <v>43224</v>
      </c>
      <c r="DM416">
        <v>92.566000000000003</v>
      </c>
      <c r="DN416" s="2">
        <v>43224</v>
      </c>
      <c r="DO416">
        <v>66.87</v>
      </c>
      <c r="DP416" s="2">
        <v>43224</v>
      </c>
      <c r="DQ416" s="5">
        <v>67.869</v>
      </c>
      <c r="DS416" s="2">
        <v>43224</v>
      </c>
      <c r="DT416">
        <v>67.869</v>
      </c>
      <c r="DV416" s="2">
        <v>43231</v>
      </c>
      <c r="DW416" s="23">
        <f t="shared" si="175"/>
        <v>6.9164049648571257E-3</v>
      </c>
      <c r="DX416" s="23">
        <f t="shared" si="176"/>
        <v>-3.1328997688129245E-4</v>
      </c>
      <c r="DY416" s="23">
        <f t="shared" si="177"/>
        <v>-3.8898466162754497E-3</v>
      </c>
      <c r="DZ416" s="23"/>
      <c r="EA416" s="2">
        <v>43588</v>
      </c>
      <c r="EB416" s="23">
        <f t="shared" si="178"/>
        <v>0.13997382233499775</v>
      </c>
      <c r="EC416" s="23">
        <f t="shared" si="179"/>
        <v>-0.2906366592035709</v>
      </c>
    </row>
    <row r="417" spans="71:133">
      <c r="BS417" s="2">
        <v>41432</v>
      </c>
      <c r="BT417">
        <v>1470.22</v>
      </c>
      <c r="BU417" s="2">
        <v>41432</v>
      </c>
      <c r="BV417">
        <v>759.44</v>
      </c>
      <c r="BW417" s="2">
        <v>41432</v>
      </c>
      <c r="BX417">
        <v>980.64</v>
      </c>
      <c r="BZ417" s="2">
        <v>41439</v>
      </c>
      <c r="CA417" s="23">
        <f t="shared" si="170"/>
        <v>-1.6472664068260978E-2</v>
      </c>
      <c r="CB417" s="23">
        <f t="shared" si="171"/>
        <v>-4.3462883105930272E-3</v>
      </c>
      <c r="CC417" s="23">
        <f t="shared" si="172"/>
        <v>-2.7492249959210402E-2</v>
      </c>
      <c r="CD417" s="23"/>
      <c r="CE417" s="2">
        <v>41796</v>
      </c>
      <c r="CF417" s="23">
        <f t="shared" si="173"/>
        <v>0.31584358788702926</v>
      </c>
      <c r="CG417" s="23">
        <f t="shared" si="174"/>
        <v>0.64712532115452925</v>
      </c>
      <c r="DL417" s="2">
        <v>43231</v>
      </c>
      <c r="DM417">
        <v>92.537000000000006</v>
      </c>
      <c r="DN417" s="2">
        <v>43231</v>
      </c>
      <c r="DO417">
        <v>67.332499999999996</v>
      </c>
      <c r="DP417" s="2">
        <v>43231</v>
      </c>
      <c r="DQ417" s="5">
        <v>67.605000000000004</v>
      </c>
      <c r="DS417" s="2">
        <v>43231</v>
      </c>
      <c r="DT417">
        <v>67.605000000000004</v>
      </c>
      <c r="DV417" s="2">
        <v>43238</v>
      </c>
      <c r="DW417" s="23">
        <f t="shared" si="175"/>
        <v>1.0044183715145039E-2</v>
      </c>
      <c r="DX417" s="23">
        <f t="shared" si="176"/>
        <v>1.1887137037077E-2</v>
      </c>
      <c r="DY417" s="23">
        <f t="shared" si="177"/>
        <v>-2.1167073441313522E-2</v>
      </c>
      <c r="DZ417" s="23"/>
      <c r="EA417" s="2">
        <v>43595</v>
      </c>
      <c r="EB417" s="23">
        <f t="shared" si="178"/>
        <v>0.13249513538028138</v>
      </c>
      <c r="EC417" s="23">
        <f t="shared" si="179"/>
        <v>-0.29389292580979687</v>
      </c>
    </row>
    <row r="418" spans="71:133">
      <c r="BS418" s="2">
        <v>41439</v>
      </c>
      <c r="BT418">
        <v>1463.83</v>
      </c>
      <c r="BU418" s="2">
        <v>41439</v>
      </c>
      <c r="BV418">
        <v>746.93</v>
      </c>
      <c r="BW418" s="2">
        <v>41439</v>
      </c>
      <c r="BX418">
        <v>953.68</v>
      </c>
      <c r="BZ418" s="2">
        <v>41446</v>
      </c>
      <c r="CA418" s="23">
        <f t="shared" si="170"/>
        <v>-2.0189308235042058E-2</v>
      </c>
      <c r="CB418" s="23">
        <f t="shared" si="171"/>
        <v>-2.9129065533565979E-2</v>
      </c>
      <c r="CC418" s="23">
        <f t="shared" si="172"/>
        <v>-5.5720996560691183E-2</v>
      </c>
      <c r="CD418" s="23"/>
      <c r="CE418" s="2">
        <v>41803</v>
      </c>
      <c r="CF418" s="23">
        <f t="shared" si="173"/>
        <v>0.31143797316330035</v>
      </c>
      <c r="CG418" s="23">
        <f t="shared" si="174"/>
        <v>0.63414862017056539</v>
      </c>
      <c r="DL418" s="2">
        <v>43238</v>
      </c>
      <c r="DM418">
        <v>93.637</v>
      </c>
      <c r="DN418" s="2">
        <v>43238</v>
      </c>
      <c r="DO418">
        <v>68.008799999999994</v>
      </c>
      <c r="DP418" s="2">
        <v>43238</v>
      </c>
      <c r="DQ418" s="5">
        <v>66.174000000000007</v>
      </c>
      <c r="DS418" s="2">
        <v>43238</v>
      </c>
      <c r="DT418">
        <v>66.174000000000007</v>
      </c>
      <c r="DV418" s="2">
        <v>43245</v>
      </c>
      <c r="DW418" s="23">
        <f t="shared" si="175"/>
        <v>-3.4921951276892793E-3</v>
      </c>
      <c r="DX418" s="23">
        <f t="shared" si="176"/>
        <v>6.5785960677937627E-3</v>
      </c>
      <c r="DY418" s="23">
        <f t="shared" si="177"/>
        <v>4.2766041043307279E-3</v>
      </c>
      <c r="DZ418" s="23"/>
      <c r="EA418" s="2">
        <v>43602</v>
      </c>
      <c r="EB418" s="23">
        <f t="shared" si="178"/>
        <v>0.10933050619974098</v>
      </c>
      <c r="EC418" s="23">
        <f t="shared" si="179"/>
        <v>-0.27401762999020574</v>
      </c>
    </row>
    <row r="419" spans="71:133">
      <c r="BS419" s="2">
        <v>41446</v>
      </c>
      <c r="BT419">
        <v>1421.19</v>
      </c>
      <c r="BU419" s="2">
        <v>41446</v>
      </c>
      <c r="BV419">
        <v>731.85</v>
      </c>
      <c r="BW419" s="2">
        <v>41446</v>
      </c>
      <c r="BX419">
        <v>900.54</v>
      </c>
      <c r="BZ419" s="2">
        <v>41453</v>
      </c>
      <c r="CA419" s="23">
        <f t="shared" si="170"/>
        <v>3.3244517319122702E-2</v>
      </c>
      <c r="CB419" s="23">
        <f t="shared" si="171"/>
        <v>8.6969370738605445E-3</v>
      </c>
      <c r="CC419" s="23">
        <f t="shared" si="172"/>
        <v>4.4184600350900549E-2</v>
      </c>
      <c r="CD419" s="23"/>
      <c r="CE419" s="2">
        <v>41810</v>
      </c>
      <c r="CF419" s="23">
        <f t="shared" si="173"/>
        <v>0.26222475601721879</v>
      </c>
      <c r="CG419" s="23">
        <f t="shared" si="174"/>
        <v>0.62441705661242475</v>
      </c>
      <c r="DL419" s="2">
        <v>43245</v>
      </c>
      <c r="DM419">
        <v>94.253</v>
      </c>
      <c r="DN419" s="2">
        <v>43245</v>
      </c>
      <c r="DO419">
        <v>67.771299999999997</v>
      </c>
      <c r="DP419" s="2">
        <v>43245</v>
      </c>
      <c r="DQ419" s="5">
        <v>66.456999999999994</v>
      </c>
      <c r="DS419" s="2">
        <v>43245</v>
      </c>
      <c r="DT419">
        <v>66.456999999999994</v>
      </c>
      <c r="DV419" s="2">
        <v>43252</v>
      </c>
      <c r="DW419" s="23">
        <f t="shared" si="175"/>
        <v>-1.0458704495855842E-2</v>
      </c>
      <c r="DX419" s="23">
        <f t="shared" si="176"/>
        <v>-1.0291449609030057E-3</v>
      </c>
      <c r="DY419" s="23">
        <f t="shared" si="177"/>
        <v>-6.0640715048827509E-3</v>
      </c>
      <c r="DZ419" s="23"/>
      <c r="EA419" s="2">
        <v>43609</v>
      </c>
      <c r="EB419" s="23">
        <f t="shared" si="178"/>
        <v>0.13521268288850474</v>
      </c>
      <c r="EC419" s="23">
        <f t="shared" si="179"/>
        <v>-0.28411596571314202</v>
      </c>
    </row>
    <row r="420" spans="71:133">
      <c r="BS420" s="2">
        <v>41453</v>
      </c>
      <c r="BT420">
        <v>1433.55</v>
      </c>
      <c r="BU420" s="2">
        <v>41453</v>
      </c>
      <c r="BV420">
        <v>756.18</v>
      </c>
      <c r="BW420" s="2">
        <v>41453</v>
      </c>
      <c r="BX420">
        <v>940.33</v>
      </c>
      <c r="BZ420" s="2">
        <v>41460</v>
      </c>
      <c r="CA420" s="23">
        <f t="shared" si="170"/>
        <v>3.3722129651672095E-3</v>
      </c>
      <c r="CB420" s="23">
        <f t="shared" si="171"/>
        <v>1.0812319068047804E-2</v>
      </c>
      <c r="CC420" s="23">
        <f t="shared" si="172"/>
        <v>-2.4193634149713428E-2</v>
      </c>
      <c r="CD420" s="23"/>
      <c r="CE420" s="2">
        <v>41817</v>
      </c>
      <c r="CF420" s="23">
        <f t="shared" si="173"/>
        <v>0.25924772551667918</v>
      </c>
      <c r="CG420" s="23">
        <f t="shared" si="174"/>
        <v>0.60007412023974827</v>
      </c>
      <c r="DL420" s="2">
        <v>43252</v>
      </c>
      <c r="DM420">
        <v>94.156000000000006</v>
      </c>
      <c r="DN420" s="2">
        <v>43252</v>
      </c>
      <c r="DO420">
        <v>67.0625</v>
      </c>
      <c r="DP420" s="2">
        <v>43252</v>
      </c>
      <c r="DQ420" s="5">
        <v>66.054000000000002</v>
      </c>
      <c r="DS420" s="2">
        <v>43252</v>
      </c>
      <c r="DT420">
        <v>66.054000000000002</v>
      </c>
      <c r="DV420" s="2">
        <v>43259</v>
      </c>
      <c r="DW420" s="23">
        <f t="shared" si="175"/>
        <v>6.6356011183597019E-3</v>
      </c>
      <c r="DX420" s="23">
        <f t="shared" si="176"/>
        <v>-6.5954373592761462E-3</v>
      </c>
      <c r="DY420" s="23">
        <f t="shared" si="177"/>
        <v>1.2565476731158931E-3</v>
      </c>
      <c r="DZ420" s="23"/>
      <c r="EA420" s="2">
        <v>43616</v>
      </c>
      <c r="EB420" s="23">
        <f t="shared" si="178"/>
        <v>0.13062756446637755</v>
      </c>
      <c r="EC420" s="23">
        <f t="shared" si="179"/>
        <v>-0.30130546680611375</v>
      </c>
    </row>
    <row r="421" spans="71:133">
      <c r="BS421" s="2">
        <v>41460</v>
      </c>
      <c r="BT421">
        <v>1449.05</v>
      </c>
      <c r="BU421" s="2">
        <v>41460</v>
      </c>
      <c r="BV421">
        <v>758.73</v>
      </c>
      <c r="BW421" s="2">
        <v>41460</v>
      </c>
      <c r="BX421">
        <v>917.58</v>
      </c>
      <c r="BZ421" s="2">
        <v>41467</v>
      </c>
      <c r="CA421" s="23">
        <f t="shared" si="170"/>
        <v>2.8798123179523794E-2</v>
      </c>
      <c r="CB421" s="23">
        <f t="shared" si="171"/>
        <v>3.399468617369994E-2</v>
      </c>
      <c r="CC421" s="23">
        <f t="shared" si="172"/>
        <v>3.027528934806778E-2</v>
      </c>
      <c r="CD421" s="23"/>
      <c r="CE421" s="2">
        <v>41824</v>
      </c>
      <c r="CF421" s="23">
        <f t="shared" si="173"/>
        <v>0.27364176835710657</v>
      </c>
      <c r="CG421" s="23">
        <f t="shared" si="174"/>
        <v>0.61954501372053239</v>
      </c>
      <c r="DL421" s="2">
        <v>43259</v>
      </c>
      <c r="DM421">
        <v>93.534999999999997</v>
      </c>
      <c r="DN421" s="2">
        <v>43259</v>
      </c>
      <c r="DO421">
        <v>67.507499999999993</v>
      </c>
      <c r="DP421" s="2">
        <v>43259</v>
      </c>
      <c r="DQ421" s="5">
        <v>66.137</v>
      </c>
      <c r="DS421" s="2">
        <v>43259</v>
      </c>
      <c r="DT421">
        <v>66.137</v>
      </c>
      <c r="DV421" s="2">
        <v>43266</v>
      </c>
      <c r="DW421" s="23">
        <f t="shared" si="175"/>
        <v>7.5547161426507969E-3</v>
      </c>
      <c r="DX421" s="23">
        <f t="shared" si="176"/>
        <v>1.3396054952691472E-2</v>
      </c>
      <c r="DY421" s="23">
        <f t="shared" si="177"/>
        <v>-1.59366164174366E-2</v>
      </c>
      <c r="DZ421" s="23"/>
      <c r="EA421" s="2">
        <v>43623</v>
      </c>
      <c r="EB421" s="23">
        <f t="shared" si="178"/>
        <v>0.15995359586875188</v>
      </c>
      <c r="EC421" s="23">
        <f t="shared" si="179"/>
        <v>-0.31057946884365822</v>
      </c>
    </row>
    <row r="422" spans="71:133">
      <c r="BS422" s="2">
        <v>41467</v>
      </c>
      <c r="BT422">
        <v>1498.31</v>
      </c>
      <c r="BU422" s="2">
        <v>41467</v>
      </c>
      <c r="BV422">
        <v>780.58</v>
      </c>
      <c r="BW422" s="2">
        <v>41467</v>
      </c>
      <c r="BX422">
        <v>945.36</v>
      </c>
      <c r="BZ422" s="2">
        <v>41474</v>
      </c>
      <c r="CA422" s="23">
        <f t="shared" si="170"/>
        <v>5.4446693484331288E-3</v>
      </c>
      <c r="CB422" s="23">
        <f t="shared" si="171"/>
        <v>1.015143728600898E-2</v>
      </c>
      <c r="CC422" s="23">
        <f t="shared" si="172"/>
        <v>5.4053482271303466E-3</v>
      </c>
      <c r="CD422" s="23"/>
      <c r="CE422" s="2">
        <v>41831</v>
      </c>
      <c r="CF422" s="23">
        <f t="shared" si="173"/>
        <v>0.27558837512794082</v>
      </c>
      <c r="CG422" s="23">
        <f t="shared" si="174"/>
        <v>0.5916880701011481</v>
      </c>
      <c r="DL422" s="2">
        <v>43266</v>
      </c>
      <c r="DM422">
        <v>94.787999999999997</v>
      </c>
      <c r="DN422" s="2">
        <v>43266</v>
      </c>
      <c r="DO422">
        <v>68.017499999999998</v>
      </c>
      <c r="DP422" s="2">
        <v>43266</v>
      </c>
      <c r="DQ422" s="5">
        <v>65.082999999999998</v>
      </c>
      <c r="DS422" s="2">
        <v>43266</v>
      </c>
      <c r="DT422">
        <v>65.082999999999998</v>
      </c>
      <c r="DV422" s="2">
        <v>43273</v>
      </c>
      <c r="DW422" s="23">
        <f t="shared" si="175"/>
        <v>-2.7198882640496747E-3</v>
      </c>
      <c r="DX422" s="23">
        <f t="shared" si="176"/>
        <v>-2.8273621133476645E-3</v>
      </c>
      <c r="DY422" s="23">
        <f t="shared" si="177"/>
        <v>0</v>
      </c>
      <c r="DZ422" s="23"/>
      <c r="EA422" s="2">
        <v>43630</v>
      </c>
      <c r="EB422" s="23">
        <f t="shared" si="178"/>
        <v>0.14642218549035155</v>
      </c>
      <c r="EC422" s="23">
        <f t="shared" si="179"/>
        <v>-0.2954586718456102</v>
      </c>
    </row>
    <row r="423" spans="71:133">
      <c r="BS423" s="2">
        <v>41474</v>
      </c>
      <c r="BT423">
        <v>1513.52</v>
      </c>
      <c r="BU423" s="2">
        <v>41474</v>
      </c>
      <c r="BV423">
        <v>784.83</v>
      </c>
      <c r="BW423" s="2">
        <v>41474</v>
      </c>
      <c r="BX423">
        <v>950.47</v>
      </c>
      <c r="BZ423" s="2">
        <v>41481</v>
      </c>
      <c r="CA423" s="23">
        <f t="shared" si="170"/>
        <v>-2.3865040836869134E-2</v>
      </c>
      <c r="CB423" s="23">
        <f t="shared" si="171"/>
        <v>1.7773138115122489E-3</v>
      </c>
      <c r="CC423" s="23">
        <f t="shared" si="172"/>
        <v>1.1636348332930035E-2</v>
      </c>
      <c r="CD423" s="23"/>
      <c r="CE423" s="2">
        <v>41838</v>
      </c>
      <c r="CF423" s="23">
        <f t="shared" si="173"/>
        <v>0.27628306127371161</v>
      </c>
      <c r="CG423" s="23">
        <f t="shared" si="174"/>
        <v>0.59050821162941369</v>
      </c>
      <c r="DL423" s="2">
        <v>43273</v>
      </c>
      <c r="DM423">
        <v>94.52</v>
      </c>
      <c r="DN423" s="2">
        <v>43273</v>
      </c>
      <c r="DO423">
        <v>67.832499999999996</v>
      </c>
      <c r="DP423" s="2">
        <v>43273</v>
      </c>
      <c r="DQ423" s="5">
        <v>65.082999999999998</v>
      </c>
      <c r="DS423" s="2">
        <v>43273</v>
      </c>
      <c r="DT423">
        <v>65.082999999999998</v>
      </c>
      <c r="DV423" s="2">
        <v>43280</v>
      </c>
      <c r="DW423" s="23">
        <f t="shared" si="175"/>
        <v>9.3981498544208897E-3</v>
      </c>
      <c r="DX423" s="23">
        <f t="shared" si="176"/>
        <v>-5.2898857384675591E-4</v>
      </c>
      <c r="DY423" s="23">
        <f t="shared" si="177"/>
        <v>-8.6197624571699993E-3</v>
      </c>
      <c r="DZ423" s="23"/>
      <c r="EA423" s="2">
        <v>43637</v>
      </c>
      <c r="EB423" s="23">
        <f t="shared" si="178"/>
        <v>0.15299330240584397</v>
      </c>
      <c r="EC423" s="23">
        <f t="shared" si="179"/>
        <v>-0.29952300586817782</v>
      </c>
    </row>
    <row r="424" spans="71:133">
      <c r="BS424" s="2">
        <v>41481</v>
      </c>
      <c r="BT424">
        <v>1516.21</v>
      </c>
      <c r="BU424" s="2">
        <v>41481</v>
      </c>
      <c r="BV424">
        <v>766.1</v>
      </c>
      <c r="BW424" s="2">
        <v>41481</v>
      </c>
      <c r="BX424">
        <v>961.53</v>
      </c>
      <c r="BZ424" s="2">
        <v>41488</v>
      </c>
      <c r="CA424" s="23">
        <f t="shared" si="170"/>
        <v>-3.0413784101292363E-2</v>
      </c>
      <c r="CB424" s="23">
        <f t="shared" si="171"/>
        <v>1.1634272297373016E-2</v>
      </c>
      <c r="CC424" s="23">
        <f t="shared" si="172"/>
        <v>-6.4272565598576525E-3</v>
      </c>
      <c r="CD424" s="23"/>
      <c r="CE424" s="2">
        <v>41845</v>
      </c>
      <c r="CF424" s="23">
        <f t="shared" si="173"/>
        <v>0.27706670328317906</v>
      </c>
      <c r="CG424" s="23">
        <f t="shared" si="174"/>
        <v>0.62846711869348626</v>
      </c>
      <c r="DL424" s="2">
        <v>43280</v>
      </c>
      <c r="DM424">
        <v>94.47</v>
      </c>
      <c r="DN424" s="2">
        <v>43280</v>
      </c>
      <c r="DO424">
        <v>68.47</v>
      </c>
      <c r="DP424" s="2">
        <v>43280</v>
      </c>
      <c r="DQ424" s="5">
        <v>64.522000000000006</v>
      </c>
      <c r="DS424" s="2">
        <v>43280</v>
      </c>
      <c r="DT424">
        <v>64.522000000000006</v>
      </c>
      <c r="DV424" s="2">
        <v>43287</v>
      </c>
      <c r="DW424" s="23">
        <f t="shared" si="175"/>
        <v>5.970498028333493E-3</v>
      </c>
      <c r="DX424" s="23">
        <f t="shared" si="176"/>
        <v>-5.3667831057478965E-3</v>
      </c>
      <c r="DY424" s="23">
        <f t="shared" si="177"/>
        <v>7.7492948141719697E-3</v>
      </c>
      <c r="DZ424" s="23"/>
      <c r="EA424" s="2">
        <v>43644</v>
      </c>
      <c r="EB424" s="23">
        <f t="shared" si="178"/>
        <v>0.15957236610715675</v>
      </c>
      <c r="EC424" s="23">
        <f t="shared" si="179"/>
        <v>-0.29132928728622765</v>
      </c>
    </row>
    <row r="425" spans="71:133">
      <c r="BS425" s="2">
        <v>41488</v>
      </c>
      <c r="BT425">
        <v>1533.85</v>
      </c>
      <c r="BU425" s="2">
        <v>41488</v>
      </c>
      <c r="BV425">
        <v>742.8</v>
      </c>
      <c r="BW425" s="2">
        <v>41488</v>
      </c>
      <c r="BX425">
        <v>955.35</v>
      </c>
      <c r="BZ425" s="2">
        <v>41495</v>
      </c>
      <c r="CA425" s="23">
        <f t="shared" si="170"/>
        <v>-1.5630048465266388E-2</v>
      </c>
      <c r="CB425" s="23">
        <f t="shared" si="171"/>
        <v>-4.5310819180491846E-3</v>
      </c>
      <c r="CC425" s="23">
        <f t="shared" si="172"/>
        <v>-4.166012456167878E-3</v>
      </c>
      <c r="CD425" s="23"/>
      <c r="CE425" s="2">
        <v>41852</v>
      </c>
      <c r="CF425" s="23">
        <f t="shared" si="173"/>
        <v>0.35509614407448459</v>
      </c>
      <c r="CG425" s="23">
        <f t="shared" si="174"/>
        <v>0.64484206931375565</v>
      </c>
      <c r="DL425" s="2">
        <v>43287</v>
      </c>
      <c r="DM425">
        <v>93.962999999999994</v>
      </c>
      <c r="DN425" s="2">
        <v>43287</v>
      </c>
      <c r="DO425">
        <v>68.878799999999998</v>
      </c>
      <c r="DP425" s="2">
        <v>43287</v>
      </c>
      <c r="DQ425" s="5">
        <v>65.022000000000006</v>
      </c>
      <c r="DS425" s="2">
        <v>43287</v>
      </c>
      <c r="DT425">
        <v>65.022000000000006</v>
      </c>
      <c r="DV425" s="2">
        <v>43294</v>
      </c>
      <c r="DW425" s="23">
        <f t="shared" si="175"/>
        <v>-5.0639674326498074E-3</v>
      </c>
      <c r="DX425" s="23">
        <f t="shared" si="176"/>
        <v>7.5987356725522037E-3</v>
      </c>
      <c r="DY425" s="23">
        <f t="shared" si="177"/>
        <v>-2.1377379963706256E-3</v>
      </c>
      <c r="DZ425" s="23"/>
      <c r="EA425" s="2">
        <v>43651</v>
      </c>
      <c r="EB425" s="23">
        <f t="shared" si="178"/>
        <v>0.13277822470405884</v>
      </c>
      <c r="EC425" s="23">
        <f t="shared" si="179"/>
        <v>-0.30584193450287772</v>
      </c>
    </row>
    <row r="426" spans="71:133">
      <c r="BS426" s="2">
        <v>41495</v>
      </c>
      <c r="BT426">
        <v>1526.9</v>
      </c>
      <c r="BU426" s="2">
        <v>41495</v>
      </c>
      <c r="BV426">
        <v>731.19</v>
      </c>
      <c r="BW426" s="2">
        <v>41495</v>
      </c>
      <c r="BX426">
        <v>951.37</v>
      </c>
      <c r="BZ426" s="2">
        <v>41502</v>
      </c>
      <c r="CA426" s="23">
        <f t="shared" si="170"/>
        <v>-8.9443236368113022E-3</v>
      </c>
      <c r="CB426" s="23">
        <f t="shared" si="171"/>
        <v>-1.1854083437029317E-2</v>
      </c>
      <c r="CC426" s="23">
        <f t="shared" si="172"/>
        <v>7.0845202182117095E-3</v>
      </c>
      <c r="CD426" s="23"/>
      <c r="CE426" s="2">
        <v>41859</v>
      </c>
      <c r="CF426" s="23">
        <f t="shared" si="173"/>
        <v>0.35131752582980519</v>
      </c>
      <c r="CG426" s="23">
        <f t="shared" si="174"/>
        <v>0.64438187991643181</v>
      </c>
      <c r="DL426" s="2">
        <v>43294</v>
      </c>
      <c r="DM426">
        <v>94.677000000000007</v>
      </c>
      <c r="DN426" s="2">
        <v>43294</v>
      </c>
      <c r="DO426">
        <v>68.53</v>
      </c>
      <c r="DP426" s="2">
        <v>43294</v>
      </c>
      <c r="DQ426" s="5">
        <v>64.882999999999996</v>
      </c>
      <c r="DS426" s="2">
        <v>43294</v>
      </c>
      <c r="DT426">
        <v>64.882999999999996</v>
      </c>
      <c r="DV426" s="2">
        <v>43301</v>
      </c>
      <c r="DW426" s="23">
        <f t="shared" si="175"/>
        <v>4.6519772362467737E-3</v>
      </c>
      <c r="DX426" s="23">
        <f t="shared" si="176"/>
        <v>-2.1230076998638436E-3</v>
      </c>
      <c r="DY426" s="23">
        <f t="shared" si="177"/>
        <v>-2.8358738036157183E-3</v>
      </c>
      <c r="DZ426" s="23"/>
      <c r="EA426" s="2">
        <v>43658</v>
      </c>
      <c r="EB426" s="23">
        <f t="shared" si="178"/>
        <v>0.13835222577338085</v>
      </c>
      <c r="EC426" s="23">
        <f t="shared" si="179"/>
        <v>-0.30289628131751317</v>
      </c>
    </row>
    <row r="427" spans="71:133">
      <c r="BS427" s="2">
        <v>41502</v>
      </c>
      <c r="BT427">
        <v>1508.8</v>
      </c>
      <c r="BU427" s="2">
        <v>41502</v>
      </c>
      <c r="BV427">
        <v>724.65</v>
      </c>
      <c r="BW427" s="2">
        <v>41502</v>
      </c>
      <c r="BX427">
        <v>958.11</v>
      </c>
      <c r="BZ427" s="2">
        <v>41509</v>
      </c>
      <c r="CA427" s="23">
        <f t="shared" si="170"/>
        <v>-5.0093148416476829E-3</v>
      </c>
      <c r="CB427" s="23">
        <f t="shared" si="171"/>
        <v>-2.0546129374332534E-4</v>
      </c>
      <c r="CC427" s="23">
        <f t="shared" si="172"/>
        <v>-2.6458339856592739E-2</v>
      </c>
      <c r="CD427" s="23"/>
      <c r="CE427" s="2">
        <v>41866</v>
      </c>
      <c r="CF427" s="23">
        <f t="shared" si="173"/>
        <v>0.35538910401061347</v>
      </c>
      <c r="CG427" s="23">
        <f t="shared" si="174"/>
        <v>0.66813644165797448</v>
      </c>
      <c r="DL427" s="2">
        <v>43301</v>
      </c>
      <c r="DM427">
        <v>94.475999999999999</v>
      </c>
      <c r="DN427" s="2">
        <v>43301</v>
      </c>
      <c r="DO427">
        <v>68.848799999999997</v>
      </c>
      <c r="DP427" s="2">
        <v>43301</v>
      </c>
      <c r="DQ427" s="5">
        <v>64.698999999999998</v>
      </c>
      <c r="DS427" s="2">
        <v>43301</v>
      </c>
      <c r="DT427">
        <v>64.698999999999998</v>
      </c>
      <c r="DV427" s="2">
        <v>43308</v>
      </c>
      <c r="DW427" s="23">
        <f t="shared" si="175"/>
        <v>-2.7059295151113938E-3</v>
      </c>
      <c r="DX427" s="23">
        <f t="shared" si="176"/>
        <v>2.0428468605784289E-3</v>
      </c>
      <c r="DY427" s="23">
        <f t="shared" si="177"/>
        <v>8.0526746935809523E-3</v>
      </c>
      <c r="DZ427" s="23"/>
      <c r="EA427" s="2">
        <v>43665</v>
      </c>
      <c r="EB427" s="23">
        <f t="shared" si="178"/>
        <v>0.14433197613401832</v>
      </c>
      <c r="EC427" s="23">
        <f t="shared" si="179"/>
        <v>-0.30170860200961169</v>
      </c>
    </row>
    <row r="428" spans="71:133">
      <c r="BS428" s="2">
        <v>41509</v>
      </c>
      <c r="BT428">
        <v>1508.49</v>
      </c>
      <c r="BU428" s="2">
        <v>41509</v>
      </c>
      <c r="BV428">
        <v>721.02</v>
      </c>
      <c r="BW428" s="2">
        <v>41509</v>
      </c>
      <c r="BX428">
        <v>932.76</v>
      </c>
      <c r="BZ428" s="2">
        <v>41516</v>
      </c>
      <c r="CA428" s="23">
        <f t="shared" si="170"/>
        <v>8.127375107486623E-3</v>
      </c>
      <c r="CB428" s="23">
        <f t="shared" si="171"/>
        <v>-2.3699195884626323E-2</v>
      </c>
      <c r="CC428" s="23">
        <f t="shared" si="172"/>
        <v>-3.4521205883614181E-3</v>
      </c>
      <c r="CD428" s="23"/>
      <c r="CE428" s="2">
        <v>41873</v>
      </c>
      <c r="CF428" s="23">
        <f t="shared" si="173"/>
        <v>0.35421706559904848</v>
      </c>
      <c r="CG428" s="23">
        <f t="shared" si="174"/>
        <v>0.6700972020624345</v>
      </c>
      <c r="DL428" s="2">
        <v>43308</v>
      </c>
      <c r="DM428">
        <v>94.668999999999997</v>
      </c>
      <c r="DN428" s="2">
        <v>43308</v>
      </c>
      <c r="DO428">
        <v>68.662499999999994</v>
      </c>
      <c r="DP428" s="2">
        <v>43308</v>
      </c>
      <c r="DQ428" s="5">
        <v>65.22</v>
      </c>
      <c r="DS428" s="2">
        <v>43308</v>
      </c>
      <c r="DT428">
        <v>65.22</v>
      </c>
      <c r="DV428" s="2">
        <v>43315</v>
      </c>
      <c r="DW428" s="23">
        <f t="shared" si="175"/>
        <v>-7.6460950300372144E-4</v>
      </c>
      <c r="DX428" s="23">
        <f t="shared" si="176"/>
        <v>5.197055002165385E-3</v>
      </c>
      <c r="DY428" s="23">
        <f t="shared" si="177"/>
        <v>-6.4244096902790204E-3</v>
      </c>
      <c r="DZ428" s="23"/>
      <c r="EA428" s="2">
        <v>43672</v>
      </c>
      <c r="EB428" s="23">
        <f t="shared" si="178"/>
        <v>0.14714409549074867</v>
      </c>
      <c r="EC428" s="23">
        <f t="shared" si="179"/>
        <v>-0.29955801571455221</v>
      </c>
    </row>
    <row r="429" spans="71:133">
      <c r="BS429" s="2">
        <v>41516</v>
      </c>
      <c r="BT429">
        <v>1472.74</v>
      </c>
      <c r="BU429" s="2">
        <v>41516</v>
      </c>
      <c r="BV429">
        <v>726.88</v>
      </c>
      <c r="BW429" s="2">
        <v>41516</v>
      </c>
      <c r="BX429">
        <v>929.54</v>
      </c>
      <c r="BZ429" s="2">
        <v>41523</v>
      </c>
      <c r="CA429" s="23">
        <f t="shared" si="170"/>
        <v>2.2053158705701126E-2</v>
      </c>
      <c r="CB429" s="23">
        <f t="shared" si="171"/>
        <v>2.0139332129228471E-2</v>
      </c>
      <c r="CC429" s="23">
        <f t="shared" si="172"/>
        <v>2.8175226456096603E-2</v>
      </c>
      <c r="CD429" s="23"/>
      <c r="CE429" s="2">
        <v>41880</v>
      </c>
      <c r="CF429" s="23">
        <f t="shared" si="173"/>
        <v>0.37203800435692852</v>
      </c>
      <c r="CG429" s="23">
        <f t="shared" si="174"/>
        <v>0.67161707950672667</v>
      </c>
      <c r="DL429" s="2">
        <v>43315</v>
      </c>
      <c r="DM429">
        <v>95.161000000000001</v>
      </c>
      <c r="DN429" s="2">
        <v>43315</v>
      </c>
      <c r="DO429">
        <v>68.61</v>
      </c>
      <c r="DP429" s="2">
        <v>43315</v>
      </c>
      <c r="DQ429" s="5">
        <v>64.801000000000002</v>
      </c>
      <c r="DS429" s="2">
        <v>43315</v>
      </c>
      <c r="DT429">
        <v>64.801000000000002</v>
      </c>
      <c r="DV429" s="2">
        <v>43322</v>
      </c>
      <c r="DW429" s="23">
        <f t="shared" si="175"/>
        <v>3.2794053344993301E-3</v>
      </c>
      <c r="DX429" s="23">
        <f t="shared" si="176"/>
        <v>1.2568173936801763E-2</v>
      </c>
      <c r="DY429" s="23">
        <f t="shared" si="177"/>
        <v>-4.0169133192389017E-2</v>
      </c>
      <c r="DZ429" s="23"/>
      <c r="EA429" s="2">
        <v>43679</v>
      </c>
      <c r="EB429" s="23">
        <f t="shared" si="178"/>
        <v>0.14766541249226564</v>
      </c>
      <c r="EC429" s="23">
        <f t="shared" si="179"/>
        <v>-0.32328436572579244</v>
      </c>
    </row>
    <row r="430" spans="71:133">
      <c r="BS430" s="2">
        <v>41523</v>
      </c>
      <c r="BT430">
        <v>1502.4</v>
      </c>
      <c r="BU430" s="2">
        <v>41523</v>
      </c>
      <c r="BV430">
        <v>742.91</v>
      </c>
      <c r="BW430" s="2">
        <v>41523</v>
      </c>
      <c r="BX430">
        <v>955.73</v>
      </c>
      <c r="BZ430" s="2">
        <v>41530</v>
      </c>
      <c r="CA430" s="23">
        <f t="shared" si="170"/>
        <v>2.759419041337452E-2</v>
      </c>
      <c r="CB430" s="23">
        <f t="shared" si="171"/>
        <v>2.0846645367412098E-2</v>
      </c>
      <c r="CC430" s="23">
        <f t="shared" si="172"/>
        <v>3.2551034287926495E-2</v>
      </c>
      <c r="CD430" s="23"/>
      <c r="CE430" s="2">
        <v>41887</v>
      </c>
      <c r="CF430" s="23">
        <f t="shared" si="173"/>
        <v>0.35575258600805199</v>
      </c>
      <c r="CG430" s="23">
        <f t="shared" si="174"/>
        <v>0.66712121436523253</v>
      </c>
      <c r="DL430" s="2">
        <v>43322</v>
      </c>
      <c r="DM430">
        <v>96.356999999999999</v>
      </c>
      <c r="DN430" s="2">
        <v>43322</v>
      </c>
      <c r="DO430">
        <v>68.834999999999994</v>
      </c>
      <c r="DP430" s="2">
        <v>43322</v>
      </c>
      <c r="DQ430" s="5">
        <v>62.198</v>
      </c>
      <c r="DS430" s="2">
        <v>43322</v>
      </c>
      <c r="DT430">
        <v>62.198</v>
      </c>
      <c r="DV430" s="2">
        <v>43329</v>
      </c>
      <c r="DW430" s="23">
        <f t="shared" si="175"/>
        <v>1.9212609864168062E-2</v>
      </c>
      <c r="DX430" s="23">
        <f t="shared" si="176"/>
        <v>-2.6567867409736934E-3</v>
      </c>
      <c r="DY430" s="23">
        <f t="shared" si="177"/>
        <v>-5.9487443326144973E-4</v>
      </c>
      <c r="DZ430" s="23"/>
      <c r="EA430" s="2">
        <v>43686</v>
      </c>
      <c r="EB430" s="23">
        <f t="shared" si="178"/>
        <v>0.10184145148697973</v>
      </c>
      <c r="EC430" s="23">
        <f t="shared" si="179"/>
        <v>-0.3868118730044775</v>
      </c>
    </row>
    <row r="431" spans="71:133">
      <c r="BS431" s="2">
        <v>41530</v>
      </c>
      <c r="BT431">
        <v>1533.72</v>
      </c>
      <c r="BU431" s="2">
        <v>41530</v>
      </c>
      <c r="BV431">
        <v>763.41</v>
      </c>
      <c r="BW431" s="2">
        <v>41530</v>
      </c>
      <c r="BX431">
        <v>986.84</v>
      </c>
      <c r="BZ431" s="2">
        <v>41537</v>
      </c>
      <c r="CA431" s="23">
        <f t="shared" si="170"/>
        <v>1.9936862236543895E-2</v>
      </c>
      <c r="CB431" s="23">
        <f t="shared" si="171"/>
        <v>1.9260360430847889E-2</v>
      </c>
      <c r="CC431" s="23">
        <f t="shared" si="172"/>
        <v>2.6681123586396849E-2</v>
      </c>
      <c r="CD431" s="23"/>
      <c r="CE431" s="2">
        <v>41894</v>
      </c>
      <c r="CF431" s="23">
        <f t="shared" si="173"/>
        <v>0.33596222462374353</v>
      </c>
      <c r="CG431" s="23">
        <f t="shared" si="174"/>
        <v>0.63754014100822021</v>
      </c>
      <c r="DL431" s="2">
        <v>43329</v>
      </c>
      <c r="DM431">
        <v>96.100999999999999</v>
      </c>
      <c r="DN431" s="2">
        <v>43329</v>
      </c>
      <c r="DO431">
        <v>70.157499999999999</v>
      </c>
      <c r="DP431" s="2">
        <v>43329</v>
      </c>
      <c r="DQ431" s="5">
        <v>62.161000000000001</v>
      </c>
      <c r="DS431" s="2">
        <v>43329</v>
      </c>
      <c r="DT431">
        <v>62.161000000000001</v>
      </c>
      <c r="DV431" s="2">
        <v>43336</v>
      </c>
      <c r="DW431" s="23">
        <f t="shared" si="175"/>
        <v>-3.544881160246538E-3</v>
      </c>
      <c r="DX431" s="23">
        <f t="shared" si="176"/>
        <v>-9.9374616289111817E-3</v>
      </c>
      <c r="DY431" s="23">
        <f t="shared" si="177"/>
        <v>0</v>
      </c>
      <c r="DZ431" s="23"/>
      <c r="EA431" s="2">
        <v>43693</v>
      </c>
      <c r="EB431" s="23">
        <f t="shared" si="178"/>
        <v>0.13354691678294858</v>
      </c>
      <c r="EC431" s="23">
        <f t="shared" si="179"/>
        <v>-0.40521679475422107</v>
      </c>
    </row>
    <row r="432" spans="71:133">
      <c r="BS432" s="2">
        <v>41537</v>
      </c>
      <c r="BT432">
        <v>1563.26</v>
      </c>
      <c r="BU432" s="2">
        <v>41537</v>
      </c>
      <c r="BV432">
        <v>778.63</v>
      </c>
      <c r="BW432" s="2">
        <v>41537</v>
      </c>
      <c r="BX432">
        <v>1013.17</v>
      </c>
      <c r="BZ432" s="2">
        <v>41544</v>
      </c>
      <c r="CA432" s="23">
        <f t="shared" si="170"/>
        <v>-2.121675250118793E-2</v>
      </c>
      <c r="CB432" s="23">
        <f t="shared" si="171"/>
        <v>-5.290226833668088E-3</v>
      </c>
      <c r="CC432" s="23">
        <f t="shared" si="172"/>
        <v>-1.3117245871867467E-2</v>
      </c>
      <c r="CD432" s="23"/>
      <c r="CE432" s="2">
        <v>41901</v>
      </c>
      <c r="CF432" s="23">
        <f t="shared" si="173"/>
        <v>0.31975222422731714</v>
      </c>
      <c r="CG432" s="23">
        <f t="shared" si="174"/>
        <v>0.63336602573380141</v>
      </c>
      <c r="DL432" s="2">
        <v>43336</v>
      </c>
      <c r="DM432">
        <v>95.146000000000001</v>
      </c>
      <c r="DN432" s="2">
        <v>43336</v>
      </c>
      <c r="DO432">
        <v>69.908799999999999</v>
      </c>
      <c r="DP432" s="2">
        <v>43336</v>
      </c>
      <c r="DQ432" s="5">
        <v>62.161000000000001</v>
      </c>
      <c r="DS432" s="2">
        <v>43336</v>
      </c>
      <c r="DT432">
        <v>62.161000000000001</v>
      </c>
      <c r="DV432" s="2">
        <v>43343</v>
      </c>
      <c r="DW432" s="23">
        <f t="shared" si="175"/>
        <v>1.5554551072254119E-2</v>
      </c>
      <c r="DX432" s="23">
        <f t="shared" si="176"/>
        <v>-6.3060979967666242E-5</v>
      </c>
      <c r="DY432" s="23">
        <f t="shared" si="177"/>
        <v>-1.6650311288428532E-2</v>
      </c>
      <c r="DZ432" s="23"/>
      <c r="EA432" s="2">
        <v>43700</v>
      </c>
      <c r="EB432" s="23">
        <f t="shared" si="178"/>
        <v>0.10891231122170693</v>
      </c>
      <c r="EC432" s="23">
        <f t="shared" si="179"/>
        <v>-0.41555766797469079</v>
      </c>
    </row>
    <row r="433" spans="71:133">
      <c r="BS433" s="2">
        <v>41544</v>
      </c>
      <c r="BT433">
        <v>1554.99</v>
      </c>
      <c r="BU433" s="2">
        <v>41544</v>
      </c>
      <c r="BV433">
        <v>762.11</v>
      </c>
      <c r="BW433" s="2">
        <v>41544</v>
      </c>
      <c r="BX433">
        <v>999.88</v>
      </c>
      <c r="BZ433" s="2">
        <v>41551</v>
      </c>
      <c r="CA433" s="23">
        <f t="shared" si="170"/>
        <v>1.2517877996614635E-2</v>
      </c>
      <c r="CB433" s="23">
        <f t="shared" si="171"/>
        <v>-4.8167512331268592E-3</v>
      </c>
      <c r="CC433" s="23">
        <f t="shared" si="172"/>
        <v>8.0409649157897611E-3</v>
      </c>
      <c r="CD433" s="23"/>
      <c r="CE433" s="2">
        <v>41908</v>
      </c>
      <c r="CF433" s="23">
        <f t="shared" si="173"/>
        <v>0.33850519487258884</v>
      </c>
      <c r="CG433" s="23">
        <f t="shared" si="174"/>
        <v>0.64117180727045009</v>
      </c>
      <c r="DL433" s="2">
        <v>43343</v>
      </c>
      <c r="DM433">
        <v>95.14</v>
      </c>
      <c r="DN433" s="2">
        <v>43343</v>
      </c>
      <c r="DO433">
        <v>70.996200000000002</v>
      </c>
      <c r="DP433" s="2">
        <v>43343</v>
      </c>
      <c r="DQ433" s="5">
        <v>61.125999999999998</v>
      </c>
      <c r="DS433" s="2">
        <v>43343</v>
      </c>
      <c r="DT433">
        <v>61.125999999999998</v>
      </c>
      <c r="DV433" s="2">
        <v>43350</v>
      </c>
      <c r="DW433" s="23">
        <f t="shared" si="175"/>
        <v>1.042450159304309E-2</v>
      </c>
      <c r="DX433" s="23">
        <f t="shared" si="176"/>
        <v>2.3649358839603618E-3</v>
      </c>
      <c r="DY433" s="23">
        <f t="shared" si="177"/>
        <v>-1.1828027353335768E-2</v>
      </c>
      <c r="DZ433" s="23"/>
      <c r="EA433" s="2">
        <v>43707</v>
      </c>
      <c r="EB433" s="23">
        <f t="shared" si="178"/>
        <v>9.478900627154499E-2</v>
      </c>
      <c r="EC433" s="23">
        <f t="shared" si="179"/>
        <v>-0.36613335693402405</v>
      </c>
    </row>
    <row r="434" spans="71:133">
      <c r="BS434" s="2">
        <v>41551</v>
      </c>
      <c r="BT434">
        <v>1547.5</v>
      </c>
      <c r="BU434" s="2">
        <v>41551</v>
      </c>
      <c r="BV434">
        <v>771.65</v>
      </c>
      <c r="BW434" s="2">
        <v>41551</v>
      </c>
      <c r="BX434">
        <v>1007.92</v>
      </c>
      <c r="BZ434" s="2">
        <v>41558</v>
      </c>
      <c r="CA434" s="23">
        <f t="shared" si="170"/>
        <v>2.8963908507743108E-2</v>
      </c>
      <c r="CB434" s="23">
        <f t="shared" si="171"/>
        <v>6.3651050080775207E-3</v>
      </c>
      <c r="CC434" s="23">
        <f t="shared" si="172"/>
        <v>1.5169854750377132E-2</v>
      </c>
      <c r="CD434" s="23"/>
      <c r="CE434" s="2">
        <v>41915</v>
      </c>
      <c r="CF434" s="23">
        <f t="shared" si="173"/>
        <v>0.33586327963826756</v>
      </c>
      <c r="CG434" s="23">
        <f t="shared" si="174"/>
        <v>0.6240808138360876</v>
      </c>
      <c r="DL434" s="2">
        <v>43350</v>
      </c>
      <c r="DM434">
        <v>95.364999999999995</v>
      </c>
      <c r="DN434" s="2">
        <v>43350</v>
      </c>
      <c r="DO434">
        <v>71.7363</v>
      </c>
      <c r="DP434" s="2">
        <v>43350</v>
      </c>
      <c r="DQ434" s="5">
        <v>60.402999999999999</v>
      </c>
      <c r="DS434" s="2">
        <v>43350</v>
      </c>
      <c r="DT434">
        <v>60.402999999999999</v>
      </c>
      <c r="DV434" s="2">
        <v>43357</v>
      </c>
      <c r="DW434" s="23">
        <f t="shared" si="175"/>
        <v>1.6546713449119288E-3</v>
      </c>
      <c r="DX434" s="23">
        <f t="shared" si="176"/>
        <v>-4.5928799874166426E-3</v>
      </c>
      <c r="DY434" s="23">
        <f t="shared" si="177"/>
        <v>9.8008377067364538E-3</v>
      </c>
      <c r="DZ434" s="23"/>
      <c r="EA434" s="2">
        <v>43714</v>
      </c>
      <c r="EB434" s="23">
        <f t="shared" si="178"/>
        <v>8.046590731471373E-2</v>
      </c>
      <c r="EC434" s="23">
        <f t="shared" si="179"/>
        <v>-0.31209524201928546</v>
      </c>
    </row>
    <row r="435" spans="71:133">
      <c r="BS435" s="2">
        <v>41558</v>
      </c>
      <c r="BT435">
        <v>1557.35</v>
      </c>
      <c r="BU435" s="2">
        <v>41558</v>
      </c>
      <c r="BV435">
        <v>794</v>
      </c>
      <c r="BW435" s="2">
        <v>41558</v>
      </c>
      <c r="BX435">
        <v>1023.21</v>
      </c>
      <c r="BZ435" s="2">
        <v>41565</v>
      </c>
      <c r="CA435" s="23">
        <f t="shared" si="170"/>
        <v>1.3702770780856355E-2</v>
      </c>
      <c r="CB435" s="23">
        <f t="shared" si="171"/>
        <v>2.6191928596654757E-2</v>
      </c>
      <c r="CC435" s="23">
        <f t="shared" si="172"/>
        <v>1.8422415730886099E-2</v>
      </c>
      <c r="CD435" s="23"/>
      <c r="CE435" s="2">
        <v>41922</v>
      </c>
      <c r="CF435" s="23">
        <f t="shared" si="173"/>
        <v>0.36199976253604421</v>
      </c>
      <c r="CG435" s="23">
        <f t="shared" si="174"/>
        <v>0.61608962048435911</v>
      </c>
      <c r="DL435" s="2">
        <v>43357</v>
      </c>
      <c r="DM435">
        <v>94.927000000000007</v>
      </c>
      <c r="DN435" s="2">
        <v>43357</v>
      </c>
      <c r="DO435">
        <v>71.855000000000004</v>
      </c>
      <c r="DP435" s="2">
        <v>43357</v>
      </c>
      <c r="DQ435" s="5">
        <v>60.994999999999997</v>
      </c>
      <c r="DS435" s="2">
        <v>43357</v>
      </c>
      <c r="DT435">
        <v>60.994999999999997</v>
      </c>
      <c r="DV435" s="2">
        <v>43364</v>
      </c>
      <c r="DW435" s="23">
        <f t="shared" si="175"/>
        <v>4.8709206039940778E-3</v>
      </c>
      <c r="DX435" s="23">
        <f t="shared" si="176"/>
        <v>-7.4478283312441329E-3</v>
      </c>
      <c r="DY435" s="23">
        <f t="shared" si="177"/>
        <v>1.3017460447577678E-2</v>
      </c>
      <c r="DZ435" s="23"/>
      <c r="EA435" s="2">
        <v>43721</v>
      </c>
      <c r="EB435" s="23">
        <f t="shared" si="178"/>
        <v>9.0293757295397098E-2</v>
      </c>
      <c r="EC435" s="23">
        <f t="shared" si="179"/>
        <v>-0.3371060145339001</v>
      </c>
    </row>
    <row r="436" spans="71:133">
      <c r="BS436" s="2">
        <v>41565</v>
      </c>
      <c r="BT436">
        <v>1598.14</v>
      </c>
      <c r="BU436" s="2">
        <v>41565</v>
      </c>
      <c r="BV436">
        <v>804.88</v>
      </c>
      <c r="BW436" s="2">
        <v>41565</v>
      </c>
      <c r="BX436">
        <v>1042.06</v>
      </c>
      <c r="BZ436" s="2">
        <v>41572</v>
      </c>
      <c r="CA436" s="23">
        <f t="shared" si="170"/>
        <v>-9.6536129609382515E-3</v>
      </c>
      <c r="CB436" s="23">
        <f t="shared" si="171"/>
        <v>6.1446431476590568E-3</v>
      </c>
      <c r="CC436" s="23">
        <f t="shared" si="172"/>
        <v>-1.4193040707828675E-2</v>
      </c>
      <c r="CD436" s="23"/>
      <c r="CE436" s="2">
        <v>41929</v>
      </c>
      <c r="CF436" s="23">
        <f t="shared" si="173"/>
        <v>0.36544791048842129</v>
      </c>
      <c r="CG436" s="23">
        <f t="shared" si="174"/>
        <v>0.61944825308395191</v>
      </c>
      <c r="DL436" s="2">
        <v>43364</v>
      </c>
      <c r="DM436">
        <v>94.22</v>
      </c>
      <c r="DN436" s="2">
        <v>43364</v>
      </c>
      <c r="DO436">
        <v>72.204999999999998</v>
      </c>
      <c r="DP436" s="2">
        <v>43364</v>
      </c>
      <c r="DQ436" s="5">
        <v>61.789000000000001</v>
      </c>
      <c r="DS436" s="2">
        <v>43364</v>
      </c>
      <c r="DT436">
        <v>61.789000000000001</v>
      </c>
      <c r="DV436" s="2">
        <v>43371</v>
      </c>
      <c r="DW436" s="23">
        <f t="shared" si="175"/>
        <v>3.9470950765181367E-3</v>
      </c>
      <c r="DX436" s="23">
        <f t="shared" si="176"/>
        <v>9.6794735724898828E-3</v>
      </c>
      <c r="DY436" s="23">
        <f t="shared" si="177"/>
        <v>5.227467672239472E-3</v>
      </c>
      <c r="DZ436" s="23"/>
      <c r="EA436" s="2">
        <v>43728</v>
      </c>
      <c r="EB436" s="23">
        <f t="shared" si="178"/>
        <v>0.1065608837436893</v>
      </c>
      <c r="EC436" s="23">
        <f t="shared" si="179"/>
        <v>-0.36612000606782635</v>
      </c>
    </row>
    <row r="437" spans="71:133">
      <c r="BS437" s="2">
        <v>41572</v>
      </c>
      <c r="BT437">
        <v>1607.96</v>
      </c>
      <c r="BU437" s="2">
        <v>41572</v>
      </c>
      <c r="BV437">
        <v>797.11</v>
      </c>
      <c r="BW437" s="2">
        <v>41572</v>
      </c>
      <c r="BX437">
        <v>1027.27</v>
      </c>
      <c r="BZ437" s="2">
        <v>41579</v>
      </c>
      <c r="CA437" s="23">
        <f t="shared" si="170"/>
        <v>2.234321486369506E-2</v>
      </c>
      <c r="CB437" s="23">
        <f t="shared" si="171"/>
        <v>-6.2812507773826187E-3</v>
      </c>
      <c r="CC437" s="23">
        <f t="shared" si="172"/>
        <v>5.8407234709467737E-4</v>
      </c>
      <c r="CD437" s="23"/>
      <c r="CE437" s="2">
        <v>41936</v>
      </c>
      <c r="CF437" s="23">
        <f t="shared" si="173"/>
        <v>0.40962455208983456</v>
      </c>
      <c r="CG437" s="23">
        <f t="shared" si="174"/>
        <v>0.61638563463468488</v>
      </c>
      <c r="DL437" s="2">
        <v>43371</v>
      </c>
      <c r="DM437">
        <v>95.132000000000005</v>
      </c>
      <c r="DN437" s="2">
        <v>43371</v>
      </c>
      <c r="DO437">
        <v>72.489999999999995</v>
      </c>
      <c r="DP437" s="2">
        <v>43371</v>
      </c>
      <c r="DQ437" s="5">
        <v>62.112000000000002</v>
      </c>
      <c r="DS437" s="2">
        <v>43371</v>
      </c>
      <c r="DT437">
        <v>62.112000000000002</v>
      </c>
      <c r="DV437" s="2">
        <v>43378</v>
      </c>
      <c r="DW437" s="23">
        <f t="shared" si="175"/>
        <v>1.7588632914884883E-2</v>
      </c>
      <c r="DX437" s="23">
        <f t="shared" si="176"/>
        <v>5.1717613421349284E-3</v>
      </c>
      <c r="DY437" s="23">
        <f t="shared" si="177"/>
        <v>-8.323673364245332E-3</v>
      </c>
      <c r="DZ437" s="23"/>
      <c r="EA437" s="2">
        <v>43735</v>
      </c>
      <c r="EB437" s="23">
        <f t="shared" si="178"/>
        <v>8.5707880757683666E-2</v>
      </c>
      <c r="EC437" s="23">
        <f t="shared" si="179"/>
        <v>-0.36782813050924323</v>
      </c>
    </row>
    <row r="438" spans="71:133">
      <c r="BS438" s="2">
        <v>41579</v>
      </c>
      <c r="BT438">
        <v>1597.86</v>
      </c>
      <c r="BU438" s="2">
        <v>41579</v>
      </c>
      <c r="BV438">
        <v>814.92</v>
      </c>
      <c r="BW438" s="2">
        <v>41579</v>
      </c>
      <c r="BX438">
        <v>1027.8699999999999</v>
      </c>
      <c r="BZ438" s="2">
        <v>41586</v>
      </c>
      <c r="CA438" s="23">
        <f t="shared" si="170"/>
        <v>-2.2664801452903283E-2</v>
      </c>
      <c r="CB438" s="23">
        <f t="shared" si="171"/>
        <v>-9.888225501607506E-4</v>
      </c>
      <c r="CC438" s="23">
        <f t="shared" si="172"/>
        <v>-3.1686886473970333E-2</v>
      </c>
      <c r="CD438" s="23"/>
      <c r="CE438" s="2">
        <v>41943</v>
      </c>
      <c r="CF438" s="23">
        <f t="shared" si="173"/>
        <v>0.46108842180978615</v>
      </c>
      <c r="CG438" s="23">
        <f t="shared" si="174"/>
        <v>0.65014169612206596</v>
      </c>
      <c r="DL438" s="2">
        <v>43378</v>
      </c>
      <c r="DM438">
        <v>95.623999999999995</v>
      </c>
      <c r="DN438" s="2">
        <v>43378</v>
      </c>
      <c r="DO438">
        <v>73.765000000000001</v>
      </c>
      <c r="DP438" s="2">
        <v>43378</v>
      </c>
      <c r="DQ438" s="5">
        <v>61.594999999999999</v>
      </c>
      <c r="DS438" s="2">
        <v>43378</v>
      </c>
      <c r="DT438">
        <v>61.594999999999999</v>
      </c>
      <c r="DV438" s="2">
        <v>43385</v>
      </c>
      <c r="DW438" s="23">
        <f t="shared" si="175"/>
        <v>-2.6096387175489344E-3</v>
      </c>
      <c r="DX438" s="23">
        <f t="shared" si="176"/>
        <v>-4.2144231573663093E-3</v>
      </c>
      <c r="DY438" s="23">
        <f t="shared" si="177"/>
        <v>8.0201315041805721E-3</v>
      </c>
      <c r="DZ438" s="23"/>
      <c r="EA438" s="2">
        <v>43742</v>
      </c>
      <c r="EB438" s="23">
        <f t="shared" si="178"/>
        <v>5.3368706034821078E-2</v>
      </c>
      <c r="EC438" s="23">
        <f t="shared" si="179"/>
        <v>-0.3254962124652081</v>
      </c>
    </row>
    <row r="439" spans="71:133">
      <c r="BS439" s="2">
        <v>41586</v>
      </c>
      <c r="BT439">
        <v>1596.28</v>
      </c>
      <c r="BU439" s="2">
        <v>41586</v>
      </c>
      <c r="BV439">
        <v>796.45</v>
      </c>
      <c r="BW439" s="2">
        <v>41586</v>
      </c>
      <c r="BX439">
        <v>995.3</v>
      </c>
      <c r="BZ439" s="2">
        <v>41593</v>
      </c>
      <c r="CA439" s="23">
        <f t="shared" si="170"/>
        <v>-1.1953041622198679E-2</v>
      </c>
      <c r="CB439" s="23">
        <f t="shared" si="171"/>
        <v>1.5799233217230091E-2</v>
      </c>
      <c r="CC439" s="23">
        <f t="shared" si="172"/>
        <v>9.9166080578720894E-3</v>
      </c>
      <c r="CD439" s="23"/>
      <c r="CE439" s="2">
        <v>41950</v>
      </c>
      <c r="CF439" s="23">
        <f t="shared" si="173"/>
        <v>0.46661306882547782</v>
      </c>
      <c r="CG439" s="23">
        <f t="shared" si="174"/>
        <v>0.62124972506488529</v>
      </c>
      <c r="DL439" s="2">
        <v>43385</v>
      </c>
      <c r="DM439">
        <v>95.221000000000004</v>
      </c>
      <c r="DN439" s="2">
        <v>43385</v>
      </c>
      <c r="DO439">
        <v>73.572500000000005</v>
      </c>
      <c r="DP439" s="2">
        <v>43385</v>
      </c>
      <c r="DQ439" s="5">
        <v>62.088999999999999</v>
      </c>
      <c r="DS439" s="2">
        <v>43385</v>
      </c>
      <c r="DT439">
        <v>62.088999999999999</v>
      </c>
      <c r="DV439" s="2">
        <v>43392</v>
      </c>
      <c r="DW439" s="23">
        <f t="shared" si="175"/>
        <v>-3.3640286791940532E-3</v>
      </c>
      <c r="DX439" s="23">
        <f t="shared" si="176"/>
        <v>5.1669274634795759E-3</v>
      </c>
      <c r="DY439" s="23">
        <f t="shared" si="177"/>
        <v>4.4774436695711461E-3</v>
      </c>
      <c r="DZ439" s="23"/>
      <c r="EA439" s="2">
        <v>43749</v>
      </c>
      <c r="EB439" s="23">
        <f t="shared" si="178"/>
        <v>4.4570132334374554E-2</v>
      </c>
      <c r="EC439" s="23">
        <f t="shared" si="179"/>
        <v>-0.32357145455122333</v>
      </c>
    </row>
    <row r="440" spans="71:133">
      <c r="BS440" s="2">
        <v>41593</v>
      </c>
      <c r="BT440">
        <v>1621.5</v>
      </c>
      <c r="BU440" s="2">
        <v>41593</v>
      </c>
      <c r="BV440">
        <v>786.93</v>
      </c>
      <c r="BW440" s="2">
        <v>41593</v>
      </c>
      <c r="BX440">
        <v>1005.17</v>
      </c>
      <c r="BZ440" s="2">
        <v>41600</v>
      </c>
      <c r="CA440" s="23">
        <f t="shared" si="170"/>
        <v>-8.819081748058788E-3</v>
      </c>
      <c r="CB440" s="23">
        <f t="shared" si="171"/>
        <v>1.0175763182238562E-3</v>
      </c>
      <c r="CC440" s="23">
        <f t="shared" si="172"/>
        <v>3.9794263656893758E-3</v>
      </c>
      <c r="CD440" s="23"/>
      <c r="CE440" s="2">
        <v>41957</v>
      </c>
      <c r="CF440" s="23">
        <f t="shared" si="173"/>
        <v>0.49481940392372376</v>
      </c>
      <c r="CG440" s="23">
        <f t="shared" si="174"/>
        <v>0.64023562403904466</v>
      </c>
      <c r="DL440" s="2">
        <v>43392</v>
      </c>
      <c r="DM440">
        <v>95.712999999999994</v>
      </c>
      <c r="DN440" s="2">
        <v>43392</v>
      </c>
      <c r="DO440">
        <v>73.325000000000003</v>
      </c>
      <c r="DP440" s="2">
        <v>43392</v>
      </c>
      <c r="DQ440" s="5">
        <v>62.366999999999997</v>
      </c>
      <c r="DS440" s="2">
        <v>43392</v>
      </c>
      <c r="DT440">
        <v>62.366999999999997</v>
      </c>
      <c r="DV440" s="2">
        <v>43399</v>
      </c>
      <c r="DW440" s="23">
        <f t="shared" si="175"/>
        <v>1.9434026593931897E-3</v>
      </c>
      <c r="DX440" s="23">
        <f t="shared" si="176"/>
        <v>6.7493443941784026E-3</v>
      </c>
      <c r="DY440" s="23">
        <f t="shared" si="177"/>
        <v>-1.7797873875606829E-3</v>
      </c>
      <c r="DZ440" s="23"/>
      <c r="EA440" s="2">
        <v>43756</v>
      </c>
      <c r="EB440" s="23">
        <f t="shared" si="178"/>
        <v>3.8939316879928507E-2</v>
      </c>
      <c r="EC440" s="23">
        <f t="shared" si="179"/>
        <v>-0.31496727171780092</v>
      </c>
    </row>
    <row r="441" spans="71:133">
      <c r="BS441" s="2">
        <v>41600</v>
      </c>
      <c r="BT441">
        <v>1623.15</v>
      </c>
      <c r="BU441" s="2">
        <v>41600</v>
      </c>
      <c r="BV441">
        <v>779.99</v>
      </c>
      <c r="BW441" s="2">
        <v>41600</v>
      </c>
      <c r="BX441">
        <v>1009.17</v>
      </c>
      <c r="BZ441" s="2">
        <v>41607</v>
      </c>
      <c r="CA441" s="23">
        <f t="shared" si="170"/>
        <v>2.4897755099424268E-2</v>
      </c>
      <c r="CB441" s="23">
        <f t="shared" si="171"/>
        <v>3.246773249545587E-3</v>
      </c>
      <c r="CC441" s="23">
        <f t="shared" si="172"/>
        <v>9.0272203890324754E-3</v>
      </c>
      <c r="CD441" s="23"/>
      <c r="CE441" s="2">
        <v>41964</v>
      </c>
      <c r="CF441" s="23">
        <f t="shared" si="173"/>
        <v>0.49583253857433113</v>
      </c>
      <c r="CG441" s="23">
        <f t="shared" si="174"/>
        <v>0.64507190139199777</v>
      </c>
      <c r="DL441" s="2">
        <v>43399</v>
      </c>
      <c r="DM441">
        <v>96.358999999999995</v>
      </c>
      <c r="DN441" s="2">
        <v>43399</v>
      </c>
      <c r="DO441">
        <v>73.467500000000001</v>
      </c>
      <c r="DP441" s="2">
        <v>43399</v>
      </c>
      <c r="DQ441" s="5">
        <v>62.256</v>
      </c>
      <c r="DS441" s="2">
        <v>43399</v>
      </c>
      <c r="DT441">
        <v>62.256</v>
      </c>
      <c r="DV441" s="2">
        <v>43406</v>
      </c>
      <c r="DW441" s="23">
        <f t="shared" si="175"/>
        <v>-1.4019804675536762E-2</v>
      </c>
      <c r="DX441" s="23">
        <f t="shared" si="176"/>
        <v>1.8991479778744935E-3</v>
      </c>
      <c r="DY441" s="23">
        <f t="shared" si="177"/>
        <v>4.9794397327174167E-4</v>
      </c>
      <c r="DZ441" s="23"/>
      <c r="EA441" s="2">
        <v>43763</v>
      </c>
      <c r="EB441" s="23">
        <f t="shared" si="178"/>
        <v>2.76994765970301E-2</v>
      </c>
      <c r="EC441" s="23">
        <f t="shared" si="179"/>
        <v>-0.31602076121874412</v>
      </c>
    </row>
    <row r="442" spans="71:133">
      <c r="BS442" s="2">
        <v>41607</v>
      </c>
      <c r="BT442">
        <v>1628.42</v>
      </c>
      <c r="BU442" s="2">
        <v>41607</v>
      </c>
      <c r="BV442">
        <v>799.41</v>
      </c>
      <c r="BW442" s="2">
        <v>41607</v>
      </c>
      <c r="BX442">
        <v>1018.28</v>
      </c>
      <c r="BZ442" s="2">
        <v>41614</v>
      </c>
      <c r="CA442" s="23">
        <f t="shared" si="170"/>
        <v>6.1295205213844906E-3</v>
      </c>
      <c r="CB442" s="23">
        <f t="shared" si="171"/>
        <v>-9.7087974846784553E-3</v>
      </c>
      <c r="CC442" s="23">
        <f t="shared" si="172"/>
        <v>-1.5791334407039281E-2</v>
      </c>
      <c r="CD442" s="23"/>
      <c r="CE442" s="2">
        <v>41971</v>
      </c>
      <c r="CF442" s="23">
        <f t="shared" si="173"/>
        <v>0.49789265102100722</v>
      </c>
      <c r="CG442" s="23">
        <f t="shared" si="174"/>
        <v>0.64196170511666495</v>
      </c>
      <c r="DL442" s="2">
        <v>43406</v>
      </c>
      <c r="DM442">
        <v>96.542000000000002</v>
      </c>
      <c r="DN442" s="2">
        <v>43406</v>
      </c>
      <c r="DO442">
        <v>72.4375</v>
      </c>
      <c r="DP442" s="2">
        <v>43406</v>
      </c>
      <c r="DQ442" s="5">
        <v>62.286999999999999</v>
      </c>
      <c r="DS442" s="2">
        <v>43406</v>
      </c>
      <c r="DT442">
        <v>62.286999999999999</v>
      </c>
      <c r="DV442" s="2">
        <v>43413</v>
      </c>
      <c r="DW442" s="23">
        <f t="shared" si="175"/>
        <v>7.9378774805882735E-4</v>
      </c>
      <c r="DX442" s="23">
        <f t="shared" si="176"/>
        <v>3.7600215450270813E-3</v>
      </c>
      <c r="DY442" s="23">
        <f t="shared" si="177"/>
        <v>-5.3622746319456072E-3</v>
      </c>
      <c r="DZ442" s="23"/>
      <c r="EA442" s="2">
        <v>43770</v>
      </c>
      <c r="EB442" s="23">
        <f t="shared" si="178"/>
        <v>3.7506422375708011E-2</v>
      </c>
      <c r="EC442" s="23">
        <f t="shared" si="179"/>
        <v>-0.32012047591740667</v>
      </c>
    </row>
    <row r="443" spans="71:133">
      <c r="BS443" s="2">
        <v>41614</v>
      </c>
      <c r="BT443">
        <v>1612.61</v>
      </c>
      <c r="BU443" s="2">
        <v>41614</v>
      </c>
      <c r="BV443">
        <v>804.31</v>
      </c>
      <c r="BW443" s="2">
        <v>41614</v>
      </c>
      <c r="BX443">
        <v>1002.2</v>
      </c>
      <c r="BZ443" s="2">
        <v>41621</v>
      </c>
      <c r="CA443" s="23">
        <f t="shared" si="170"/>
        <v>-9.4366599942806717E-3</v>
      </c>
      <c r="CB443" s="23">
        <f t="shared" si="171"/>
        <v>-1.5453209393467615E-2</v>
      </c>
      <c r="CC443" s="23">
        <f t="shared" si="172"/>
        <v>-1.1694272600279443E-2</v>
      </c>
      <c r="CD443" s="23"/>
      <c r="CE443" s="2">
        <v>41978</v>
      </c>
      <c r="CF443" s="23">
        <f t="shared" si="173"/>
        <v>0.49943297074929621</v>
      </c>
      <c r="CG443" s="23">
        <f t="shared" si="174"/>
        <v>0.65600087174981159</v>
      </c>
      <c r="DL443" s="2">
        <v>43413</v>
      </c>
      <c r="DM443">
        <v>96.905000000000001</v>
      </c>
      <c r="DN443" s="2">
        <v>43413</v>
      </c>
      <c r="DO443">
        <v>72.495000000000005</v>
      </c>
      <c r="DP443" s="2">
        <v>43413</v>
      </c>
      <c r="DQ443" s="5">
        <v>61.953000000000003</v>
      </c>
      <c r="DS443" s="2">
        <v>43413</v>
      </c>
      <c r="DT443">
        <v>61.953000000000003</v>
      </c>
      <c r="DV443" s="2">
        <v>43420</v>
      </c>
      <c r="DW443" s="23">
        <f t="shared" si="175"/>
        <v>-7.828126077660702E-3</v>
      </c>
      <c r="DX443" s="23">
        <f t="shared" si="176"/>
        <v>-4.5405293844487105E-3</v>
      </c>
      <c r="DY443" s="23">
        <f t="shared" si="177"/>
        <v>1.134731167175107E-2</v>
      </c>
      <c r="DZ443" s="23"/>
      <c r="EA443" s="2">
        <v>43777</v>
      </c>
      <c r="EB443" s="23">
        <f t="shared" si="178"/>
        <v>6.2308628597752859E-2</v>
      </c>
      <c r="EC443" s="23">
        <f t="shared" si="179"/>
        <v>-0.33279735249381326</v>
      </c>
    </row>
    <row r="444" spans="71:133">
      <c r="BS444" s="2">
        <v>41621</v>
      </c>
      <c r="BT444">
        <v>1587.69</v>
      </c>
      <c r="BU444" s="2">
        <v>41621</v>
      </c>
      <c r="BV444">
        <v>796.72</v>
      </c>
      <c r="BW444" s="2">
        <v>41621</v>
      </c>
      <c r="BX444">
        <v>990.48</v>
      </c>
      <c r="BZ444" s="2">
        <v>41628</v>
      </c>
      <c r="CA444" s="23">
        <f t="shared" si="170"/>
        <v>2.2241188874384976E-2</v>
      </c>
      <c r="CB444" s="23">
        <f t="shared" si="171"/>
        <v>2.4545093815543373E-2</v>
      </c>
      <c r="CC444" s="23">
        <f t="shared" si="172"/>
        <v>-2.2413375333172336E-3</v>
      </c>
      <c r="CD444" s="23"/>
      <c r="CE444" s="2">
        <v>41985</v>
      </c>
      <c r="CF444" s="23">
        <f t="shared" si="173"/>
        <v>0.55418255312027009</v>
      </c>
      <c r="CG444" s="23">
        <f t="shared" si="174"/>
        <v>0.69723723240641511</v>
      </c>
      <c r="DL444" s="2">
        <v>43420</v>
      </c>
      <c r="DM444">
        <v>96.465000000000003</v>
      </c>
      <c r="DN444" s="2">
        <v>43420</v>
      </c>
      <c r="DO444">
        <v>71.927499999999995</v>
      </c>
      <c r="DP444" s="2">
        <v>43420</v>
      </c>
      <c r="DQ444" s="5">
        <v>62.655999999999999</v>
      </c>
      <c r="DS444" s="2">
        <v>43420</v>
      </c>
      <c r="DT444">
        <v>62.655999999999999</v>
      </c>
      <c r="DV444" s="2">
        <v>43427</v>
      </c>
      <c r="DW444" s="23">
        <f t="shared" si="175"/>
        <v>-1.7100552639810807E-2</v>
      </c>
      <c r="DX444" s="23">
        <f t="shared" si="176"/>
        <v>4.6752708236146301E-3</v>
      </c>
      <c r="DY444" s="23">
        <f t="shared" si="177"/>
        <v>-2.7451481103165642E-3</v>
      </c>
      <c r="DZ444" s="23"/>
      <c r="EA444" s="2">
        <v>43784</v>
      </c>
      <c r="EB444" s="23">
        <f t="shared" si="178"/>
        <v>3.9945127953761463E-2</v>
      </c>
      <c r="EC444" s="23">
        <f t="shared" si="179"/>
        <v>-0.32098219555803037</v>
      </c>
    </row>
    <row r="445" spans="71:133">
      <c r="BS445" s="2">
        <v>41628</v>
      </c>
      <c r="BT445">
        <v>1626.66</v>
      </c>
      <c r="BU445" s="2">
        <v>41628</v>
      </c>
      <c r="BV445">
        <v>814.44</v>
      </c>
      <c r="BW445" s="2">
        <v>41628</v>
      </c>
      <c r="BX445">
        <v>988.26</v>
      </c>
      <c r="BZ445" s="2">
        <v>41635</v>
      </c>
      <c r="CA445" s="23">
        <f t="shared" si="170"/>
        <v>4.3465448651833771E-3</v>
      </c>
      <c r="CB445" s="23">
        <f t="shared" si="171"/>
        <v>1.6905806991012184E-2</v>
      </c>
      <c r="CC445" s="23">
        <f t="shared" si="172"/>
        <v>9.4104790237385938E-3</v>
      </c>
      <c r="CD445" s="23"/>
      <c r="CE445" s="2">
        <v>41992</v>
      </c>
      <c r="CF445" s="23">
        <f t="shared" si="173"/>
        <v>0.5244989911799034</v>
      </c>
      <c r="CG445" s="23">
        <f t="shared" si="174"/>
        <v>0.70204551248499736</v>
      </c>
      <c r="DL445" s="2">
        <v>43427</v>
      </c>
      <c r="DM445">
        <v>96.915999999999997</v>
      </c>
      <c r="DN445" s="2">
        <v>43427</v>
      </c>
      <c r="DO445">
        <v>70.697500000000005</v>
      </c>
      <c r="DP445" s="2">
        <v>43427</v>
      </c>
      <c r="DQ445" s="5">
        <v>62.484000000000002</v>
      </c>
      <c r="DS445" s="2">
        <v>43427</v>
      </c>
      <c r="DT445">
        <v>62.484000000000002</v>
      </c>
      <c r="DV445" s="2">
        <v>43434</v>
      </c>
      <c r="DW445" s="23">
        <f t="shared" si="175"/>
        <v>-1.5754446762615504E-2</v>
      </c>
      <c r="DX445" s="23">
        <f t="shared" si="176"/>
        <v>3.6732840810600464E-3</v>
      </c>
      <c r="DY445" s="23">
        <f t="shared" si="177"/>
        <v>5.1213110556291852E-4</v>
      </c>
      <c r="DZ445" s="23"/>
      <c r="EA445" s="2">
        <v>43791</v>
      </c>
      <c r="EB445" s="23">
        <f t="shared" si="178"/>
        <v>6.7841154548349811E-2</v>
      </c>
      <c r="EC445" s="23">
        <f t="shared" si="179"/>
        <v>-0.3429215437166484</v>
      </c>
    </row>
    <row r="446" spans="71:133">
      <c r="BS446" s="2">
        <v>41635</v>
      </c>
      <c r="BT446">
        <v>1654.16</v>
      </c>
      <c r="BU446" s="2">
        <v>41635</v>
      </c>
      <c r="BV446">
        <v>817.98</v>
      </c>
      <c r="BW446" s="2">
        <v>41635</v>
      </c>
      <c r="BX446">
        <v>997.56</v>
      </c>
      <c r="BZ446" s="2">
        <v>41642</v>
      </c>
      <c r="CA446" s="23">
        <f t="shared" si="170"/>
        <v>-1.0819335436074273E-2</v>
      </c>
      <c r="CB446" s="23">
        <f t="shared" si="171"/>
        <v>-4.9027905402138083E-3</v>
      </c>
      <c r="CC446" s="23">
        <f t="shared" si="172"/>
        <v>-1.8114198644692991E-2</v>
      </c>
      <c r="CD446" s="23"/>
      <c r="CE446" s="2">
        <v>41999</v>
      </c>
      <c r="CF446" s="23">
        <f t="shared" si="173"/>
        <v>0.52455355141732218</v>
      </c>
      <c r="CG446" s="23">
        <f t="shared" si="174"/>
        <v>0.6963789984741976</v>
      </c>
      <c r="DL446" s="2">
        <v>43434</v>
      </c>
      <c r="DM446">
        <v>97.272000000000006</v>
      </c>
      <c r="DN446" s="2">
        <v>43434</v>
      </c>
      <c r="DO446">
        <v>69.583699999999993</v>
      </c>
      <c r="DP446" s="2">
        <v>43434</v>
      </c>
      <c r="DQ446" s="5">
        <v>62.515999999999998</v>
      </c>
      <c r="DS446" s="2">
        <v>43434</v>
      </c>
      <c r="DT446">
        <v>62.515999999999998</v>
      </c>
      <c r="DV446" s="2">
        <v>43441</v>
      </c>
      <c r="DW446" s="23">
        <f t="shared" si="175"/>
        <v>1.7640625606284432E-2</v>
      </c>
      <c r="DX446" s="23">
        <f t="shared" si="176"/>
        <v>-7.7925816267786496E-3</v>
      </c>
      <c r="DY446" s="23">
        <f t="shared" si="177"/>
        <v>-4.1749312176082576E-3</v>
      </c>
      <c r="DZ446" s="23"/>
      <c r="EA446" s="2">
        <v>43798</v>
      </c>
      <c r="EB446" s="23">
        <f t="shared" si="178"/>
        <v>9.1611605065485796E-2</v>
      </c>
      <c r="EC446" s="23">
        <f t="shared" si="179"/>
        <v>-0.34877094766753619</v>
      </c>
    </row>
    <row r="447" spans="71:133">
      <c r="BS447" s="2">
        <v>41642</v>
      </c>
      <c r="BT447">
        <v>1646.05</v>
      </c>
      <c r="BU447" s="2">
        <v>41642</v>
      </c>
      <c r="BV447">
        <v>809.13</v>
      </c>
      <c r="BW447" s="2">
        <v>41642</v>
      </c>
      <c r="BX447">
        <v>979.49</v>
      </c>
      <c r="BZ447" s="2">
        <v>41649</v>
      </c>
      <c r="CA447" s="23">
        <f t="shared" si="170"/>
        <v>-3.1762510350623607E-3</v>
      </c>
      <c r="CB447" s="23">
        <f t="shared" si="171"/>
        <v>5.5040855381063292E-3</v>
      </c>
      <c r="CC447" s="23">
        <f t="shared" si="172"/>
        <v>-9.5355746357799198E-3</v>
      </c>
      <c r="CD447" s="23"/>
      <c r="CE447" s="2">
        <v>42006</v>
      </c>
      <c r="CF447" s="23">
        <f t="shared" si="173"/>
        <v>0.48606012521018405</v>
      </c>
      <c r="CG447" s="23">
        <f t="shared" si="174"/>
        <v>0.68463045043491366</v>
      </c>
      <c r="DL447" s="2">
        <v>43441</v>
      </c>
      <c r="DM447">
        <v>96.513999999999996</v>
      </c>
      <c r="DN447" s="2">
        <v>43441</v>
      </c>
      <c r="DO447">
        <v>70.811199999999999</v>
      </c>
      <c r="DP447" s="2">
        <v>43441</v>
      </c>
      <c r="DQ447" s="5">
        <v>62.255000000000003</v>
      </c>
      <c r="DS447" s="2">
        <v>43441</v>
      </c>
      <c r="DT447">
        <v>62.255000000000003</v>
      </c>
      <c r="DV447" s="2">
        <v>43448</v>
      </c>
      <c r="DW447" s="23">
        <f t="shared" si="175"/>
        <v>1.5323847075038977E-2</v>
      </c>
      <c r="DX447" s="23">
        <f t="shared" si="176"/>
        <v>9.6255465528316542E-3</v>
      </c>
      <c r="DY447" s="23">
        <f t="shared" si="177"/>
        <v>-6.6340053007790667E-3</v>
      </c>
      <c r="DZ447" s="23"/>
      <c r="EA447" s="2">
        <v>43805</v>
      </c>
      <c r="EB447" s="23">
        <f t="shared" si="178"/>
        <v>0.16899566224548435</v>
      </c>
      <c r="EC447" s="23">
        <f t="shared" si="179"/>
        <v>-0.36563081058686731</v>
      </c>
    </row>
    <row r="448" spans="71:133">
      <c r="BS448" s="2">
        <v>41649</v>
      </c>
      <c r="BT448">
        <v>1655.11</v>
      </c>
      <c r="BU448" s="2">
        <v>41649</v>
      </c>
      <c r="BV448">
        <v>806.56</v>
      </c>
      <c r="BW448" s="2">
        <v>41649</v>
      </c>
      <c r="BX448">
        <v>970.15</v>
      </c>
      <c r="BZ448" s="2">
        <v>41656</v>
      </c>
      <c r="CA448" s="23">
        <f t="shared" si="170"/>
        <v>1.1133703630232139E-2</v>
      </c>
      <c r="CB448" s="23">
        <f t="shared" si="171"/>
        <v>1.335258683712981E-3</v>
      </c>
      <c r="CC448" s="23">
        <f t="shared" si="172"/>
        <v>2.1852290882853342E-3</v>
      </c>
      <c r="CD448" s="23"/>
      <c r="CE448" s="2">
        <v>42013</v>
      </c>
      <c r="CF448" s="23">
        <f t="shared" si="173"/>
        <v>0.49728799239464144</v>
      </c>
      <c r="CG448" s="23">
        <f t="shared" si="174"/>
        <v>0.66957953304189488</v>
      </c>
      <c r="DL448" s="2">
        <v>43448</v>
      </c>
      <c r="DM448">
        <v>97.442999999999998</v>
      </c>
      <c r="DN448" s="2">
        <v>43448</v>
      </c>
      <c r="DO448">
        <v>71.896299999999997</v>
      </c>
      <c r="DP448" s="2">
        <v>43448</v>
      </c>
      <c r="DQ448" s="5">
        <v>61.841999999999999</v>
      </c>
      <c r="DS448" s="2">
        <v>43448</v>
      </c>
      <c r="DT448">
        <v>61.841999999999999</v>
      </c>
      <c r="DV448" s="2">
        <v>43455</v>
      </c>
      <c r="DW448" s="23">
        <f t="shared" si="175"/>
        <v>-2.3958117455279315E-2</v>
      </c>
      <c r="DX448" s="23">
        <f t="shared" si="176"/>
        <v>-4.9977935818888986E-3</v>
      </c>
      <c r="DY448" s="23">
        <f t="shared" si="177"/>
        <v>2.9106432521586179E-4</v>
      </c>
      <c r="DZ448" s="23"/>
      <c r="EA448" s="2">
        <v>43812</v>
      </c>
      <c r="EB448" s="23">
        <f t="shared" si="178"/>
        <v>0.12950030622313993</v>
      </c>
      <c r="EC448" s="23">
        <f t="shared" si="179"/>
        <v>-0.35839753524660795</v>
      </c>
    </row>
    <row r="449" spans="71:133">
      <c r="BS449" s="2">
        <v>41656</v>
      </c>
      <c r="BT449">
        <v>1657.32</v>
      </c>
      <c r="BU449" s="2">
        <v>41656</v>
      </c>
      <c r="BV449">
        <v>815.54</v>
      </c>
      <c r="BW449" s="2">
        <v>41656</v>
      </c>
      <c r="BX449">
        <v>972.27</v>
      </c>
      <c r="BZ449" s="2">
        <v>41663</v>
      </c>
      <c r="CA449" s="23">
        <f t="shared" si="170"/>
        <v>-6.1309071290183148E-4</v>
      </c>
      <c r="CB449" s="23">
        <f t="shared" si="171"/>
        <v>-2.3507831921415367E-2</v>
      </c>
      <c r="CC449" s="23">
        <f t="shared" si="172"/>
        <v>-2.300801217768722E-2</v>
      </c>
      <c r="CD449" s="23"/>
      <c r="CE449" s="2">
        <v>42020</v>
      </c>
      <c r="CF449" s="23">
        <f t="shared" si="173"/>
        <v>0.48078300367527349</v>
      </c>
      <c r="CG449" s="23">
        <f t="shared" si="174"/>
        <v>0.6541992745573193</v>
      </c>
      <c r="DL449" s="2">
        <v>43455</v>
      </c>
      <c r="DM449">
        <v>96.956000000000003</v>
      </c>
      <c r="DN449" s="2">
        <v>43455</v>
      </c>
      <c r="DO449">
        <v>70.1738</v>
      </c>
      <c r="DP449" s="2">
        <v>43455</v>
      </c>
      <c r="DQ449" s="5">
        <v>61.86</v>
      </c>
      <c r="DS449" s="2">
        <v>43455</v>
      </c>
      <c r="DT449">
        <v>61.86</v>
      </c>
      <c r="DV449" s="2">
        <v>43462</v>
      </c>
      <c r="DW449" s="23">
        <f t="shared" si="175"/>
        <v>-3.2419506995489122E-3</v>
      </c>
      <c r="DX449" s="23">
        <f t="shared" si="176"/>
        <v>-5.7139320929081583E-3</v>
      </c>
      <c r="DY449" s="23">
        <f t="shared" si="177"/>
        <v>6.1590688651793624E-3</v>
      </c>
      <c r="DZ449" s="23"/>
      <c r="EA449" s="2">
        <v>43819</v>
      </c>
      <c r="EB449" s="23">
        <f t="shared" si="178"/>
        <v>9.9436259554473605E-2</v>
      </c>
      <c r="EC449" s="23">
        <f t="shared" si="179"/>
        <v>-0.39469624032414108</v>
      </c>
    </row>
    <row r="450" spans="71:133">
      <c r="BS450" s="2">
        <v>41663</v>
      </c>
      <c r="BT450">
        <v>1618.36</v>
      </c>
      <c r="BU450" s="2">
        <v>41663</v>
      </c>
      <c r="BV450">
        <v>815.04</v>
      </c>
      <c r="BW450" s="2">
        <v>41663</v>
      </c>
      <c r="BX450">
        <v>949.9</v>
      </c>
      <c r="BZ450" s="2">
        <v>41670</v>
      </c>
      <c r="CA450" s="23">
        <f t="shared" si="170"/>
        <v>-2.4600019630938275E-2</v>
      </c>
      <c r="CB450" s="23">
        <f t="shared" si="171"/>
        <v>-1.2296398823500199E-2</v>
      </c>
      <c r="CC450" s="23">
        <f t="shared" si="172"/>
        <v>-1.4075165806927026E-2</v>
      </c>
      <c r="CD450" s="23"/>
      <c r="CE450" s="2">
        <v>42027</v>
      </c>
      <c r="CF450" s="23">
        <f t="shared" si="173"/>
        <v>0.50406494606295771</v>
      </c>
      <c r="CG450" s="23">
        <f t="shared" si="174"/>
        <v>0.67774441525244344</v>
      </c>
      <c r="DL450" s="2">
        <v>43462</v>
      </c>
      <c r="DM450">
        <v>96.402000000000001</v>
      </c>
      <c r="DN450" s="2">
        <v>43462</v>
      </c>
      <c r="DO450">
        <v>69.946299999999994</v>
      </c>
      <c r="DP450" s="2">
        <v>43462</v>
      </c>
      <c r="DQ450" s="5">
        <v>62.241</v>
      </c>
      <c r="DS450" s="2">
        <v>43462</v>
      </c>
      <c r="DT450">
        <v>62.241</v>
      </c>
      <c r="DV450" s="2">
        <v>43469</v>
      </c>
      <c r="DW450" s="23">
        <f t="shared" si="175"/>
        <v>-3.0752162730550703E-3</v>
      </c>
      <c r="DX450" s="23">
        <f t="shared" si="176"/>
        <v>-2.313230015974721E-3</v>
      </c>
      <c r="DY450" s="23">
        <f t="shared" si="177"/>
        <v>1.3881525039764808E-2</v>
      </c>
      <c r="DZ450" s="23"/>
      <c r="EA450" s="2">
        <v>43826</v>
      </c>
      <c r="EB450" s="23">
        <f t="shared" si="178"/>
        <v>7.8367437372744708E-2</v>
      </c>
      <c r="EC450" s="23">
        <f t="shared" si="179"/>
        <v>-0.37928602882606244</v>
      </c>
    </row>
    <row r="451" spans="71:133">
      <c r="BS451" s="2">
        <v>41670</v>
      </c>
      <c r="BT451">
        <v>1598.46</v>
      </c>
      <c r="BU451" s="2">
        <v>41670</v>
      </c>
      <c r="BV451">
        <v>794.99</v>
      </c>
      <c r="BW451" s="2">
        <v>41670</v>
      </c>
      <c r="BX451">
        <v>936.53</v>
      </c>
      <c r="BZ451" s="2">
        <v>41677</v>
      </c>
      <c r="CA451" s="23">
        <f t="shared" si="170"/>
        <v>-7.5095284217412406E-3</v>
      </c>
      <c r="CB451" s="23">
        <f t="shared" si="171"/>
        <v>8.3330205322622586E-3</v>
      </c>
      <c r="CC451" s="23">
        <f t="shared" si="172"/>
        <v>8.2218401973244148E-4</v>
      </c>
      <c r="CD451" s="23"/>
      <c r="CE451" s="2">
        <v>42034</v>
      </c>
      <c r="CF451" s="23">
        <f t="shared" si="173"/>
        <v>0.49933462050050997</v>
      </c>
      <c r="CG451" s="23">
        <f t="shared" si="174"/>
        <v>0.6739581222059996</v>
      </c>
      <c r="DL451" s="2">
        <v>43469</v>
      </c>
      <c r="DM451">
        <v>96.179000000000002</v>
      </c>
      <c r="DN451" s="2">
        <v>43469</v>
      </c>
      <c r="DO451">
        <v>69.731200000000001</v>
      </c>
      <c r="DP451" s="2">
        <v>43469</v>
      </c>
      <c r="DQ451" s="5">
        <v>63.104999999999997</v>
      </c>
      <c r="DS451" s="2">
        <v>43469</v>
      </c>
      <c r="DT451">
        <v>63.104999999999997</v>
      </c>
      <c r="DV451" s="2">
        <v>43476</v>
      </c>
      <c r="DW451" s="23">
        <f t="shared" si="175"/>
        <v>1.0953489972924668E-2</v>
      </c>
      <c r="DX451" s="23">
        <f t="shared" si="176"/>
        <v>-5.2922155564104623E-3</v>
      </c>
      <c r="DY451" s="23">
        <f t="shared" si="177"/>
        <v>3.6764123286587846E-3</v>
      </c>
      <c r="DZ451" s="23"/>
      <c r="EA451" s="2">
        <v>43833</v>
      </c>
      <c r="EB451" s="23">
        <f t="shared" si="178"/>
        <v>7.151139637593483E-2</v>
      </c>
      <c r="EC451" s="23">
        <f t="shared" si="179"/>
        <v>-0.38026436176525141</v>
      </c>
    </row>
    <row r="452" spans="71:133">
      <c r="BS452" s="2">
        <v>41677</v>
      </c>
      <c r="BT452">
        <v>1611.78</v>
      </c>
      <c r="BU452" s="2">
        <v>41677</v>
      </c>
      <c r="BV452">
        <v>789.02</v>
      </c>
      <c r="BW452" s="2">
        <v>41677</v>
      </c>
      <c r="BX452">
        <v>937.3</v>
      </c>
      <c r="BZ452" s="2">
        <v>41684</v>
      </c>
      <c r="CA452" s="23">
        <f t="shared" si="170"/>
        <v>-4.9301665357025515E-3</v>
      </c>
      <c r="CB452" s="23">
        <f t="shared" si="171"/>
        <v>2.3787365521348969E-2</v>
      </c>
      <c r="CC452" s="23">
        <f t="shared" si="172"/>
        <v>2.1348554358262994E-2</v>
      </c>
      <c r="CD452" s="23"/>
      <c r="CE452" s="2">
        <v>42041</v>
      </c>
      <c r="CF452" s="23">
        <f t="shared" si="173"/>
        <v>0.4762818688788597</v>
      </c>
      <c r="CG452" s="23">
        <f t="shared" si="174"/>
        <v>0.6590327448865404</v>
      </c>
      <c r="DL452" s="2">
        <v>43476</v>
      </c>
      <c r="DM452">
        <v>95.67</v>
      </c>
      <c r="DN452" s="2">
        <v>43476</v>
      </c>
      <c r="DO452">
        <v>70.495000000000005</v>
      </c>
      <c r="DP452" s="2">
        <v>43476</v>
      </c>
      <c r="DQ452" s="5">
        <v>63.337000000000003</v>
      </c>
      <c r="DS452" s="2">
        <v>43476</v>
      </c>
      <c r="DT452">
        <v>63.337000000000003</v>
      </c>
      <c r="DV452" s="2">
        <v>43483</v>
      </c>
      <c r="DW452" s="23">
        <f t="shared" si="175"/>
        <v>9.8233917299097584E-3</v>
      </c>
      <c r="DX452" s="23">
        <f t="shared" si="176"/>
        <v>6.9614299153339942E-3</v>
      </c>
      <c r="DY452" s="23">
        <f t="shared" si="177"/>
        <v>1.7367415570679334E-4</v>
      </c>
      <c r="DZ452" s="23"/>
      <c r="EA452" s="2">
        <v>43840</v>
      </c>
      <c r="EB452" s="23">
        <f t="shared" si="178"/>
        <v>6.9067853162603832E-2</v>
      </c>
      <c r="EC452" s="23">
        <f t="shared" si="179"/>
        <v>-0.40851786750842278</v>
      </c>
    </row>
    <row r="453" spans="71:133">
      <c r="BS453" s="2">
        <v>41684</v>
      </c>
      <c r="BT453">
        <v>1650.12</v>
      </c>
      <c r="BU453" s="2">
        <v>41684</v>
      </c>
      <c r="BV453">
        <v>785.13</v>
      </c>
      <c r="BW453" s="2">
        <v>41684</v>
      </c>
      <c r="BX453">
        <v>957.31</v>
      </c>
      <c r="BZ453" s="2">
        <v>41691</v>
      </c>
      <c r="CA453" s="23">
        <f t="shared" si="170"/>
        <v>1.7372919134410747E-2</v>
      </c>
      <c r="CB453" s="23">
        <f t="shared" si="171"/>
        <v>5.8965408576345801E-3</v>
      </c>
      <c r="CC453" s="23">
        <f t="shared" si="172"/>
        <v>2.0369577252927762E-3</v>
      </c>
      <c r="CD453" s="23"/>
      <c r="CE453" s="2">
        <v>42048</v>
      </c>
      <c r="CF453" s="23">
        <f t="shared" si="173"/>
        <v>0.50790208466608955</v>
      </c>
      <c r="CG453" s="23">
        <f t="shared" si="174"/>
        <v>0.68277315579764963</v>
      </c>
      <c r="DL453" s="2">
        <v>43483</v>
      </c>
      <c r="DM453">
        <v>96.335999999999999</v>
      </c>
      <c r="DN453" s="2">
        <v>43483</v>
      </c>
      <c r="DO453">
        <v>71.1875</v>
      </c>
      <c r="DP453" s="2">
        <v>43483</v>
      </c>
      <c r="DQ453" s="5">
        <v>63.347999999999999</v>
      </c>
      <c r="DS453" s="2">
        <v>43483</v>
      </c>
      <c r="DT453">
        <v>63.347999999999999</v>
      </c>
      <c r="DV453" s="2">
        <v>43490</v>
      </c>
      <c r="DW453" s="23">
        <f t="shared" si="175"/>
        <v>-1.7559262510979945E-4</v>
      </c>
      <c r="DX453" s="23">
        <f t="shared" si="176"/>
        <v>-5.6261418369041305E-3</v>
      </c>
      <c r="DY453" s="23">
        <f t="shared" si="177"/>
        <v>4.6252446801793301E-3</v>
      </c>
      <c r="DZ453" s="23"/>
      <c r="EA453" s="2">
        <v>43847</v>
      </c>
      <c r="EB453" s="23">
        <f t="shared" si="178"/>
        <v>4.2863985659257108E-2</v>
      </c>
      <c r="EC453" s="23">
        <f t="shared" si="179"/>
        <v>-0.42214058901446599</v>
      </c>
    </row>
    <row r="454" spans="71:133">
      <c r="BS454" s="2">
        <v>41691</v>
      </c>
      <c r="BT454">
        <v>1659.85</v>
      </c>
      <c r="BU454" s="2">
        <v>41691</v>
      </c>
      <c r="BV454">
        <v>798.77</v>
      </c>
      <c r="BW454" s="2">
        <v>41691</v>
      </c>
      <c r="BX454">
        <v>959.26</v>
      </c>
      <c r="BZ454" s="2">
        <v>41698</v>
      </c>
      <c r="CA454" s="23">
        <f t="shared" si="170"/>
        <v>1.7577024675438535E-2</v>
      </c>
      <c r="CB454" s="23">
        <f t="shared" si="171"/>
        <v>9.368316414133826E-3</v>
      </c>
      <c r="CC454" s="23">
        <f t="shared" si="172"/>
        <v>7.4640869003188559E-3</v>
      </c>
      <c r="CD454" s="23"/>
      <c r="CE454" s="2">
        <v>42055</v>
      </c>
      <c r="CF454" s="23">
        <f t="shared" si="173"/>
        <v>0.50525894401565219</v>
      </c>
      <c r="CG454" s="23">
        <f t="shared" si="174"/>
        <v>0.68391578718055779</v>
      </c>
      <c r="DL454" s="2">
        <v>43490</v>
      </c>
      <c r="DM454">
        <v>95.793999999999997</v>
      </c>
      <c r="DN454" s="2">
        <v>43490</v>
      </c>
      <c r="DO454">
        <v>71.174999999999997</v>
      </c>
      <c r="DP454" s="2">
        <v>43490</v>
      </c>
      <c r="DQ454" s="5">
        <v>63.640999999999998</v>
      </c>
      <c r="DS454" s="2">
        <v>43490</v>
      </c>
      <c r="DT454">
        <v>63.640999999999998</v>
      </c>
      <c r="DV454" s="2">
        <v>43497</v>
      </c>
      <c r="DW454" s="23">
        <f t="shared" si="175"/>
        <v>1.1239901650861306E-3</v>
      </c>
      <c r="DX454" s="23">
        <f t="shared" si="176"/>
        <v>-2.2443994404660605E-3</v>
      </c>
      <c r="DY454" s="23">
        <f t="shared" si="177"/>
        <v>8.5322355085557522E-3</v>
      </c>
      <c r="DZ454" s="23"/>
      <c r="EA454" s="2">
        <v>43854</v>
      </c>
      <c r="EB454" s="23">
        <f t="shared" si="178"/>
        <v>4.6063405555682099E-2</v>
      </c>
      <c r="EC454" s="23">
        <f t="shared" si="179"/>
        <v>-0.4277752596213828</v>
      </c>
    </row>
    <row r="455" spans="71:133">
      <c r="BS455" s="2">
        <v>41698</v>
      </c>
      <c r="BT455">
        <v>1675.4</v>
      </c>
      <c r="BU455" s="2">
        <v>41698</v>
      </c>
      <c r="BV455">
        <v>812.81</v>
      </c>
      <c r="BW455" s="2">
        <v>41698</v>
      </c>
      <c r="BX455">
        <v>966.42</v>
      </c>
      <c r="BZ455" s="2">
        <v>41705</v>
      </c>
      <c r="CA455" s="23">
        <f t="shared" si="170"/>
        <v>2.6488355212165304E-2</v>
      </c>
      <c r="CB455" s="23">
        <f t="shared" si="171"/>
        <v>3.4439536827026718E-3</v>
      </c>
      <c r="CC455" s="23">
        <f t="shared" si="172"/>
        <v>3.1042403923775552E-4</v>
      </c>
      <c r="CD455" s="23"/>
      <c r="CE455" s="2">
        <v>42062</v>
      </c>
      <c r="CF455" s="23">
        <f t="shared" si="173"/>
        <v>0.50108216598141353</v>
      </c>
      <c r="CG455" s="23">
        <f t="shared" si="174"/>
        <v>0.67983212468215382</v>
      </c>
      <c r="DL455" s="2">
        <v>43497</v>
      </c>
      <c r="DM455">
        <v>95.578999999999994</v>
      </c>
      <c r="DN455" s="2">
        <v>43497</v>
      </c>
      <c r="DO455">
        <v>71.254999999999995</v>
      </c>
      <c r="DP455" s="2">
        <v>43497</v>
      </c>
      <c r="DQ455" s="5">
        <v>64.183999999999997</v>
      </c>
      <c r="DS455" s="2">
        <v>43497</v>
      </c>
      <c r="DT455">
        <v>64.183999999999997</v>
      </c>
      <c r="DV455" s="2">
        <v>43504</v>
      </c>
      <c r="DW455" s="23">
        <f t="shared" si="175"/>
        <v>7.5363132411765399E-4</v>
      </c>
      <c r="DX455" s="23">
        <f t="shared" si="176"/>
        <v>1.1069377164439897E-2</v>
      </c>
      <c r="DY455" s="23">
        <f t="shared" si="177"/>
        <v>-6.6839087623082882E-3</v>
      </c>
      <c r="DZ455" s="23"/>
      <c r="EA455" s="2">
        <v>43861</v>
      </c>
      <c r="EB455" s="23">
        <f t="shared" si="178"/>
        <v>4.6649158858269979E-2</v>
      </c>
      <c r="EC455" s="23">
        <f t="shared" si="179"/>
        <v>-0.42526208653412528</v>
      </c>
    </row>
    <row r="456" spans="71:133">
      <c r="BS456" s="2">
        <v>41705</v>
      </c>
      <c r="BT456">
        <v>1681.17</v>
      </c>
      <c r="BU456" s="2">
        <v>41705</v>
      </c>
      <c r="BV456">
        <v>834.34</v>
      </c>
      <c r="BW456" s="2">
        <v>41705</v>
      </c>
      <c r="BX456">
        <v>966.72</v>
      </c>
      <c r="BZ456" s="2">
        <v>41712</v>
      </c>
      <c r="CA456" s="23">
        <f t="shared" ref="CA456:CA519" si="180">BV457/BV456-1</f>
        <v>-1.0235635352494277E-2</v>
      </c>
      <c r="CB456" s="23">
        <f t="shared" ref="CB456:CB519" si="181">BT457/BT456-1</f>
        <v>-2.381674667047351E-2</v>
      </c>
      <c r="CC456" s="23">
        <f t="shared" ref="CC456:CC519" si="182">BX457/BX456-1</f>
        <v>-3.0029377689506753E-2</v>
      </c>
      <c r="CD456" s="23"/>
      <c r="CE456" s="2">
        <v>42069</v>
      </c>
      <c r="CF456" s="23">
        <f t="shared" ref="CF456:CF519" si="183">CORREL(CA456:CA507,CB456:CB507)</f>
        <v>0.48639072018300911</v>
      </c>
      <c r="CG456" s="23">
        <f t="shared" ref="CG456:CG519" si="184">CORREL(CA456:CA507,CC456:CC507)</f>
        <v>0.67090655312798564</v>
      </c>
      <c r="DL456" s="2">
        <v>43504</v>
      </c>
      <c r="DM456">
        <v>96.637</v>
      </c>
      <c r="DN456" s="2">
        <v>43504</v>
      </c>
      <c r="DO456">
        <v>71.308700000000002</v>
      </c>
      <c r="DP456" s="2">
        <v>43504</v>
      </c>
      <c r="DQ456" s="5">
        <v>63.755000000000003</v>
      </c>
      <c r="DS456" s="2">
        <v>43504</v>
      </c>
      <c r="DT456">
        <v>63.755000000000003</v>
      </c>
      <c r="DV456" s="2">
        <v>43511</v>
      </c>
      <c r="DW456" s="23">
        <f t="shared" ref="DW456:DW519" si="185">DO457/DO456-1</f>
        <v>-1.1387109847745824E-3</v>
      </c>
      <c r="DX456" s="23">
        <f t="shared" ref="DX456:DX519" si="186">DM457/DM456-1</f>
        <v>2.7629168951850414E-3</v>
      </c>
      <c r="DY456" s="23">
        <f t="shared" ref="DY456:DY519" si="187">DQ457/DQ456-1</f>
        <v>-5.2231197553134212E-3</v>
      </c>
      <c r="DZ456" s="23"/>
      <c r="EA456" s="2">
        <v>43868</v>
      </c>
      <c r="EB456" s="23">
        <f t="shared" ref="EB456:EB519" si="188">CORREL(DW456:DW507,DX456:DX507)</f>
        <v>4.6913041481660263E-2</v>
      </c>
      <c r="EC456" s="23">
        <f t="shared" ref="EC456:EC519" si="189">CORREL(DW456:DW507,DY456:DY507)</f>
        <v>-0.42629402698817487</v>
      </c>
    </row>
    <row r="457" spans="71:133">
      <c r="BS457" s="2">
        <v>41712</v>
      </c>
      <c r="BT457">
        <v>1641.13</v>
      </c>
      <c r="BU457" s="2">
        <v>41712</v>
      </c>
      <c r="BV457">
        <v>825.8</v>
      </c>
      <c r="BW457" s="2">
        <v>41712</v>
      </c>
      <c r="BX457">
        <v>937.69</v>
      </c>
      <c r="BZ457" s="2">
        <v>41719</v>
      </c>
      <c r="CA457" s="23">
        <f t="shared" si="180"/>
        <v>-8.3555340276086909E-4</v>
      </c>
      <c r="CB457" s="23">
        <f t="shared" si="181"/>
        <v>7.4643690627798076E-3</v>
      </c>
      <c r="CC457" s="23">
        <f t="shared" si="182"/>
        <v>7.7530953726712148E-3</v>
      </c>
      <c r="CD457" s="23"/>
      <c r="CE457" s="2">
        <v>42076</v>
      </c>
      <c r="CF457" s="23">
        <f t="shared" si="183"/>
        <v>0.4888965173096454</v>
      </c>
      <c r="CG457" s="23">
        <f t="shared" si="184"/>
        <v>0.6856392735121134</v>
      </c>
      <c r="DL457" s="2">
        <v>43511</v>
      </c>
      <c r="DM457">
        <v>96.903999999999996</v>
      </c>
      <c r="DN457" s="2">
        <v>43511</v>
      </c>
      <c r="DO457">
        <v>71.227500000000006</v>
      </c>
      <c r="DP457" s="2">
        <v>43511</v>
      </c>
      <c r="DQ457" s="5">
        <v>63.421999999999997</v>
      </c>
      <c r="DS457" s="2">
        <v>43511</v>
      </c>
      <c r="DT457">
        <v>63.421999999999997</v>
      </c>
      <c r="DV457" s="2">
        <v>43518</v>
      </c>
      <c r="DW457" s="23">
        <f t="shared" si="185"/>
        <v>-1.2284581095785008E-3</v>
      </c>
      <c r="DX457" s="23">
        <f t="shared" si="186"/>
        <v>-4.0968381078179128E-3</v>
      </c>
      <c r="DY457" s="23">
        <f t="shared" si="187"/>
        <v>4.3518022137429835E-3</v>
      </c>
      <c r="DZ457" s="23"/>
      <c r="EA457" s="2">
        <v>43875</v>
      </c>
      <c r="EB457" s="23">
        <f t="shared" si="188"/>
        <v>4.6949357424880024E-2</v>
      </c>
      <c r="EC457" s="23">
        <f t="shared" si="189"/>
        <v>-0.42949300834973336</v>
      </c>
    </row>
    <row r="458" spans="71:133">
      <c r="BS458" s="2">
        <v>41719</v>
      </c>
      <c r="BT458">
        <v>1653.38</v>
      </c>
      <c r="BU458" s="2">
        <v>41719</v>
      </c>
      <c r="BV458">
        <v>825.11</v>
      </c>
      <c r="BW458" s="2">
        <v>41719</v>
      </c>
      <c r="BX458">
        <v>944.96</v>
      </c>
      <c r="BZ458" s="2">
        <v>41726</v>
      </c>
      <c r="CA458" s="23">
        <f t="shared" si="180"/>
        <v>2.5657185102592406E-2</v>
      </c>
      <c r="CB458" s="23">
        <f t="shared" si="181"/>
        <v>5.1167910583167497E-3</v>
      </c>
      <c r="CC458" s="23">
        <f t="shared" si="182"/>
        <v>4.2276921774466514E-2</v>
      </c>
      <c r="CD458" s="23"/>
      <c r="CE458" s="2">
        <v>42083</v>
      </c>
      <c r="CF458" s="23">
        <f t="shared" si="183"/>
        <v>0.45081030317189696</v>
      </c>
      <c r="CG458" s="23">
        <f t="shared" si="184"/>
        <v>0.65108979378193754</v>
      </c>
      <c r="DL458" s="2">
        <v>43518</v>
      </c>
      <c r="DM458">
        <v>96.507000000000005</v>
      </c>
      <c r="DN458" s="2">
        <v>43518</v>
      </c>
      <c r="DO458">
        <v>71.14</v>
      </c>
      <c r="DP458" s="2">
        <v>43518</v>
      </c>
      <c r="DQ458" s="5">
        <v>63.698</v>
      </c>
      <c r="DS458" s="2">
        <v>43518</v>
      </c>
      <c r="DT458">
        <v>63.698</v>
      </c>
      <c r="DV458" s="2">
        <v>43525</v>
      </c>
      <c r="DW458" s="23">
        <f t="shared" si="185"/>
        <v>-3.2330615687377051E-3</v>
      </c>
      <c r="DX458" s="23">
        <f t="shared" si="186"/>
        <v>2.0723885314022361E-4</v>
      </c>
      <c r="DY458" s="23">
        <f t="shared" si="187"/>
        <v>-5.5103770919023853E-3</v>
      </c>
      <c r="DZ458" s="23"/>
      <c r="EA458" s="2">
        <v>43882</v>
      </c>
      <c r="EB458" s="23">
        <f t="shared" si="188"/>
        <v>4.5719591580498681E-2</v>
      </c>
      <c r="EC458" s="23">
        <f t="shared" si="189"/>
        <v>-0.43518143072775717</v>
      </c>
    </row>
    <row r="459" spans="71:133">
      <c r="BS459" s="2">
        <v>41726</v>
      </c>
      <c r="BT459">
        <v>1661.84</v>
      </c>
      <c r="BU459" s="2">
        <v>41726</v>
      </c>
      <c r="BV459">
        <v>846.28</v>
      </c>
      <c r="BW459" s="2">
        <v>41726</v>
      </c>
      <c r="BX459">
        <v>984.91</v>
      </c>
      <c r="BZ459" s="2">
        <v>41733</v>
      </c>
      <c r="CA459" s="23">
        <f t="shared" si="180"/>
        <v>5.7900458477100347E-3</v>
      </c>
      <c r="CB459" s="23">
        <f t="shared" si="181"/>
        <v>8.6711115390170068E-3</v>
      </c>
      <c r="CC459" s="23">
        <f t="shared" si="182"/>
        <v>1.7392452102222622E-2</v>
      </c>
      <c r="CD459" s="23"/>
      <c r="CE459" s="2">
        <v>42090</v>
      </c>
      <c r="CF459" s="23">
        <f t="shared" si="183"/>
        <v>0.47053648899235906</v>
      </c>
      <c r="CG459" s="23">
        <f t="shared" si="184"/>
        <v>0.64434675232708527</v>
      </c>
      <c r="DL459" s="2">
        <v>43525</v>
      </c>
      <c r="DM459">
        <v>96.527000000000001</v>
      </c>
      <c r="DN459" s="2">
        <v>43525</v>
      </c>
      <c r="DO459">
        <v>70.91</v>
      </c>
      <c r="DP459" s="2">
        <v>43525</v>
      </c>
      <c r="DQ459" s="5">
        <v>63.347000000000001</v>
      </c>
      <c r="DS459" s="2">
        <v>43525</v>
      </c>
      <c r="DT459">
        <v>63.347000000000001</v>
      </c>
      <c r="DV459" s="2">
        <v>43532</v>
      </c>
      <c r="DW459" s="23">
        <f t="shared" si="185"/>
        <v>-1.0734734170074756E-2</v>
      </c>
      <c r="DX459" s="23">
        <f t="shared" si="186"/>
        <v>8.0702808540615845E-3</v>
      </c>
      <c r="DY459" s="23">
        <f t="shared" si="187"/>
        <v>-8.4929041627860302E-3</v>
      </c>
      <c r="DZ459" s="23"/>
      <c r="EA459" s="2">
        <v>43889</v>
      </c>
      <c r="EB459" s="23">
        <f t="shared" si="188"/>
        <v>5.7109515164518202E-3</v>
      </c>
      <c r="EC459" s="23">
        <f t="shared" si="189"/>
        <v>-0.4634273395716253</v>
      </c>
    </row>
    <row r="460" spans="71:133">
      <c r="BS460" s="2">
        <v>41733</v>
      </c>
      <c r="BT460">
        <v>1676.25</v>
      </c>
      <c r="BU460" s="2">
        <v>41733</v>
      </c>
      <c r="BV460">
        <v>851.18</v>
      </c>
      <c r="BW460" s="2">
        <v>41733</v>
      </c>
      <c r="BX460">
        <v>1002.04</v>
      </c>
      <c r="BZ460" s="2">
        <v>41740</v>
      </c>
      <c r="CA460" s="23">
        <f t="shared" si="180"/>
        <v>1.4908714960407909E-2</v>
      </c>
      <c r="CB460" s="23">
        <f t="shared" si="181"/>
        <v>-2.256226696495145E-2</v>
      </c>
      <c r="CC460" s="23">
        <f t="shared" si="182"/>
        <v>1.3372719651910225E-2</v>
      </c>
      <c r="CD460" s="23"/>
      <c r="CE460" s="2">
        <v>42097</v>
      </c>
      <c r="CF460" s="23">
        <f t="shared" si="183"/>
        <v>0.46790413394396141</v>
      </c>
      <c r="CG460" s="23">
        <f t="shared" si="184"/>
        <v>0.65956560998688063</v>
      </c>
      <c r="DL460" s="2">
        <v>43532</v>
      </c>
      <c r="DM460">
        <v>97.305999999999997</v>
      </c>
      <c r="DN460" s="2">
        <v>43532</v>
      </c>
      <c r="DO460">
        <v>70.148799999999994</v>
      </c>
      <c r="DP460" s="2">
        <v>43532</v>
      </c>
      <c r="DQ460" s="5">
        <v>62.808999999999997</v>
      </c>
      <c r="DS460" s="2">
        <v>43532</v>
      </c>
      <c r="DT460">
        <v>62.808999999999997</v>
      </c>
      <c r="DV460" s="2">
        <v>43539</v>
      </c>
      <c r="DW460" s="23">
        <f t="shared" si="185"/>
        <v>-1.5003820450242844E-2</v>
      </c>
      <c r="DX460" s="23">
        <f t="shared" si="186"/>
        <v>-7.306846443179249E-3</v>
      </c>
      <c r="DY460" s="23">
        <f t="shared" si="187"/>
        <v>8.96368354853605E-3</v>
      </c>
      <c r="DZ460" s="23"/>
      <c r="EA460" s="2">
        <v>43896</v>
      </c>
      <c r="EB460" s="23">
        <f t="shared" si="188"/>
        <v>-0.143364610545691</v>
      </c>
      <c r="EC460" s="23">
        <f t="shared" si="189"/>
        <v>-0.49909305029444068</v>
      </c>
    </row>
    <row r="461" spans="71:133">
      <c r="BS461" s="2">
        <v>41740</v>
      </c>
      <c r="BT461">
        <v>1638.43</v>
      </c>
      <c r="BU461" s="2">
        <v>41740</v>
      </c>
      <c r="BV461">
        <v>863.87</v>
      </c>
      <c r="BW461" s="2">
        <v>41740</v>
      </c>
      <c r="BX461">
        <v>1015.44</v>
      </c>
      <c r="BZ461" s="2">
        <v>41747</v>
      </c>
      <c r="CA461" s="23">
        <f t="shared" si="180"/>
        <v>-1.9215854237326635E-3</v>
      </c>
      <c r="CB461" s="23">
        <f t="shared" si="181"/>
        <v>1.9634650244441332E-2</v>
      </c>
      <c r="CC461" s="23">
        <f t="shared" si="182"/>
        <v>-3.5157173245096152E-3</v>
      </c>
      <c r="CD461" s="23"/>
      <c r="CE461" s="2">
        <v>42104</v>
      </c>
      <c r="CF461" s="23">
        <f t="shared" si="183"/>
        <v>0.5065949364407073</v>
      </c>
      <c r="CG461" s="23">
        <f t="shared" si="184"/>
        <v>0.66871859587469396</v>
      </c>
      <c r="DL461" s="2">
        <v>43539</v>
      </c>
      <c r="DM461">
        <v>96.594999999999999</v>
      </c>
      <c r="DN461" s="2">
        <v>43539</v>
      </c>
      <c r="DO461">
        <v>69.096299999999999</v>
      </c>
      <c r="DP461" s="2">
        <v>43539</v>
      </c>
      <c r="DQ461" s="5">
        <v>63.372</v>
      </c>
      <c r="DS461" s="2">
        <v>43539</v>
      </c>
      <c r="DT461">
        <v>63.372</v>
      </c>
      <c r="DV461" s="2">
        <v>43546</v>
      </c>
      <c r="DW461" s="23">
        <f t="shared" si="185"/>
        <v>-1.6107953682035214E-3</v>
      </c>
      <c r="DX461" s="23">
        <f t="shared" si="186"/>
        <v>5.7974015218187347E-4</v>
      </c>
      <c r="DY461" s="23">
        <f t="shared" si="187"/>
        <v>-9.8150602789875974E-3</v>
      </c>
      <c r="DZ461" s="23"/>
      <c r="EA461" s="2">
        <v>43903</v>
      </c>
      <c r="EB461" s="23">
        <f t="shared" si="188"/>
        <v>-0.17137979768778472</v>
      </c>
      <c r="EC461" s="23">
        <f t="shared" si="189"/>
        <v>-0.40267925688716683</v>
      </c>
    </row>
    <row r="462" spans="71:133">
      <c r="BS462" s="2">
        <v>41747</v>
      </c>
      <c r="BT462">
        <v>1670.6</v>
      </c>
      <c r="BU462" s="2">
        <v>41747</v>
      </c>
      <c r="BV462">
        <v>862.21</v>
      </c>
      <c r="BW462" s="2">
        <v>41747</v>
      </c>
      <c r="BX462">
        <v>1011.87</v>
      </c>
      <c r="BZ462" s="2">
        <v>41754</v>
      </c>
      <c r="CA462" s="23">
        <f t="shared" si="180"/>
        <v>-9.2784820403390977E-4</v>
      </c>
      <c r="CB462" s="23">
        <f t="shared" si="181"/>
        <v>9.5773973422863534E-5</v>
      </c>
      <c r="CC462" s="23">
        <f t="shared" si="182"/>
        <v>-1.830274640022922E-2</v>
      </c>
      <c r="CD462" s="23"/>
      <c r="CE462" s="2">
        <v>42111</v>
      </c>
      <c r="CF462" s="23">
        <f t="shared" si="183"/>
        <v>0.52450709322515532</v>
      </c>
      <c r="CG462" s="23">
        <f t="shared" si="184"/>
        <v>0.6524447580045194</v>
      </c>
      <c r="DL462" s="2">
        <v>43546</v>
      </c>
      <c r="DM462">
        <v>96.650999999999996</v>
      </c>
      <c r="DN462" s="2">
        <v>43546</v>
      </c>
      <c r="DO462">
        <v>68.984999999999999</v>
      </c>
      <c r="DP462" s="2">
        <v>43546</v>
      </c>
      <c r="DQ462" s="5">
        <v>62.75</v>
      </c>
      <c r="DS462" s="2">
        <v>43546</v>
      </c>
      <c r="DT462">
        <v>62.75</v>
      </c>
      <c r="DV462" s="2">
        <v>43553</v>
      </c>
      <c r="DW462" s="23">
        <f t="shared" si="185"/>
        <v>2.3744292237442011E-3</v>
      </c>
      <c r="DX462" s="23">
        <f t="shared" si="186"/>
        <v>6.5493373063911786E-3</v>
      </c>
      <c r="DY462" s="23">
        <f t="shared" si="187"/>
        <v>-3.5059760956175356E-3</v>
      </c>
      <c r="DZ462" s="23"/>
      <c r="EA462" s="2">
        <v>43910</v>
      </c>
      <c r="EB462" s="23">
        <f t="shared" si="188"/>
        <v>4.3927472157875534E-2</v>
      </c>
      <c r="EC462" s="23">
        <f t="shared" si="189"/>
        <v>-0.50530222220820575</v>
      </c>
    </row>
    <row r="463" spans="71:133">
      <c r="BS463" s="2">
        <v>41754</v>
      </c>
      <c r="BT463">
        <v>1670.76</v>
      </c>
      <c r="BU463" s="2">
        <v>41754</v>
      </c>
      <c r="BV463">
        <v>861.41</v>
      </c>
      <c r="BW463" s="2">
        <v>41754</v>
      </c>
      <c r="BX463">
        <v>993.35</v>
      </c>
      <c r="BZ463" s="2">
        <v>41761</v>
      </c>
      <c r="CA463" s="23">
        <f t="shared" si="180"/>
        <v>-1.2386668369301468E-2</v>
      </c>
      <c r="CB463" s="23">
        <f t="shared" si="181"/>
        <v>1.0911202087672711E-2</v>
      </c>
      <c r="CC463" s="23">
        <f t="shared" si="182"/>
        <v>1.010721296622541E-2</v>
      </c>
      <c r="CD463" s="23"/>
      <c r="CE463" s="2">
        <v>42118</v>
      </c>
      <c r="CF463" s="23">
        <f t="shared" si="183"/>
        <v>0.44616979751594271</v>
      </c>
      <c r="CG463" s="23">
        <f t="shared" si="184"/>
        <v>0.5803092333743104</v>
      </c>
      <c r="DL463" s="2">
        <v>43553</v>
      </c>
      <c r="DM463">
        <v>97.284000000000006</v>
      </c>
      <c r="DN463" s="2">
        <v>43553</v>
      </c>
      <c r="DO463">
        <v>69.148799999999994</v>
      </c>
      <c r="DP463" s="2">
        <v>43553</v>
      </c>
      <c r="DQ463" s="5">
        <v>62.53</v>
      </c>
      <c r="DS463" s="2">
        <v>43553</v>
      </c>
      <c r="DT463">
        <v>62.53</v>
      </c>
      <c r="DV463" s="2">
        <v>43560</v>
      </c>
      <c r="DW463" s="23">
        <f t="shared" si="185"/>
        <v>1.1742792355038389E-3</v>
      </c>
      <c r="DX463" s="23">
        <f t="shared" si="186"/>
        <v>1.1409892685332323E-3</v>
      </c>
      <c r="DY463" s="23">
        <f t="shared" si="187"/>
        <v>8.5878778186470051E-3</v>
      </c>
      <c r="DZ463" s="23"/>
      <c r="EA463" s="2">
        <v>43917</v>
      </c>
      <c r="EB463" s="23">
        <f t="shared" si="188"/>
        <v>9.1179585008762179E-2</v>
      </c>
      <c r="EC463" s="23">
        <f t="shared" si="189"/>
        <v>-0.51301683190292069</v>
      </c>
    </row>
    <row r="464" spans="71:133">
      <c r="BS464" s="2">
        <v>41761</v>
      </c>
      <c r="BT464">
        <v>1688.99</v>
      </c>
      <c r="BU464" s="2">
        <v>41761</v>
      </c>
      <c r="BV464">
        <v>850.74</v>
      </c>
      <c r="BW464" s="2">
        <v>41761</v>
      </c>
      <c r="BX464">
        <v>1003.39</v>
      </c>
      <c r="BZ464" s="2">
        <v>41768</v>
      </c>
      <c r="CA464" s="23">
        <f t="shared" si="180"/>
        <v>1.4599054940404699E-2</v>
      </c>
      <c r="CB464" s="23">
        <f t="shared" si="181"/>
        <v>-3.3333530689939606E-3</v>
      </c>
      <c r="CC464" s="23">
        <f t="shared" si="182"/>
        <v>3.5479723736533408E-3</v>
      </c>
      <c r="CD464" s="23"/>
      <c r="CE464" s="2">
        <v>42125</v>
      </c>
      <c r="CF464" s="23">
        <f t="shared" si="183"/>
        <v>0.46366669929922638</v>
      </c>
      <c r="CG464" s="23">
        <f t="shared" si="184"/>
        <v>0.59716119811942203</v>
      </c>
      <c r="DL464" s="2">
        <v>43560</v>
      </c>
      <c r="DM464">
        <v>97.394999999999996</v>
      </c>
      <c r="DN464" s="2">
        <v>43560</v>
      </c>
      <c r="DO464">
        <v>69.23</v>
      </c>
      <c r="DP464" s="2">
        <v>43560</v>
      </c>
      <c r="DQ464" s="5">
        <v>63.067</v>
      </c>
      <c r="DS464" s="2">
        <v>43560</v>
      </c>
      <c r="DT464">
        <v>63.067</v>
      </c>
      <c r="DV464" s="2">
        <v>43567</v>
      </c>
      <c r="DW464" s="23">
        <f t="shared" si="185"/>
        <v>-1.0111223458039165E-3</v>
      </c>
      <c r="DX464" s="23">
        <f t="shared" si="186"/>
        <v>-4.3431387648237285E-3</v>
      </c>
      <c r="DY464" s="23">
        <f t="shared" si="187"/>
        <v>1.8710260516594523E-3</v>
      </c>
      <c r="DZ464" s="23"/>
      <c r="EA464" s="2">
        <v>43924</v>
      </c>
      <c r="EB464" s="23">
        <f t="shared" si="188"/>
        <v>0.15681437120088743</v>
      </c>
      <c r="EC464" s="23">
        <f t="shared" si="189"/>
        <v>-0.56441458674607037</v>
      </c>
    </row>
    <row r="465" spans="71:133">
      <c r="BS465" s="2">
        <v>41768</v>
      </c>
      <c r="BT465">
        <v>1683.36</v>
      </c>
      <c r="BU465" s="2">
        <v>41768</v>
      </c>
      <c r="BV465">
        <v>863.16</v>
      </c>
      <c r="BW465" s="2">
        <v>41768</v>
      </c>
      <c r="BX465">
        <v>1006.95</v>
      </c>
      <c r="BZ465" s="2">
        <v>41775</v>
      </c>
      <c r="CA465" s="23">
        <f t="shared" si="180"/>
        <v>4.6028546271838389E-2</v>
      </c>
      <c r="CB465" s="23">
        <f t="shared" si="181"/>
        <v>1.9603649843169535E-4</v>
      </c>
      <c r="CC465" s="23">
        <f t="shared" si="182"/>
        <v>2.4827449227866394E-2</v>
      </c>
      <c r="CD465" s="23"/>
      <c r="CE465" s="2">
        <v>42132</v>
      </c>
      <c r="CF465" s="23">
        <f t="shared" si="183"/>
        <v>0.46863983065553055</v>
      </c>
      <c r="CG465" s="23">
        <f t="shared" si="184"/>
        <v>0.59141382748450699</v>
      </c>
      <c r="DL465" s="2">
        <v>43567</v>
      </c>
      <c r="DM465">
        <v>96.971999999999994</v>
      </c>
      <c r="DN465" s="2">
        <v>43567</v>
      </c>
      <c r="DO465">
        <v>69.16</v>
      </c>
      <c r="DP465" s="2">
        <v>43567</v>
      </c>
      <c r="DQ465" s="5">
        <v>63.185000000000002</v>
      </c>
      <c r="DS465" s="2">
        <v>43567</v>
      </c>
      <c r="DT465">
        <v>63.185000000000002</v>
      </c>
      <c r="DV465" s="2">
        <v>43574</v>
      </c>
      <c r="DW465" s="23">
        <f t="shared" si="185"/>
        <v>2.7834008097167295E-3</v>
      </c>
      <c r="DX465" s="23">
        <f t="shared" si="186"/>
        <v>4.1867755640803139E-3</v>
      </c>
      <c r="DY465" s="23">
        <f t="shared" si="187"/>
        <v>-1.6617868164913174E-3</v>
      </c>
      <c r="DZ465" s="23"/>
      <c r="EA465" s="2">
        <v>43931</v>
      </c>
      <c r="EB465" s="23">
        <f t="shared" si="188"/>
        <v>0.15430210737654323</v>
      </c>
      <c r="EC465" s="23">
        <f t="shared" si="189"/>
        <v>-0.52154458829525219</v>
      </c>
    </row>
    <row r="466" spans="71:133">
      <c r="BS466" s="2">
        <v>41775</v>
      </c>
      <c r="BT466">
        <v>1683.69</v>
      </c>
      <c r="BU466" s="2">
        <v>41775</v>
      </c>
      <c r="BV466">
        <v>902.89</v>
      </c>
      <c r="BW466" s="2">
        <v>41775</v>
      </c>
      <c r="BX466">
        <v>1031.95</v>
      </c>
      <c r="BZ466" s="2">
        <v>41782</v>
      </c>
      <c r="CA466" s="23">
        <f t="shared" si="180"/>
        <v>2.6957879697416143E-2</v>
      </c>
      <c r="CB466" s="23">
        <f t="shared" si="181"/>
        <v>8.4635532669314895E-3</v>
      </c>
      <c r="CC466" s="23">
        <f t="shared" si="182"/>
        <v>1.0630359998061945E-2</v>
      </c>
      <c r="CD466" s="23"/>
      <c r="CE466" s="2">
        <v>42139</v>
      </c>
      <c r="CF466" s="23">
        <f t="shared" si="183"/>
        <v>0.49101578022306841</v>
      </c>
      <c r="CG466" s="23">
        <f t="shared" si="184"/>
        <v>0.57561564650945352</v>
      </c>
      <c r="DL466" s="2">
        <v>43574</v>
      </c>
      <c r="DM466">
        <v>97.378</v>
      </c>
      <c r="DN466" s="2">
        <v>43574</v>
      </c>
      <c r="DO466">
        <v>69.352500000000006</v>
      </c>
      <c r="DP466" s="2">
        <v>43574</v>
      </c>
      <c r="DQ466" s="5">
        <v>63.08</v>
      </c>
      <c r="DS466" s="2">
        <v>43574</v>
      </c>
      <c r="DT466">
        <v>63.08</v>
      </c>
      <c r="DV466" s="2">
        <v>43581</v>
      </c>
      <c r="DW466" s="23">
        <f t="shared" si="185"/>
        <v>9.6074402508921075E-3</v>
      </c>
      <c r="DX466" s="23">
        <f t="shared" si="186"/>
        <v>6.4490952781941502E-3</v>
      </c>
      <c r="DY466" s="23">
        <f t="shared" si="187"/>
        <v>-1.1049461001902294E-2</v>
      </c>
      <c r="DZ466" s="23"/>
      <c r="EA466" s="2">
        <v>43938</v>
      </c>
      <c r="EB466" s="23">
        <f t="shared" si="188"/>
        <v>0.15345508989877241</v>
      </c>
      <c r="EC466" s="23">
        <f t="shared" si="189"/>
        <v>-0.51643874069086582</v>
      </c>
    </row>
    <row r="467" spans="71:133">
      <c r="BS467" s="2">
        <v>41782</v>
      </c>
      <c r="BT467">
        <v>1697.94</v>
      </c>
      <c r="BU467" s="2">
        <v>41782</v>
      </c>
      <c r="BV467">
        <v>927.23</v>
      </c>
      <c r="BW467" s="2">
        <v>41782</v>
      </c>
      <c r="BX467">
        <v>1042.92</v>
      </c>
      <c r="BZ467" s="2">
        <v>41789</v>
      </c>
      <c r="CA467" s="23">
        <f t="shared" si="180"/>
        <v>-1.8398887007538667E-2</v>
      </c>
      <c r="CB467" s="23">
        <f t="shared" si="181"/>
        <v>1.0153480099414525E-2</v>
      </c>
      <c r="CC467" s="23">
        <f t="shared" si="182"/>
        <v>-1.4603229394392736E-2</v>
      </c>
      <c r="CD467" s="23"/>
      <c r="CE467" s="2">
        <v>42146</v>
      </c>
      <c r="CF467" s="23">
        <f t="shared" si="183"/>
        <v>0.47756088711780309</v>
      </c>
      <c r="CG467" s="23">
        <f t="shared" si="184"/>
        <v>0.55909248751499818</v>
      </c>
      <c r="DL467" s="2">
        <v>43581</v>
      </c>
      <c r="DM467">
        <v>98.006</v>
      </c>
      <c r="DN467" s="2">
        <v>43581</v>
      </c>
      <c r="DO467">
        <v>70.018799999999999</v>
      </c>
      <c r="DP467" s="2">
        <v>43581</v>
      </c>
      <c r="DQ467" s="5">
        <v>62.383000000000003</v>
      </c>
      <c r="DS467" s="2">
        <v>43581</v>
      </c>
      <c r="DT467">
        <v>62.383000000000003</v>
      </c>
      <c r="DV467" s="2">
        <v>43588</v>
      </c>
      <c r="DW467" s="23">
        <f t="shared" si="185"/>
        <v>-1.1372659914194561E-2</v>
      </c>
      <c r="DX467" s="23">
        <f t="shared" si="186"/>
        <v>-4.9588800685672618E-3</v>
      </c>
      <c r="DY467" s="23">
        <f t="shared" si="187"/>
        <v>5.7708029431080554E-4</v>
      </c>
      <c r="DZ467" s="23"/>
      <c r="EA467" s="2">
        <v>43945</v>
      </c>
      <c r="EB467" s="23">
        <f t="shared" si="188"/>
        <v>0.14399071843019642</v>
      </c>
      <c r="EC467" s="23">
        <f t="shared" si="189"/>
        <v>-0.5028938060913748</v>
      </c>
    </row>
    <row r="468" spans="71:133">
      <c r="BS468" s="2">
        <v>41789</v>
      </c>
      <c r="BT468">
        <v>1715.18</v>
      </c>
      <c r="BU468" s="2">
        <v>41789</v>
      </c>
      <c r="BV468">
        <v>910.17</v>
      </c>
      <c r="BW468" s="2">
        <v>41789</v>
      </c>
      <c r="BX468">
        <v>1027.69</v>
      </c>
      <c r="BZ468" s="2">
        <v>41796</v>
      </c>
      <c r="CA468" s="23">
        <f t="shared" si="180"/>
        <v>4.6914312710812256E-2</v>
      </c>
      <c r="CB468" s="23">
        <f t="shared" si="181"/>
        <v>1.1246633006448237E-2</v>
      </c>
      <c r="CC468" s="23">
        <f t="shared" si="182"/>
        <v>1.6775486771302583E-2</v>
      </c>
      <c r="CD468" s="23"/>
      <c r="CE468" s="2">
        <v>42153</v>
      </c>
      <c r="CF468" s="23">
        <f t="shared" si="183"/>
        <v>0.50248085198525039</v>
      </c>
      <c r="CG468" s="23">
        <f t="shared" si="184"/>
        <v>0.56048090241038029</v>
      </c>
      <c r="DL468" s="2">
        <v>43588</v>
      </c>
      <c r="DM468">
        <v>97.52</v>
      </c>
      <c r="DN468" s="2">
        <v>43588</v>
      </c>
      <c r="DO468">
        <v>69.222499999999997</v>
      </c>
      <c r="DP468" s="2">
        <v>43588</v>
      </c>
      <c r="DQ468" s="5">
        <v>62.418999999999997</v>
      </c>
      <c r="DS468" s="2">
        <v>43588</v>
      </c>
      <c r="DT468">
        <v>62.418999999999997</v>
      </c>
      <c r="DV468" s="2">
        <v>43595</v>
      </c>
      <c r="DW468" s="23">
        <f t="shared" si="185"/>
        <v>9.840730976200085E-3</v>
      </c>
      <c r="DX468" s="23">
        <f t="shared" si="186"/>
        <v>-1.9483182936833598E-3</v>
      </c>
      <c r="DY468" s="23">
        <f t="shared" si="187"/>
        <v>-5.6553293067814758E-3</v>
      </c>
      <c r="DZ468" s="23"/>
      <c r="EA468" s="2">
        <v>43952</v>
      </c>
      <c r="EB468" s="23">
        <f t="shared" si="188"/>
        <v>0.17719974311743053</v>
      </c>
      <c r="EC468" s="23">
        <f t="shared" si="189"/>
        <v>-0.51944382612193341</v>
      </c>
    </row>
    <row r="469" spans="71:133">
      <c r="BS469" s="2">
        <v>41796</v>
      </c>
      <c r="BT469">
        <v>1734.47</v>
      </c>
      <c r="BU469" s="2">
        <v>41796</v>
      </c>
      <c r="BV469">
        <v>952.87</v>
      </c>
      <c r="BW469" s="2">
        <v>41796</v>
      </c>
      <c r="BX469">
        <v>1044.93</v>
      </c>
      <c r="BZ469" s="2">
        <v>41803</v>
      </c>
      <c r="CA469" s="23">
        <f t="shared" si="180"/>
        <v>-3.0329425839831226E-3</v>
      </c>
      <c r="CB469" s="23">
        <f t="shared" si="181"/>
        <v>-4.1857166742578222E-3</v>
      </c>
      <c r="CC469" s="23">
        <f t="shared" si="182"/>
        <v>4.0289780176663292E-3</v>
      </c>
      <c r="CD469" s="23"/>
      <c r="CE469" s="2">
        <v>42160</v>
      </c>
      <c r="CF469" s="23">
        <f t="shared" si="183"/>
        <v>0.50593324358710223</v>
      </c>
      <c r="CG469" s="23">
        <f t="shared" si="184"/>
        <v>0.56624408615709731</v>
      </c>
      <c r="DL469" s="2">
        <v>43595</v>
      </c>
      <c r="DM469">
        <v>97.33</v>
      </c>
      <c r="DN469" s="2">
        <v>43595</v>
      </c>
      <c r="DO469">
        <v>69.903700000000001</v>
      </c>
      <c r="DP469" s="2">
        <v>43595</v>
      </c>
      <c r="DQ469" s="5">
        <v>62.066000000000003</v>
      </c>
      <c r="DS469" s="2">
        <v>43595</v>
      </c>
      <c r="DT469">
        <v>62.066000000000003</v>
      </c>
      <c r="DV469" s="2">
        <v>43602</v>
      </c>
      <c r="DW469" s="23">
        <f t="shared" si="185"/>
        <v>5.0970120322673118E-3</v>
      </c>
      <c r="DX469" s="23">
        <f t="shared" si="186"/>
        <v>6.8324257680059119E-3</v>
      </c>
      <c r="DY469" s="23">
        <f t="shared" si="187"/>
        <v>-1.2663938388167484E-2</v>
      </c>
      <c r="DZ469" s="23"/>
      <c r="EA469" s="2">
        <v>43959</v>
      </c>
      <c r="EB469" s="23">
        <f t="shared" si="188"/>
        <v>0.1883452922977647</v>
      </c>
      <c r="EC469" s="23">
        <f t="shared" si="189"/>
        <v>-0.51064689234911886</v>
      </c>
    </row>
    <row r="470" spans="71:133">
      <c r="BS470" s="2">
        <v>41803</v>
      </c>
      <c r="BT470">
        <v>1727.21</v>
      </c>
      <c r="BU470" s="2">
        <v>41803</v>
      </c>
      <c r="BV470">
        <v>949.98</v>
      </c>
      <c r="BW470" s="2">
        <v>41803</v>
      </c>
      <c r="BX470">
        <v>1049.1400000000001</v>
      </c>
      <c r="BZ470" s="2">
        <v>41810</v>
      </c>
      <c r="CA470" s="23">
        <f t="shared" si="180"/>
        <v>-2.989536621823663E-3</v>
      </c>
      <c r="CB470" s="23">
        <f t="shared" si="181"/>
        <v>1.1706740929012804E-2</v>
      </c>
      <c r="CC470" s="23">
        <f t="shared" si="182"/>
        <v>-5.032693444154468E-3</v>
      </c>
      <c r="CD470" s="23"/>
      <c r="CE470" s="2">
        <v>42167</v>
      </c>
      <c r="CF470" s="23">
        <f t="shared" si="183"/>
        <v>0.4935002082379133</v>
      </c>
      <c r="CG470" s="23">
        <f t="shared" si="184"/>
        <v>0.56377050542343432</v>
      </c>
      <c r="DL470" s="2">
        <v>43602</v>
      </c>
      <c r="DM470">
        <v>97.995000000000005</v>
      </c>
      <c r="DN470" s="2">
        <v>43602</v>
      </c>
      <c r="DO470">
        <v>70.260000000000005</v>
      </c>
      <c r="DP470" s="2">
        <v>43602</v>
      </c>
      <c r="DQ470" s="5">
        <v>61.28</v>
      </c>
      <c r="DS470" s="2">
        <v>43602</v>
      </c>
      <c r="DT470">
        <v>61.28</v>
      </c>
      <c r="DV470" s="2">
        <v>43609</v>
      </c>
      <c r="DW470" s="23">
        <f t="shared" si="185"/>
        <v>-1.0444064901793393E-2</v>
      </c>
      <c r="DX470" s="23">
        <f t="shared" si="186"/>
        <v>-3.8981580692892814E-3</v>
      </c>
      <c r="DY470" s="23">
        <f t="shared" si="187"/>
        <v>6.3479112271540572E-3</v>
      </c>
      <c r="DZ470" s="23"/>
      <c r="EA470" s="2">
        <v>43966</v>
      </c>
      <c r="EB470" s="23">
        <f t="shared" si="188"/>
        <v>0.18248143147377976</v>
      </c>
      <c r="EC470" s="23">
        <f t="shared" si="189"/>
        <v>-0.50605860540163006</v>
      </c>
    </row>
    <row r="471" spans="71:133">
      <c r="BS471" s="2">
        <v>41810</v>
      </c>
      <c r="BT471">
        <v>1747.43</v>
      </c>
      <c r="BU471" s="2">
        <v>41810</v>
      </c>
      <c r="BV471">
        <v>947.14</v>
      </c>
      <c r="BW471" s="2">
        <v>41810</v>
      </c>
      <c r="BX471">
        <v>1043.8599999999999</v>
      </c>
      <c r="BZ471" s="2">
        <v>41817</v>
      </c>
      <c r="CA471" s="23">
        <f t="shared" si="180"/>
        <v>7.4962518740639972E-4</v>
      </c>
      <c r="CB471" s="23">
        <f t="shared" si="181"/>
        <v>-3.7598072598045151E-3</v>
      </c>
      <c r="CC471" s="23">
        <f t="shared" si="182"/>
        <v>2.2225202613379569E-3</v>
      </c>
      <c r="CD471" s="23"/>
      <c r="CE471" s="2">
        <v>42174</v>
      </c>
      <c r="CF471" s="23">
        <f t="shared" si="183"/>
        <v>0.49140198023205167</v>
      </c>
      <c r="CG471" s="23">
        <f t="shared" si="184"/>
        <v>0.54400622015163469</v>
      </c>
      <c r="DL471" s="2">
        <v>43609</v>
      </c>
      <c r="DM471">
        <v>97.613</v>
      </c>
      <c r="DN471" s="2">
        <v>43609</v>
      </c>
      <c r="DO471">
        <v>69.526200000000003</v>
      </c>
      <c r="DP471" s="2">
        <v>43609</v>
      </c>
      <c r="DQ471" s="5">
        <v>61.668999999999997</v>
      </c>
      <c r="DS471" s="2">
        <v>43609</v>
      </c>
      <c r="DT471">
        <v>61.668999999999997</v>
      </c>
      <c r="DV471" s="2">
        <v>43616</v>
      </c>
      <c r="DW471" s="23">
        <f t="shared" si="185"/>
        <v>2.4638193947030818E-3</v>
      </c>
      <c r="DX471" s="23">
        <f t="shared" si="186"/>
        <v>1.4035015827809083E-3</v>
      </c>
      <c r="DY471" s="23">
        <f t="shared" si="187"/>
        <v>-2.5944964244595248E-3</v>
      </c>
      <c r="DZ471" s="23"/>
      <c r="EA471" s="2">
        <v>43973</v>
      </c>
      <c r="EB471" s="23">
        <f t="shared" si="188"/>
        <v>0.17066310882543406</v>
      </c>
      <c r="EC471" s="23">
        <f t="shared" si="189"/>
        <v>-0.45787120376206858</v>
      </c>
    </row>
    <row r="472" spans="71:133">
      <c r="BS472" s="2">
        <v>41817</v>
      </c>
      <c r="BT472">
        <v>1740.86</v>
      </c>
      <c r="BU472" s="2">
        <v>41817</v>
      </c>
      <c r="BV472">
        <v>947.85</v>
      </c>
      <c r="BW472" s="2">
        <v>41817</v>
      </c>
      <c r="BX472">
        <v>1046.18</v>
      </c>
      <c r="BZ472" s="2">
        <v>41824</v>
      </c>
      <c r="CA472" s="23">
        <f t="shared" si="180"/>
        <v>3.0743261064514416E-2</v>
      </c>
      <c r="CB472" s="23">
        <f t="shared" si="181"/>
        <v>1.2970600737566507E-2</v>
      </c>
      <c r="CC472" s="23">
        <f t="shared" si="182"/>
        <v>1.5504024164101793E-2</v>
      </c>
      <c r="CD472" s="23"/>
      <c r="CE472" s="2">
        <v>42181</v>
      </c>
      <c r="CF472" s="23">
        <f t="shared" si="183"/>
        <v>0.48965245996678614</v>
      </c>
      <c r="CG472" s="23">
        <f t="shared" si="184"/>
        <v>0.54604268818661028</v>
      </c>
      <c r="DL472" s="2">
        <v>43616</v>
      </c>
      <c r="DM472">
        <v>97.75</v>
      </c>
      <c r="DN472" s="2">
        <v>43616</v>
      </c>
      <c r="DO472">
        <v>69.697500000000005</v>
      </c>
      <c r="DP472" s="2">
        <v>43616</v>
      </c>
      <c r="DQ472" s="5">
        <v>61.509</v>
      </c>
      <c r="DS472" s="2">
        <v>43616</v>
      </c>
      <c r="DT472">
        <v>61.509</v>
      </c>
      <c r="DV472" s="2">
        <v>43623</v>
      </c>
      <c r="DW472" s="23">
        <f t="shared" si="185"/>
        <v>-3.2641055991966539E-3</v>
      </c>
      <c r="DX472" s="23">
        <f t="shared" si="186"/>
        <v>-1.2337595907928378E-2</v>
      </c>
      <c r="DY472" s="23">
        <f t="shared" si="187"/>
        <v>6.2755043977305025E-3</v>
      </c>
      <c r="DZ472" s="23"/>
      <c r="EA472" s="2">
        <v>43980</v>
      </c>
      <c r="EB472" s="23">
        <f t="shared" si="188"/>
        <v>0.18728691167268063</v>
      </c>
      <c r="EC472" s="23">
        <f t="shared" si="189"/>
        <v>-0.46839387635171503</v>
      </c>
    </row>
    <row r="473" spans="71:133">
      <c r="BS473" s="2">
        <v>41824</v>
      </c>
      <c r="BT473">
        <v>1763.44</v>
      </c>
      <c r="BU473" s="2">
        <v>41824</v>
      </c>
      <c r="BV473">
        <v>976.99</v>
      </c>
      <c r="BW473" s="2">
        <v>41824</v>
      </c>
      <c r="BX473">
        <v>1062.4000000000001</v>
      </c>
      <c r="BZ473" s="2">
        <v>41831</v>
      </c>
      <c r="CA473" s="23">
        <f t="shared" si="180"/>
        <v>-3.4974769444927722E-2</v>
      </c>
      <c r="CB473" s="23">
        <f t="shared" si="181"/>
        <v>-1.5549153926416537E-2</v>
      </c>
      <c r="CC473" s="23">
        <f t="shared" si="182"/>
        <v>-3.5109186746987708E-3</v>
      </c>
      <c r="CD473" s="23"/>
      <c r="CE473" s="2">
        <v>42188</v>
      </c>
      <c r="CF473" s="23">
        <f t="shared" si="183"/>
        <v>0.46127644752663394</v>
      </c>
      <c r="CG473" s="23">
        <f t="shared" si="184"/>
        <v>0.52539090496711338</v>
      </c>
      <c r="DL473" s="2">
        <v>43623</v>
      </c>
      <c r="DM473">
        <v>96.543999999999997</v>
      </c>
      <c r="DN473" s="2">
        <v>43623</v>
      </c>
      <c r="DO473">
        <v>69.47</v>
      </c>
      <c r="DP473" s="2">
        <v>43623</v>
      </c>
      <c r="DQ473" s="5">
        <v>61.895000000000003</v>
      </c>
      <c r="DS473" s="2">
        <v>43623</v>
      </c>
      <c r="DT473">
        <v>61.895000000000003</v>
      </c>
      <c r="DV473" s="2">
        <v>43630</v>
      </c>
      <c r="DW473" s="23">
        <f t="shared" si="185"/>
        <v>4.7689650208722068E-3</v>
      </c>
      <c r="DX473" s="23">
        <f t="shared" si="186"/>
        <v>1.0647994696718621E-2</v>
      </c>
      <c r="DY473" s="23">
        <f t="shared" si="187"/>
        <v>-1.2440423297520598E-3</v>
      </c>
      <c r="DZ473" s="23"/>
      <c r="EA473" s="2">
        <v>43987</v>
      </c>
      <c r="EB473" s="23">
        <f t="shared" si="188"/>
        <v>0.18077532815273392</v>
      </c>
      <c r="EC473" s="23">
        <f t="shared" si="189"/>
        <v>-0.45643129610084943</v>
      </c>
    </row>
    <row r="474" spans="71:133">
      <c r="BS474" s="2">
        <v>41831</v>
      </c>
      <c r="BT474">
        <v>1736.02</v>
      </c>
      <c r="BU474" s="2">
        <v>41831</v>
      </c>
      <c r="BV474">
        <v>942.82</v>
      </c>
      <c r="BW474" s="2">
        <v>41831</v>
      </c>
      <c r="BX474">
        <v>1058.67</v>
      </c>
      <c r="BZ474" s="2">
        <v>41838</v>
      </c>
      <c r="CA474" s="23">
        <f t="shared" si="180"/>
        <v>1.707643028361705E-2</v>
      </c>
      <c r="CB474" s="23">
        <f t="shared" si="181"/>
        <v>4.7752906072511259E-3</v>
      </c>
      <c r="CC474" s="23">
        <f t="shared" si="182"/>
        <v>4.3356286661564436E-3</v>
      </c>
      <c r="CD474" s="23"/>
      <c r="CE474" s="2">
        <v>42195</v>
      </c>
      <c r="CF474" s="23">
        <f t="shared" si="183"/>
        <v>0.44150364046901297</v>
      </c>
      <c r="CG474" s="23">
        <f t="shared" si="184"/>
        <v>0.55045817683844667</v>
      </c>
      <c r="DL474" s="2">
        <v>43630</v>
      </c>
      <c r="DM474">
        <v>97.572000000000003</v>
      </c>
      <c r="DN474" s="2">
        <v>43630</v>
      </c>
      <c r="DO474">
        <v>69.801299999999998</v>
      </c>
      <c r="DP474" s="2">
        <v>43630</v>
      </c>
      <c r="DQ474" s="5">
        <v>61.817999999999998</v>
      </c>
      <c r="DS474" s="2">
        <v>43630</v>
      </c>
      <c r="DT474">
        <v>61.817999999999998</v>
      </c>
      <c r="DV474" s="2">
        <v>43637</v>
      </c>
      <c r="DW474" s="23">
        <f t="shared" si="185"/>
        <v>-3.062980202374388E-3</v>
      </c>
      <c r="DX474" s="23">
        <f t="shared" si="186"/>
        <v>-1.3856434222932812E-2</v>
      </c>
      <c r="DY474" s="23">
        <f t="shared" si="187"/>
        <v>1.4122100359118761E-2</v>
      </c>
      <c r="DZ474" s="23"/>
      <c r="EA474" s="2">
        <v>43994</v>
      </c>
      <c r="EB474" s="23">
        <f t="shared" si="188"/>
        <v>0.17651983310031433</v>
      </c>
      <c r="EC474" s="23">
        <f t="shared" si="189"/>
        <v>-0.45843930587536447</v>
      </c>
    </row>
    <row r="475" spans="71:133">
      <c r="BS475" s="2">
        <v>41838</v>
      </c>
      <c r="BT475">
        <v>1744.31</v>
      </c>
      <c r="BU475" s="2">
        <v>41838</v>
      </c>
      <c r="BV475">
        <v>958.92</v>
      </c>
      <c r="BW475" s="2">
        <v>41838</v>
      </c>
      <c r="BX475">
        <v>1063.26</v>
      </c>
      <c r="BZ475" s="2">
        <v>41845</v>
      </c>
      <c r="CA475" s="23">
        <f t="shared" si="180"/>
        <v>2.1305218370667012E-2</v>
      </c>
      <c r="CB475" s="23">
        <f t="shared" si="181"/>
        <v>2.2587728098790727E-3</v>
      </c>
      <c r="CC475" s="23">
        <f t="shared" si="182"/>
        <v>1.4511972612531343E-2</v>
      </c>
      <c r="CD475" s="23"/>
      <c r="CE475" s="2">
        <v>42202</v>
      </c>
      <c r="CF475" s="23">
        <f t="shared" si="183"/>
        <v>0.46205642820454002</v>
      </c>
      <c r="CG475" s="23">
        <f t="shared" si="184"/>
        <v>0.55217007257577277</v>
      </c>
      <c r="DL475" s="2">
        <v>43637</v>
      </c>
      <c r="DM475">
        <v>96.22</v>
      </c>
      <c r="DN475" s="2">
        <v>43637</v>
      </c>
      <c r="DO475">
        <v>69.587500000000006</v>
      </c>
      <c r="DP475" s="2">
        <v>43637</v>
      </c>
      <c r="DQ475" s="5">
        <v>62.691000000000003</v>
      </c>
      <c r="DS475" s="2">
        <v>43637</v>
      </c>
      <c r="DT475">
        <v>62.691000000000003</v>
      </c>
      <c r="DV475" s="2">
        <v>43644</v>
      </c>
      <c r="DW475" s="23">
        <f t="shared" si="185"/>
        <v>-8.0474223100412967E-3</v>
      </c>
      <c r="DX475" s="23">
        <f t="shared" si="186"/>
        <v>-9.3535647474540795E-4</v>
      </c>
      <c r="DY475" s="23">
        <f t="shared" si="187"/>
        <v>2.7436155109983318E-3</v>
      </c>
      <c r="DZ475" s="23"/>
      <c r="EA475" s="2">
        <v>44001</v>
      </c>
      <c r="EB475" s="23">
        <f t="shared" si="188"/>
        <v>0.16640372470313841</v>
      </c>
      <c r="EC475" s="23">
        <f t="shared" si="189"/>
        <v>-0.45401090603065647</v>
      </c>
    </row>
    <row r="476" spans="71:133">
      <c r="BS476" s="2">
        <v>41845</v>
      </c>
      <c r="BT476">
        <v>1748.25</v>
      </c>
      <c r="BU476" s="2">
        <v>41845</v>
      </c>
      <c r="BV476">
        <v>979.35</v>
      </c>
      <c r="BW476" s="2">
        <v>41845</v>
      </c>
      <c r="BX476">
        <v>1078.69</v>
      </c>
      <c r="BZ476" s="2">
        <v>41852</v>
      </c>
      <c r="CA476" s="23">
        <f t="shared" si="180"/>
        <v>-2.1749119313830723E-2</v>
      </c>
      <c r="CB476" s="23">
        <f t="shared" si="181"/>
        <v>-2.4304304304304303E-2</v>
      </c>
      <c r="CC476" s="23">
        <f t="shared" si="182"/>
        <v>-1.7206055493237171E-2</v>
      </c>
      <c r="CD476" s="23"/>
      <c r="CE476" s="2">
        <v>42209</v>
      </c>
      <c r="CF476" s="23">
        <f t="shared" si="183"/>
        <v>0.46632142273803145</v>
      </c>
      <c r="CG476" s="23">
        <f t="shared" si="184"/>
        <v>0.54528266698831829</v>
      </c>
      <c r="DL476" s="2">
        <v>43644</v>
      </c>
      <c r="DM476">
        <v>96.13</v>
      </c>
      <c r="DN476" s="2">
        <v>43644</v>
      </c>
      <c r="DO476">
        <v>69.027500000000003</v>
      </c>
      <c r="DP476" s="2">
        <v>43644</v>
      </c>
      <c r="DQ476" s="5">
        <v>62.863</v>
      </c>
      <c r="DS476" s="2">
        <v>43644</v>
      </c>
      <c r="DT476">
        <v>62.863</v>
      </c>
      <c r="DV476" s="2">
        <v>43651</v>
      </c>
      <c r="DW476" s="23">
        <f t="shared" si="185"/>
        <v>-8.8370576943971324E-3</v>
      </c>
      <c r="DX476" s="23">
        <f t="shared" si="186"/>
        <v>1.2025382294809095E-2</v>
      </c>
      <c r="DY476" s="23">
        <f t="shared" si="187"/>
        <v>5.567663013219537E-4</v>
      </c>
      <c r="DZ476" s="23"/>
      <c r="EA476" s="2">
        <v>44008</v>
      </c>
      <c r="EB476" s="23">
        <f t="shared" si="188"/>
        <v>0.16860149152340573</v>
      </c>
      <c r="EC476" s="23">
        <f t="shared" si="189"/>
        <v>-0.43784304887874631</v>
      </c>
    </row>
    <row r="477" spans="71:133">
      <c r="BS477" s="2">
        <v>41852</v>
      </c>
      <c r="BT477">
        <v>1705.76</v>
      </c>
      <c r="BU477" s="2">
        <v>41852</v>
      </c>
      <c r="BV477">
        <v>958.05</v>
      </c>
      <c r="BW477" s="2">
        <v>41852</v>
      </c>
      <c r="BX477">
        <v>1060.1300000000001</v>
      </c>
      <c r="BZ477" s="2">
        <v>41859</v>
      </c>
      <c r="CA477" s="23">
        <f t="shared" si="180"/>
        <v>-1.3569229163401531E-4</v>
      </c>
      <c r="CB477" s="23">
        <f t="shared" si="181"/>
        <v>-8.8933964918863628E-3</v>
      </c>
      <c r="CC477" s="23">
        <f t="shared" si="182"/>
        <v>-1.3790761510380944E-2</v>
      </c>
      <c r="CD477" s="23"/>
      <c r="CE477" s="2">
        <v>42216</v>
      </c>
      <c r="CF477" s="23">
        <f t="shared" si="183"/>
        <v>0.44644080263217661</v>
      </c>
      <c r="CG477" s="23">
        <f t="shared" si="184"/>
        <v>0.53879199060444893</v>
      </c>
      <c r="DL477" s="2">
        <v>43651</v>
      </c>
      <c r="DM477">
        <v>97.286000000000001</v>
      </c>
      <c r="DN477" s="2">
        <v>43651</v>
      </c>
      <c r="DO477">
        <v>68.417500000000004</v>
      </c>
      <c r="DP477" s="2">
        <v>43651</v>
      </c>
      <c r="DQ477" s="5">
        <v>62.898000000000003</v>
      </c>
      <c r="DS477" s="2">
        <v>43651</v>
      </c>
      <c r="DT477">
        <v>62.898000000000003</v>
      </c>
      <c r="DV477" s="2">
        <v>43658</v>
      </c>
      <c r="DW477" s="23">
        <f t="shared" si="185"/>
        <v>3.873278035590344E-3</v>
      </c>
      <c r="DX477" s="23">
        <f t="shared" si="186"/>
        <v>-4.8927903295438169E-3</v>
      </c>
      <c r="DY477" s="23">
        <f t="shared" si="187"/>
        <v>4.372158097236678E-3</v>
      </c>
      <c r="DZ477" s="23"/>
      <c r="EA477" s="2">
        <v>44015</v>
      </c>
      <c r="EB477" s="23">
        <f t="shared" si="188"/>
        <v>0.20276257257713814</v>
      </c>
      <c r="EC477" s="23">
        <f t="shared" si="189"/>
        <v>-0.45709434567601859</v>
      </c>
    </row>
    <row r="478" spans="71:133">
      <c r="BS478" s="2">
        <v>41859</v>
      </c>
      <c r="BT478">
        <v>1690.59</v>
      </c>
      <c r="BU478" s="2">
        <v>41859</v>
      </c>
      <c r="BV478">
        <v>957.92</v>
      </c>
      <c r="BW478" s="2">
        <v>41859</v>
      </c>
      <c r="BX478">
        <v>1045.51</v>
      </c>
      <c r="BZ478" s="2">
        <v>41866</v>
      </c>
      <c r="CA478" s="23">
        <f t="shared" si="180"/>
        <v>3.1109069650910426E-2</v>
      </c>
      <c r="CB478" s="23">
        <f t="shared" si="181"/>
        <v>1.4001029226483164E-2</v>
      </c>
      <c r="CC478" s="23">
        <f t="shared" si="182"/>
        <v>2.7737659132863302E-2</v>
      </c>
      <c r="CD478" s="23"/>
      <c r="CE478" s="2">
        <v>42223</v>
      </c>
      <c r="CF478" s="23">
        <f t="shared" si="183"/>
        <v>0.44303268252777978</v>
      </c>
      <c r="CG478" s="23">
        <f t="shared" si="184"/>
        <v>0.53450794884848574</v>
      </c>
      <c r="DL478" s="2">
        <v>43658</v>
      </c>
      <c r="DM478">
        <v>96.81</v>
      </c>
      <c r="DN478" s="2">
        <v>43658</v>
      </c>
      <c r="DO478">
        <v>68.682500000000005</v>
      </c>
      <c r="DP478" s="2">
        <v>43658</v>
      </c>
      <c r="DQ478" s="5">
        <v>63.173000000000002</v>
      </c>
      <c r="DS478" s="2">
        <v>43658</v>
      </c>
      <c r="DT478">
        <v>63.173000000000002</v>
      </c>
      <c r="DV478" s="2">
        <v>43665</v>
      </c>
      <c r="DW478" s="23">
        <f t="shared" si="185"/>
        <v>1.8010410220943296E-3</v>
      </c>
      <c r="DX478" s="23">
        <f t="shared" si="186"/>
        <v>3.5223633922114583E-3</v>
      </c>
      <c r="DY478" s="23">
        <f t="shared" si="187"/>
        <v>-1.9470343342884444E-3</v>
      </c>
      <c r="DZ478" s="23"/>
      <c r="EA478" s="2">
        <v>44022</v>
      </c>
      <c r="EB478" s="23">
        <f t="shared" si="188"/>
        <v>0.19735563913227358</v>
      </c>
      <c r="EC478" s="23">
        <f t="shared" si="189"/>
        <v>-0.45132327396727673</v>
      </c>
    </row>
    <row r="479" spans="71:133">
      <c r="BS479" s="2">
        <v>41866</v>
      </c>
      <c r="BT479">
        <v>1714.26</v>
      </c>
      <c r="BU479" s="2">
        <v>41866</v>
      </c>
      <c r="BV479">
        <v>987.72</v>
      </c>
      <c r="BW479" s="2">
        <v>41866</v>
      </c>
      <c r="BX479">
        <v>1074.51</v>
      </c>
      <c r="BZ479" s="2">
        <v>41873</v>
      </c>
      <c r="CA479" s="23">
        <f t="shared" si="180"/>
        <v>8.7980399303446699E-3</v>
      </c>
      <c r="CB479" s="23">
        <f t="shared" si="181"/>
        <v>1.2658523211181549E-2</v>
      </c>
      <c r="CC479" s="23">
        <f t="shared" si="182"/>
        <v>7.9664219039374817E-3</v>
      </c>
      <c r="CD479" s="23"/>
      <c r="CE479" s="2">
        <v>42230</v>
      </c>
      <c r="CF479" s="23">
        <f t="shared" si="183"/>
        <v>0.43148586270203437</v>
      </c>
      <c r="CG479" s="23">
        <f t="shared" si="184"/>
        <v>0.51472553081099859</v>
      </c>
      <c r="DL479" s="2">
        <v>43665</v>
      </c>
      <c r="DM479">
        <v>97.150999999999996</v>
      </c>
      <c r="DN479" s="2">
        <v>43665</v>
      </c>
      <c r="DO479">
        <v>68.806200000000004</v>
      </c>
      <c r="DP479" s="2">
        <v>43665</v>
      </c>
      <c r="DQ479" s="5">
        <v>63.05</v>
      </c>
      <c r="DS479" s="2">
        <v>43665</v>
      </c>
      <c r="DT479">
        <v>63.05</v>
      </c>
      <c r="DV479" s="2">
        <v>43672</v>
      </c>
      <c r="DW479" s="23">
        <f t="shared" si="185"/>
        <v>1.4170234659085512E-3</v>
      </c>
      <c r="DX479" s="23">
        <f t="shared" si="186"/>
        <v>8.8419058990645283E-3</v>
      </c>
      <c r="DY479" s="23">
        <f t="shared" si="187"/>
        <v>-6.6613798572560112E-3</v>
      </c>
      <c r="DZ479" s="23"/>
      <c r="EA479" s="2">
        <v>44029</v>
      </c>
      <c r="EB479" s="23">
        <f t="shared" si="188"/>
        <v>0.20267539654508568</v>
      </c>
      <c r="EC479" s="23">
        <f t="shared" si="189"/>
        <v>-0.45173287969868287</v>
      </c>
    </row>
    <row r="480" spans="71:133">
      <c r="BS480" s="2">
        <v>41873</v>
      </c>
      <c r="BT480">
        <v>1735.96</v>
      </c>
      <c r="BU480" s="2">
        <v>41873</v>
      </c>
      <c r="BV480">
        <v>996.41</v>
      </c>
      <c r="BW480" s="2">
        <v>41873</v>
      </c>
      <c r="BX480">
        <v>1083.07</v>
      </c>
      <c r="BZ480" s="2">
        <v>41880</v>
      </c>
      <c r="CA480" s="23">
        <f t="shared" si="180"/>
        <v>3.9040154153411333E-3</v>
      </c>
      <c r="CB480" s="23">
        <f t="shared" si="181"/>
        <v>7.3331182746145807E-3</v>
      </c>
      <c r="CC480" s="23">
        <f t="shared" si="182"/>
        <v>4.4410795239460121E-3</v>
      </c>
      <c r="CD480" s="23"/>
      <c r="CE480" s="2">
        <v>42237</v>
      </c>
      <c r="CF480" s="23">
        <f t="shared" si="183"/>
        <v>0.44454283278379148</v>
      </c>
      <c r="CG480" s="23">
        <f t="shared" si="184"/>
        <v>0.52529660131936551</v>
      </c>
      <c r="DL480" s="2">
        <v>43672</v>
      </c>
      <c r="DM480">
        <v>98.01</v>
      </c>
      <c r="DN480" s="2">
        <v>43672</v>
      </c>
      <c r="DO480">
        <v>68.903700000000001</v>
      </c>
      <c r="DP480" s="2">
        <v>43672</v>
      </c>
      <c r="DQ480" s="5">
        <v>62.63</v>
      </c>
      <c r="DS480" s="2">
        <v>43672</v>
      </c>
      <c r="DT480">
        <v>62.63</v>
      </c>
      <c r="DV480" s="2">
        <v>43679</v>
      </c>
      <c r="DW480" s="23">
        <f t="shared" si="185"/>
        <v>1.0214255547960516E-2</v>
      </c>
      <c r="DX480" s="23">
        <f t="shared" si="186"/>
        <v>6.5299459238854496E-4</v>
      </c>
      <c r="DY480" s="23">
        <f t="shared" si="187"/>
        <v>-1.4481877694395684E-2</v>
      </c>
      <c r="DZ480" s="23"/>
      <c r="EA480" s="2">
        <v>44036</v>
      </c>
      <c r="EB480" s="23">
        <f t="shared" si="188"/>
        <v>0.21415127698614136</v>
      </c>
      <c r="EC480" s="23">
        <f t="shared" si="189"/>
        <v>-0.45738874730315038</v>
      </c>
    </row>
    <row r="481" spans="71:133">
      <c r="BS481" s="2">
        <v>41880</v>
      </c>
      <c r="BT481">
        <v>1748.69</v>
      </c>
      <c r="BU481" s="2">
        <v>41880</v>
      </c>
      <c r="BV481">
        <v>1000.3</v>
      </c>
      <c r="BW481" s="2">
        <v>41880</v>
      </c>
      <c r="BX481">
        <v>1087.8800000000001</v>
      </c>
      <c r="BZ481" s="2">
        <v>41887</v>
      </c>
      <c r="CA481" s="23">
        <f t="shared" si="180"/>
        <v>1.5635309407177944E-2</v>
      </c>
      <c r="CB481" s="23">
        <f t="shared" si="181"/>
        <v>1.1094018951329776E-3</v>
      </c>
      <c r="CC481" s="23">
        <f t="shared" si="182"/>
        <v>8.227010332021667E-3</v>
      </c>
      <c r="CD481" s="23"/>
      <c r="CE481" s="2">
        <v>42244</v>
      </c>
      <c r="CF481" s="23">
        <f t="shared" si="183"/>
        <v>0.42387018549205524</v>
      </c>
      <c r="CG481" s="23">
        <f t="shared" si="184"/>
        <v>0.4890681920351802</v>
      </c>
      <c r="DL481" s="2">
        <v>43679</v>
      </c>
      <c r="DM481">
        <v>98.073999999999998</v>
      </c>
      <c r="DN481" s="2">
        <v>43679</v>
      </c>
      <c r="DO481">
        <v>69.607500000000002</v>
      </c>
      <c r="DP481" s="2">
        <v>43679</v>
      </c>
      <c r="DQ481" s="5">
        <v>61.722999999999999</v>
      </c>
      <c r="DS481" s="2">
        <v>43679</v>
      </c>
      <c r="DT481">
        <v>61.722999999999999</v>
      </c>
      <c r="DV481" s="2">
        <v>43686</v>
      </c>
      <c r="DW481" s="23">
        <f t="shared" si="185"/>
        <v>1.6988111913227799E-2</v>
      </c>
      <c r="DX481" s="23">
        <f t="shared" si="186"/>
        <v>-5.9444908946305608E-3</v>
      </c>
      <c r="DY481" s="23">
        <f t="shared" si="187"/>
        <v>-6.6587819775448809E-3</v>
      </c>
      <c r="DZ481" s="23"/>
      <c r="EA481" s="2">
        <v>44043</v>
      </c>
      <c r="EB481" s="23">
        <f t="shared" si="188"/>
        <v>0.21668425905770963</v>
      </c>
      <c r="EC481" s="23">
        <f t="shared" si="189"/>
        <v>-0.44653783211614045</v>
      </c>
    </row>
    <row r="482" spans="71:133">
      <c r="BS482" s="2">
        <v>41887</v>
      </c>
      <c r="BT482">
        <v>1750.63</v>
      </c>
      <c r="BU482" s="2">
        <v>41887</v>
      </c>
      <c r="BV482">
        <v>1015.94</v>
      </c>
      <c r="BW482" s="2">
        <v>41887</v>
      </c>
      <c r="BX482">
        <v>1096.83</v>
      </c>
      <c r="BZ482" s="2">
        <v>41894</v>
      </c>
      <c r="CA482" s="23">
        <f t="shared" si="180"/>
        <v>1.87018918440085E-4</v>
      </c>
      <c r="CB482" s="23">
        <f t="shared" si="181"/>
        <v>-1.206994053569288E-2</v>
      </c>
      <c r="CC482" s="23">
        <f t="shared" si="182"/>
        <v>-3.2183656537476124E-2</v>
      </c>
      <c r="CD482" s="23"/>
      <c r="CE482" s="2">
        <v>42251</v>
      </c>
      <c r="CF482" s="23">
        <f t="shared" si="183"/>
        <v>0.46361292707725371</v>
      </c>
      <c r="CG482" s="23">
        <f t="shared" si="184"/>
        <v>0.51010487818793193</v>
      </c>
      <c r="DL482" s="2">
        <v>43686</v>
      </c>
      <c r="DM482">
        <v>97.491</v>
      </c>
      <c r="DN482" s="2">
        <v>43686</v>
      </c>
      <c r="DO482">
        <v>70.790000000000006</v>
      </c>
      <c r="DP482" s="2">
        <v>43686</v>
      </c>
      <c r="DQ482" s="5">
        <v>61.311999999999998</v>
      </c>
      <c r="DS482" s="2">
        <v>43686</v>
      </c>
      <c r="DT482">
        <v>61.311999999999998</v>
      </c>
      <c r="DV482" s="2">
        <v>43693</v>
      </c>
      <c r="DW482" s="23">
        <f t="shared" si="185"/>
        <v>5.1560954937137637E-3</v>
      </c>
      <c r="DX482" s="23">
        <f t="shared" si="186"/>
        <v>6.677539465181459E-3</v>
      </c>
      <c r="DY482" s="23">
        <f t="shared" si="187"/>
        <v>-6.4098382045929547E-3</v>
      </c>
      <c r="DZ482" s="23"/>
      <c r="EA482" s="2">
        <v>44050</v>
      </c>
      <c r="EB482" s="23">
        <f t="shared" si="188"/>
        <v>0.24530131433182129</v>
      </c>
      <c r="EC482" s="23">
        <f t="shared" si="189"/>
        <v>-0.45085555157577939</v>
      </c>
    </row>
    <row r="483" spans="71:133">
      <c r="BS483" s="2">
        <v>41894</v>
      </c>
      <c r="BT483">
        <v>1729.5</v>
      </c>
      <c r="BU483" s="2">
        <v>41894</v>
      </c>
      <c r="BV483">
        <v>1016.13</v>
      </c>
      <c r="BW483" s="2">
        <v>41894</v>
      </c>
      <c r="BX483">
        <v>1061.53</v>
      </c>
      <c r="BZ483" s="2">
        <v>41901</v>
      </c>
      <c r="CA483" s="23">
        <f t="shared" si="180"/>
        <v>-2.2634899077877968E-4</v>
      </c>
      <c r="CB483" s="23">
        <f t="shared" si="181"/>
        <v>6.2561433940444555E-3</v>
      </c>
      <c r="CC483" s="23">
        <f t="shared" si="182"/>
        <v>-7.1688977230977002E-3</v>
      </c>
      <c r="CD483" s="23"/>
      <c r="CE483" s="2">
        <v>42258</v>
      </c>
      <c r="CF483" s="23">
        <f t="shared" si="183"/>
        <v>0.46907331198109026</v>
      </c>
      <c r="CG483" s="23">
        <f t="shared" si="184"/>
        <v>0.52119760015131478</v>
      </c>
      <c r="DL483" s="2">
        <v>43693</v>
      </c>
      <c r="DM483">
        <v>98.141999999999996</v>
      </c>
      <c r="DN483" s="2">
        <v>43693</v>
      </c>
      <c r="DO483">
        <v>71.155000000000001</v>
      </c>
      <c r="DP483" s="2">
        <v>43693</v>
      </c>
      <c r="DQ483" s="5">
        <v>60.918999999999997</v>
      </c>
      <c r="DS483" s="2">
        <v>43693</v>
      </c>
      <c r="DT483">
        <v>60.918999999999997</v>
      </c>
      <c r="DV483" s="2">
        <v>43700</v>
      </c>
      <c r="DW483" s="23">
        <f t="shared" si="185"/>
        <v>7.1491813646265001E-3</v>
      </c>
      <c r="DX483" s="23">
        <f t="shared" si="186"/>
        <v>-5.115037394795241E-3</v>
      </c>
      <c r="DY483" s="23">
        <f t="shared" si="187"/>
        <v>-1.1441422216385666E-2</v>
      </c>
      <c r="DZ483" s="23"/>
      <c r="EA483" s="2">
        <v>44057</v>
      </c>
      <c r="EB483" s="23">
        <f t="shared" si="188"/>
        <v>0.24082924489308727</v>
      </c>
      <c r="EC483" s="23">
        <f t="shared" si="189"/>
        <v>-0.44995010694524279</v>
      </c>
    </row>
    <row r="484" spans="71:133">
      <c r="BS484" s="2">
        <v>41901</v>
      </c>
      <c r="BT484">
        <v>1740.32</v>
      </c>
      <c r="BU484" s="2">
        <v>41901</v>
      </c>
      <c r="BV484">
        <v>1015.9</v>
      </c>
      <c r="BW484" s="2">
        <v>41901</v>
      </c>
      <c r="BX484">
        <v>1053.92</v>
      </c>
      <c r="BZ484" s="2">
        <v>41908</v>
      </c>
      <c r="CA484" s="23">
        <f t="shared" si="180"/>
        <v>-1.7659218427010459E-2</v>
      </c>
      <c r="CB484" s="23">
        <f t="shared" si="181"/>
        <v>-1.8645996138641152E-2</v>
      </c>
      <c r="CC484" s="23">
        <f t="shared" si="182"/>
        <v>-2.847464703203284E-2</v>
      </c>
      <c r="CD484" s="23"/>
      <c r="CE484" s="2">
        <v>42265</v>
      </c>
      <c r="CF484" s="23">
        <f t="shared" si="183"/>
        <v>0.46954541851093295</v>
      </c>
      <c r="CG484" s="23">
        <f t="shared" si="184"/>
        <v>0.52973383455746281</v>
      </c>
      <c r="DL484" s="2">
        <v>43700</v>
      </c>
      <c r="DM484">
        <v>97.64</v>
      </c>
      <c r="DN484" s="2">
        <v>43700</v>
      </c>
      <c r="DO484">
        <v>71.663700000000006</v>
      </c>
      <c r="DP484" s="2">
        <v>43700</v>
      </c>
      <c r="DQ484" s="5">
        <v>60.222000000000001</v>
      </c>
      <c r="DS484" s="2">
        <v>43700</v>
      </c>
      <c r="DT484">
        <v>60.222000000000001</v>
      </c>
      <c r="DV484" s="2">
        <v>43707</v>
      </c>
      <c r="DW484" s="23">
        <f t="shared" si="185"/>
        <v>-3.609916875628838E-3</v>
      </c>
      <c r="DX484" s="23">
        <f t="shared" si="186"/>
        <v>1.3068414584186838E-2</v>
      </c>
      <c r="DY484" s="23">
        <f t="shared" si="187"/>
        <v>-5.1144100162731077E-3</v>
      </c>
      <c r="DZ484" s="23"/>
      <c r="EA484" s="2">
        <v>44064</v>
      </c>
      <c r="EB484" s="23">
        <f t="shared" si="188"/>
        <v>0.24767357907990714</v>
      </c>
      <c r="EC484" s="23">
        <f t="shared" si="189"/>
        <v>-0.44171083994095073</v>
      </c>
    </row>
    <row r="485" spans="71:133">
      <c r="BS485" s="2">
        <v>41908</v>
      </c>
      <c r="BT485">
        <v>1707.87</v>
      </c>
      <c r="BU485" s="2">
        <v>41908</v>
      </c>
      <c r="BV485">
        <v>997.96</v>
      </c>
      <c r="BW485" s="2">
        <v>41908</v>
      </c>
      <c r="BX485">
        <v>1023.91</v>
      </c>
      <c r="BZ485" s="2">
        <v>41915</v>
      </c>
      <c r="CA485" s="23">
        <f t="shared" si="180"/>
        <v>4.8398733416168405E-3</v>
      </c>
      <c r="CB485" s="23">
        <f t="shared" si="181"/>
        <v>-1.9076393402308045E-2</v>
      </c>
      <c r="CC485" s="23">
        <f t="shared" si="182"/>
        <v>-2.6017911730523147E-2</v>
      </c>
      <c r="CD485" s="23"/>
      <c r="CE485" s="2">
        <v>42272</v>
      </c>
      <c r="CF485" s="23">
        <f t="shared" si="183"/>
        <v>0.46767099063303985</v>
      </c>
      <c r="CG485" s="23">
        <f t="shared" si="184"/>
        <v>0.52426892774486911</v>
      </c>
      <c r="DL485" s="2">
        <v>43707</v>
      </c>
      <c r="DM485">
        <v>98.915999999999997</v>
      </c>
      <c r="DN485" s="2">
        <v>43707</v>
      </c>
      <c r="DO485">
        <v>71.405000000000001</v>
      </c>
      <c r="DP485" s="2">
        <v>43707</v>
      </c>
      <c r="DQ485" s="5">
        <v>59.914000000000001</v>
      </c>
      <c r="DS485" s="2">
        <v>43707</v>
      </c>
      <c r="DT485">
        <v>59.914000000000001</v>
      </c>
      <c r="DV485" s="2">
        <v>43714</v>
      </c>
      <c r="DW485" s="23">
        <f t="shared" si="185"/>
        <v>4.4814788880329637E-3</v>
      </c>
      <c r="DX485" s="23">
        <f t="shared" si="186"/>
        <v>-5.2772049011281519E-3</v>
      </c>
      <c r="DY485" s="23">
        <f t="shared" si="187"/>
        <v>1.3886570751410421E-2</v>
      </c>
      <c r="DZ485" s="23"/>
      <c r="EA485" s="2">
        <v>44071</v>
      </c>
      <c r="EB485" s="23">
        <f t="shared" si="188"/>
        <v>0.28071070842999823</v>
      </c>
      <c r="EC485" s="23">
        <f t="shared" si="189"/>
        <v>-0.47392150330586746</v>
      </c>
    </row>
    <row r="486" spans="71:133">
      <c r="BS486" s="2">
        <v>41915</v>
      </c>
      <c r="BT486">
        <v>1675.29</v>
      </c>
      <c r="BU486" s="2">
        <v>41915</v>
      </c>
      <c r="BV486">
        <v>1002.79</v>
      </c>
      <c r="BW486" s="2">
        <v>41915</v>
      </c>
      <c r="BX486">
        <v>997.27</v>
      </c>
      <c r="BZ486" s="2">
        <v>41922</v>
      </c>
      <c r="CA486" s="23">
        <f t="shared" si="180"/>
        <v>-1.5885678955713467E-2</v>
      </c>
      <c r="CB486" s="23">
        <f t="shared" si="181"/>
        <v>-2.9015871878898536E-2</v>
      </c>
      <c r="CC486" s="23">
        <f t="shared" si="182"/>
        <v>-7.4202573024356733E-3</v>
      </c>
      <c r="CD486" s="23"/>
      <c r="CE486" s="2">
        <v>42279</v>
      </c>
      <c r="CF486" s="23">
        <f t="shared" si="183"/>
        <v>0.48042800854849249</v>
      </c>
      <c r="CG486" s="23">
        <f t="shared" si="184"/>
        <v>0.53963301975263989</v>
      </c>
      <c r="DL486" s="2">
        <v>43714</v>
      </c>
      <c r="DM486">
        <v>98.394000000000005</v>
      </c>
      <c r="DN486" s="2">
        <v>43714</v>
      </c>
      <c r="DO486">
        <v>71.724999999999994</v>
      </c>
      <c r="DP486" s="2">
        <v>43714</v>
      </c>
      <c r="DQ486" s="5">
        <v>60.746000000000002</v>
      </c>
      <c r="DS486" s="2">
        <v>43714</v>
      </c>
      <c r="DT486">
        <v>60.746000000000002</v>
      </c>
      <c r="DV486" s="2">
        <v>43721</v>
      </c>
      <c r="DW486" s="23">
        <f t="shared" si="185"/>
        <v>-1.1084001394213838E-2</v>
      </c>
      <c r="DX486" s="23">
        <f t="shared" si="186"/>
        <v>-1.3923613228449261E-3</v>
      </c>
      <c r="DY486" s="23">
        <f t="shared" si="187"/>
        <v>6.8152635564480146E-3</v>
      </c>
      <c r="DZ486" s="23"/>
      <c r="EA486" s="2">
        <v>44078</v>
      </c>
      <c r="EB486" s="23">
        <f t="shared" si="188"/>
        <v>0.27985304355512636</v>
      </c>
      <c r="EC486" s="23">
        <f t="shared" si="189"/>
        <v>-0.49104732038057647</v>
      </c>
    </row>
    <row r="487" spans="71:133">
      <c r="BS487" s="2">
        <v>41922</v>
      </c>
      <c r="BT487">
        <v>1626.68</v>
      </c>
      <c r="BU487" s="2">
        <v>41922</v>
      </c>
      <c r="BV487">
        <v>986.86</v>
      </c>
      <c r="BW487" s="2">
        <v>41922</v>
      </c>
      <c r="BX487">
        <v>989.87</v>
      </c>
      <c r="BZ487" s="2">
        <v>41929</v>
      </c>
      <c r="CA487" s="23">
        <f t="shared" si="180"/>
        <v>-2.18065379081126E-2</v>
      </c>
      <c r="CB487" s="23">
        <f t="shared" si="181"/>
        <v>-8.0655076597733188E-3</v>
      </c>
      <c r="CC487" s="23">
        <f t="shared" si="182"/>
        <v>-1.3244163374988682E-2</v>
      </c>
      <c r="CD487" s="23"/>
      <c r="CE487" s="2">
        <v>42286</v>
      </c>
      <c r="CF487" s="23">
        <f t="shared" si="183"/>
        <v>0.49316358792979703</v>
      </c>
      <c r="CG487" s="23">
        <f t="shared" si="184"/>
        <v>0.55382888591245516</v>
      </c>
      <c r="DL487" s="2">
        <v>43721</v>
      </c>
      <c r="DM487">
        <v>98.257000000000005</v>
      </c>
      <c r="DN487" s="2">
        <v>43721</v>
      </c>
      <c r="DO487">
        <v>70.930000000000007</v>
      </c>
      <c r="DP487" s="2">
        <v>43721</v>
      </c>
      <c r="DQ487" s="5">
        <v>61.16</v>
      </c>
      <c r="DS487" s="2">
        <v>43721</v>
      </c>
      <c r="DT487">
        <v>61.16</v>
      </c>
      <c r="DV487" s="2">
        <v>43728</v>
      </c>
      <c r="DW487" s="23">
        <f t="shared" si="185"/>
        <v>2.1147610320015886E-4</v>
      </c>
      <c r="DX487" s="23">
        <f t="shared" si="186"/>
        <v>2.605412337034485E-3</v>
      </c>
      <c r="DY487" s="23">
        <f t="shared" si="187"/>
        <v>-8.5022890778285731E-3</v>
      </c>
      <c r="DZ487" s="23"/>
      <c r="EA487" s="2">
        <v>44085</v>
      </c>
      <c r="EB487" s="23">
        <f t="shared" si="188"/>
        <v>0.29136095226575603</v>
      </c>
      <c r="EC487" s="23">
        <f t="shared" si="189"/>
        <v>-0.48160103055350928</v>
      </c>
    </row>
    <row r="488" spans="71:133">
      <c r="BS488" s="2">
        <v>41929</v>
      </c>
      <c r="BT488">
        <v>1613.56</v>
      </c>
      <c r="BU488" s="2">
        <v>41929</v>
      </c>
      <c r="BV488">
        <v>965.34</v>
      </c>
      <c r="BW488" s="2">
        <v>41929</v>
      </c>
      <c r="BX488">
        <v>976.76</v>
      </c>
      <c r="BZ488" s="2">
        <v>41936</v>
      </c>
      <c r="CA488" s="23">
        <f t="shared" si="180"/>
        <v>2.8549526591667096E-2</v>
      </c>
      <c r="CB488" s="23">
        <f t="shared" si="181"/>
        <v>3.366469173752451E-2</v>
      </c>
      <c r="CC488" s="23">
        <f t="shared" si="182"/>
        <v>7.801302264629939E-3</v>
      </c>
      <c r="CD488" s="23"/>
      <c r="CE488" s="2">
        <v>42293</v>
      </c>
      <c r="CF488" s="23">
        <f t="shared" si="183"/>
        <v>0.48788463539590221</v>
      </c>
      <c r="CG488" s="23">
        <f t="shared" si="184"/>
        <v>0.54933334521683919</v>
      </c>
      <c r="DL488" s="2">
        <v>43728</v>
      </c>
      <c r="DM488">
        <v>98.513000000000005</v>
      </c>
      <c r="DN488" s="2">
        <v>43728</v>
      </c>
      <c r="DO488">
        <v>70.944999999999993</v>
      </c>
      <c r="DP488" s="2">
        <v>43728</v>
      </c>
      <c r="DQ488" s="5">
        <v>60.64</v>
      </c>
      <c r="DS488" s="2">
        <v>43728</v>
      </c>
      <c r="DT488">
        <v>60.64</v>
      </c>
      <c r="DV488" s="2">
        <v>43735</v>
      </c>
      <c r="DW488" s="23">
        <f t="shared" si="185"/>
        <v>-5.3915004581012171E-3</v>
      </c>
      <c r="DX488" s="23">
        <f t="shared" si="186"/>
        <v>6.0499629490522455E-3</v>
      </c>
      <c r="DY488" s="23">
        <f t="shared" si="187"/>
        <v>-4.6668865435356421E-3</v>
      </c>
      <c r="DZ488" s="23"/>
      <c r="EA488" s="2">
        <v>44092</v>
      </c>
      <c r="EB488" s="23">
        <f t="shared" si="188"/>
        <v>0.29298294720888435</v>
      </c>
      <c r="EC488" s="23">
        <f t="shared" si="189"/>
        <v>-0.483887435206801</v>
      </c>
    </row>
    <row r="489" spans="71:133">
      <c r="BS489" s="2">
        <v>41936</v>
      </c>
      <c r="BT489">
        <v>1667.88</v>
      </c>
      <c r="BU489" s="2">
        <v>41936</v>
      </c>
      <c r="BV489">
        <v>992.9</v>
      </c>
      <c r="BW489" s="2">
        <v>41936</v>
      </c>
      <c r="BX489">
        <v>984.38</v>
      </c>
      <c r="BZ489" s="2">
        <v>41943</v>
      </c>
      <c r="CA489" s="23">
        <f t="shared" si="180"/>
        <v>4.2431261959915423E-2</v>
      </c>
      <c r="CB489" s="23">
        <f t="shared" si="181"/>
        <v>2.4108449049092151E-2</v>
      </c>
      <c r="CC489" s="23">
        <f t="shared" si="182"/>
        <v>3.2192852353765788E-2</v>
      </c>
      <c r="CD489" s="23"/>
      <c r="CE489" s="2">
        <v>42300</v>
      </c>
      <c r="CF489" s="23">
        <f t="shared" si="183"/>
        <v>0.46842565677357656</v>
      </c>
      <c r="CG489" s="23">
        <f t="shared" si="184"/>
        <v>0.54970089103878261</v>
      </c>
      <c r="DL489" s="2">
        <v>43735</v>
      </c>
      <c r="DM489">
        <v>99.108999999999995</v>
      </c>
      <c r="DN489" s="2">
        <v>43735</v>
      </c>
      <c r="DO489">
        <v>70.5625</v>
      </c>
      <c r="DP489" s="2">
        <v>43735</v>
      </c>
      <c r="DQ489" s="5">
        <v>60.356999999999999</v>
      </c>
      <c r="DS489" s="2">
        <v>43735</v>
      </c>
      <c r="DT489">
        <v>60.356999999999999</v>
      </c>
      <c r="DV489" s="2">
        <v>43742</v>
      </c>
      <c r="DW489" s="23">
        <f t="shared" si="185"/>
        <v>4.534986713905953E-3</v>
      </c>
      <c r="DX489" s="23">
        <f t="shared" si="186"/>
        <v>-3.0370602064392349E-3</v>
      </c>
      <c r="DY489" s="23">
        <f t="shared" si="187"/>
        <v>6.958596351707369E-3</v>
      </c>
      <c r="DZ489" s="23"/>
      <c r="EA489" s="2">
        <v>44099</v>
      </c>
      <c r="EB489" s="23">
        <f t="shared" si="188"/>
        <v>0.30393716692807038</v>
      </c>
      <c r="EC489" s="23">
        <f t="shared" si="189"/>
        <v>-0.48430460786510277</v>
      </c>
    </row>
    <row r="490" spans="71:133">
      <c r="BS490" s="2">
        <v>41943</v>
      </c>
      <c r="BT490">
        <v>1708.09</v>
      </c>
      <c r="BU490" s="2">
        <v>41943</v>
      </c>
      <c r="BV490">
        <v>1035.03</v>
      </c>
      <c r="BW490" s="2">
        <v>41943</v>
      </c>
      <c r="BX490">
        <v>1016.07</v>
      </c>
      <c r="BZ490" s="2">
        <v>41950</v>
      </c>
      <c r="CA490" s="23">
        <f t="shared" si="180"/>
        <v>3.4781600533340118E-4</v>
      </c>
      <c r="CB490" s="23">
        <f t="shared" si="181"/>
        <v>-6.3228518403590783E-4</v>
      </c>
      <c r="CC490" s="23">
        <f t="shared" si="182"/>
        <v>-2.7970513842550337E-2</v>
      </c>
      <c r="CD490" s="23"/>
      <c r="CE490" s="2">
        <v>42307</v>
      </c>
      <c r="CF490" s="23">
        <f t="shared" si="183"/>
        <v>0.43725771625952492</v>
      </c>
      <c r="CG490" s="23">
        <f t="shared" si="184"/>
        <v>0.53541059721650042</v>
      </c>
      <c r="DL490" s="2">
        <v>43742</v>
      </c>
      <c r="DM490">
        <v>98.808000000000007</v>
      </c>
      <c r="DN490" s="2">
        <v>43742</v>
      </c>
      <c r="DO490">
        <v>70.882499999999993</v>
      </c>
      <c r="DP490" s="2">
        <v>43742</v>
      </c>
      <c r="DQ490" s="5">
        <v>60.777000000000001</v>
      </c>
      <c r="DS490" s="2">
        <v>43742</v>
      </c>
      <c r="DT490">
        <v>60.777000000000001</v>
      </c>
      <c r="DV490" s="2">
        <v>43749</v>
      </c>
      <c r="DW490" s="23">
        <f t="shared" si="185"/>
        <v>1.9045603639826769E-3</v>
      </c>
      <c r="DX490" s="23">
        <f t="shared" si="186"/>
        <v>-5.1311634685451413E-3</v>
      </c>
      <c r="DY490" s="23">
        <f t="shared" si="187"/>
        <v>9.0494759530734825E-4</v>
      </c>
      <c r="DZ490" s="23"/>
      <c r="EA490" s="2">
        <v>44106</v>
      </c>
      <c r="EB490" s="23">
        <f t="shared" si="188"/>
        <v>0.31393897059288606</v>
      </c>
      <c r="EC490" s="23">
        <f t="shared" si="189"/>
        <v>-0.49921262937519839</v>
      </c>
    </row>
    <row r="491" spans="71:133">
      <c r="BS491" s="2">
        <v>41950</v>
      </c>
      <c r="BT491">
        <v>1707.01</v>
      </c>
      <c r="BU491" s="2">
        <v>41950</v>
      </c>
      <c r="BV491">
        <v>1035.3900000000001</v>
      </c>
      <c r="BW491" s="2">
        <v>41950</v>
      </c>
      <c r="BX491">
        <v>987.65</v>
      </c>
      <c r="BZ491" s="2">
        <v>41957</v>
      </c>
      <c r="CA491" s="23">
        <f t="shared" si="180"/>
        <v>6.809028482021251E-3</v>
      </c>
      <c r="CB491" s="23">
        <f t="shared" si="181"/>
        <v>5.9695022290437993E-3</v>
      </c>
      <c r="CC491" s="23">
        <f t="shared" si="182"/>
        <v>3.1995139978737708E-3</v>
      </c>
      <c r="CD491" s="23"/>
      <c r="CE491" s="2">
        <v>42314</v>
      </c>
      <c r="CF491" s="23">
        <f t="shared" si="183"/>
        <v>0.43610203475853931</v>
      </c>
      <c r="CG491" s="23">
        <f t="shared" si="184"/>
        <v>0.53434279687665154</v>
      </c>
      <c r="DL491" s="2">
        <v>43749</v>
      </c>
      <c r="DM491">
        <v>98.301000000000002</v>
      </c>
      <c r="DN491" s="2">
        <v>43749</v>
      </c>
      <c r="DO491">
        <v>71.017499999999998</v>
      </c>
      <c r="DP491" s="2">
        <v>43749</v>
      </c>
      <c r="DQ491" s="5">
        <v>60.832000000000001</v>
      </c>
      <c r="DS491" s="2">
        <v>43749</v>
      </c>
      <c r="DT491">
        <v>60.832000000000001</v>
      </c>
      <c r="DV491" s="2">
        <v>43756</v>
      </c>
      <c r="DW491" s="23">
        <f t="shared" si="185"/>
        <v>1.830534727355948E-3</v>
      </c>
      <c r="DX491" s="23">
        <f t="shared" si="186"/>
        <v>-1.0366120385347122E-2</v>
      </c>
      <c r="DY491" s="23">
        <f t="shared" si="187"/>
        <v>4.9644923724354584E-3</v>
      </c>
      <c r="DZ491" s="23"/>
      <c r="EA491" s="2">
        <v>44113</v>
      </c>
      <c r="EB491" s="23">
        <f t="shared" si="188"/>
        <v>0.31565221202432275</v>
      </c>
      <c r="EC491" s="23">
        <f t="shared" si="189"/>
        <v>-0.49873113239722383</v>
      </c>
    </row>
    <row r="492" spans="71:133">
      <c r="BS492" s="2">
        <v>41957</v>
      </c>
      <c r="BT492">
        <v>1717.2</v>
      </c>
      <c r="BU492" s="2">
        <v>41957</v>
      </c>
      <c r="BV492">
        <v>1042.44</v>
      </c>
      <c r="BW492" s="2">
        <v>41957</v>
      </c>
      <c r="BX492">
        <v>990.81</v>
      </c>
      <c r="BZ492" s="2">
        <v>41964</v>
      </c>
      <c r="CA492" s="23">
        <f t="shared" si="180"/>
        <v>6.9068723379763775E-3</v>
      </c>
      <c r="CB492" s="23">
        <f t="shared" si="181"/>
        <v>1.1670160726764411E-2</v>
      </c>
      <c r="CC492" s="23">
        <f t="shared" si="182"/>
        <v>1.3665586742160452E-2</v>
      </c>
      <c r="CD492" s="23"/>
      <c r="CE492" s="2">
        <v>42321</v>
      </c>
      <c r="CF492" s="23">
        <f t="shared" si="183"/>
        <v>0.4580462695070468</v>
      </c>
      <c r="CG492" s="23">
        <f t="shared" si="184"/>
        <v>0.54981129306217058</v>
      </c>
      <c r="DL492" s="2">
        <v>43756</v>
      </c>
      <c r="DM492">
        <v>97.281999999999996</v>
      </c>
      <c r="DN492" s="2">
        <v>43756</v>
      </c>
      <c r="DO492">
        <v>71.147499999999994</v>
      </c>
      <c r="DP492" s="2">
        <v>43756</v>
      </c>
      <c r="DQ492" s="5">
        <v>61.134</v>
      </c>
      <c r="DS492" s="2">
        <v>43756</v>
      </c>
      <c r="DT492">
        <v>61.134</v>
      </c>
      <c r="DV492" s="2">
        <v>43763</v>
      </c>
      <c r="DW492" s="23">
        <f t="shared" si="185"/>
        <v>-3.6375136160792243E-3</v>
      </c>
      <c r="DX492" s="23">
        <f t="shared" si="186"/>
        <v>5.6433872658869788E-3</v>
      </c>
      <c r="DY492" s="23">
        <f t="shared" si="187"/>
        <v>2.4699839696404879E-3</v>
      </c>
      <c r="DZ492" s="23"/>
      <c r="EA492" s="2">
        <v>44120</v>
      </c>
      <c r="EB492" s="23">
        <f t="shared" si="188"/>
        <v>0.32217449801633352</v>
      </c>
      <c r="EC492" s="23">
        <f t="shared" si="189"/>
        <v>-0.50281355463037514</v>
      </c>
    </row>
    <row r="493" spans="71:133">
      <c r="BS493" s="2">
        <v>41964</v>
      </c>
      <c r="BT493">
        <v>1737.24</v>
      </c>
      <c r="BU493" s="2">
        <v>41964</v>
      </c>
      <c r="BV493">
        <v>1049.6400000000001</v>
      </c>
      <c r="BW493" s="2">
        <v>41964</v>
      </c>
      <c r="BX493">
        <v>1004.35</v>
      </c>
      <c r="BZ493" s="2">
        <v>41971</v>
      </c>
      <c r="CA493" s="23">
        <f t="shared" si="180"/>
        <v>1.2432834114553426E-2</v>
      </c>
      <c r="CB493" s="23">
        <f t="shared" si="181"/>
        <v>1.300914093619765E-3</v>
      </c>
      <c r="CC493" s="23">
        <f t="shared" si="182"/>
        <v>3.6839747100114728E-4</v>
      </c>
      <c r="CD493" s="23"/>
      <c r="CE493" s="2">
        <v>42328</v>
      </c>
      <c r="CF493" s="23">
        <f t="shared" si="183"/>
        <v>0.46024849856438005</v>
      </c>
      <c r="CG493" s="23">
        <f t="shared" si="184"/>
        <v>0.55172994736356884</v>
      </c>
      <c r="DL493" s="2">
        <v>43763</v>
      </c>
      <c r="DM493">
        <v>97.831000000000003</v>
      </c>
      <c r="DN493" s="2">
        <v>43763</v>
      </c>
      <c r="DO493">
        <v>70.8887</v>
      </c>
      <c r="DP493" s="2">
        <v>43763</v>
      </c>
      <c r="DQ493" s="5">
        <v>61.284999999999997</v>
      </c>
      <c r="DS493" s="2">
        <v>43763</v>
      </c>
      <c r="DT493">
        <v>61.284999999999997</v>
      </c>
      <c r="DV493" s="2">
        <v>43770</v>
      </c>
      <c r="DW493" s="23">
        <f t="shared" si="185"/>
        <v>-1.1623855424066631E-3</v>
      </c>
      <c r="DX493" s="23">
        <f t="shared" si="186"/>
        <v>-6.0512516482504886E-3</v>
      </c>
      <c r="DY493" s="23">
        <f t="shared" si="187"/>
        <v>-9.6271518316060067E-4</v>
      </c>
      <c r="DZ493" s="23"/>
      <c r="EA493" s="2">
        <v>44127</v>
      </c>
      <c r="EB493" s="23">
        <f t="shared" si="188"/>
        <v>0.32246967860181874</v>
      </c>
      <c r="EC493" s="23">
        <f t="shared" si="189"/>
        <v>-0.49250572747313909</v>
      </c>
    </row>
    <row r="494" spans="71:133">
      <c r="BS494" s="2">
        <v>41971</v>
      </c>
      <c r="BT494">
        <v>1739.5</v>
      </c>
      <c r="BU494" s="2">
        <v>41971</v>
      </c>
      <c r="BV494">
        <v>1062.69</v>
      </c>
      <c r="BW494" s="2">
        <v>41971</v>
      </c>
      <c r="BX494">
        <v>1004.72</v>
      </c>
      <c r="BZ494" s="2">
        <v>41978</v>
      </c>
      <c r="CA494" s="23">
        <f t="shared" si="180"/>
        <v>-1.2600099746868931E-2</v>
      </c>
      <c r="CB494" s="23">
        <f t="shared" si="181"/>
        <v>-5.6338028169011789E-4</v>
      </c>
      <c r="CC494" s="23">
        <f t="shared" si="182"/>
        <v>-1.8950553388008662E-2</v>
      </c>
      <c r="CD494" s="23"/>
      <c r="CE494" s="2">
        <v>42335</v>
      </c>
      <c r="CF494" s="23">
        <f t="shared" si="183"/>
        <v>0.45946375394749805</v>
      </c>
      <c r="CG494" s="23">
        <f t="shared" si="184"/>
        <v>0.54269809812949554</v>
      </c>
      <c r="DL494" s="2">
        <v>43770</v>
      </c>
      <c r="DM494">
        <v>97.239000000000004</v>
      </c>
      <c r="DN494" s="2">
        <v>43770</v>
      </c>
      <c r="DO494">
        <v>70.806299999999993</v>
      </c>
      <c r="DP494" s="2">
        <v>43770</v>
      </c>
      <c r="DQ494" s="5">
        <v>61.225999999999999</v>
      </c>
      <c r="DS494" s="2">
        <v>43770</v>
      </c>
      <c r="DT494">
        <v>61.225999999999999</v>
      </c>
      <c r="DV494" s="2">
        <v>43777</v>
      </c>
      <c r="DW494" s="23">
        <f t="shared" si="185"/>
        <v>6.7606978475078794E-3</v>
      </c>
      <c r="DX494" s="23">
        <f t="shared" si="186"/>
        <v>1.1456308682730176E-2</v>
      </c>
      <c r="DY494" s="23">
        <f t="shared" si="187"/>
        <v>-8.9831117499101776E-3</v>
      </c>
      <c r="DZ494" s="23"/>
      <c r="EA494" s="2">
        <v>44134</v>
      </c>
      <c r="EB494" s="23">
        <f t="shared" si="188"/>
        <v>0.33289437084084611</v>
      </c>
      <c r="EC494" s="23">
        <f t="shared" si="189"/>
        <v>-0.49968339618327584</v>
      </c>
    </row>
    <row r="495" spans="71:133">
      <c r="BS495" s="2">
        <v>41978</v>
      </c>
      <c r="BT495">
        <v>1738.52</v>
      </c>
      <c r="BU495" s="2">
        <v>41978</v>
      </c>
      <c r="BV495">
        <v>1049.3</v>
      </c>
      <c r="BW495" s="2">
        <v>41978</v>
      </c>
      <c r="BX495">
        <v>985.68</v>
      </c>
      <c r="BZ495" s="2">
        <v>41985</v>
      </c>
      <c r="CA495" s="23">
        <f t="shared" si="180"/>
        <v>-4.2923853997903327E-2</v>
      </c>
      <c r="CB495" s="23">
        <f t="shared" si="181"/>
        <v>-3.6513816349538653E-2</v>
      </c>
      <c r="CC495" s="23">
        <f t="shared" si="182"/>
        <v>-4.7956740524308095E-2</v>
      </c>
      <c r="CD495" s="23"/>
      <c r="CE495" s="2">
        <v>42342</v>
      </c>
      <c r="CF495" s="23">
        <f t="shared" si="183"/>
        <v>0.46017206748005701</v>
      </c>
      <c r="CG495" s="23">
        <f t="shared" si="184"/>
        <v>0.54331872288813765</v>
      </c>
      <c r="DL495" s="2">
        <v>43777</v>
      </c>
      <c r="DM495">
        <v>98.352999999999994</v>
      </c>
      <c r="DN495" s="2">
        <v>43777</v>
      </c>
      <c r="DO495">
        <v>71.284999999999997</v>
      </c>
      <c r="DP495" s="2">
        <v>43777</v>
      </c>
      <c r="DQ495" s="5">
        <v>60.676000000000002</v>
      </c>
      <c r="DS495" s="2">
        <v>43777</v>
      </c>
      <c r="DT495">
        <v>60.676000000000002</v>
      </c>
      <c r="DV495" s="2">
        <v>43784</v>
      </c>
      <c r="DW495" s="23">
        <f t="shared" si="185"/>
        <v>7.04916882934703E-3</v>
      </c>
      <c r="DX495" s="23">
        <f t="shared" si="186"/>
        <v>-3.5992801439711508E-3</v>
      </c>
      <c r="DY495" s="23">
        <f t="shared" si="187"/>
        <v>-4.5817127035401306E-3</v>
      </c>
      <c r="DZ495" s="23"/>
      <c r="EA495" s="2">
        <v>44141</v>
      </c>
      <c r="EB495" s="23">
        <f t="shared" si="188"/>
        <v>0.31537529257436581</v>
      </c>
      <c r="EC495" s="23">
        <f t="shared" si="189"/>
        <v>-0.47906418016265589</v>
      </c>
    </row>
    <row r="496" spans="71:133">
      <c r="BS496" s="2">
        <v>41985</v>
      </c>
      <c r="BT496">
        <v>1675.04</v>
      </c>
      <c r="BU496" s="2">
        <v>41985</v>
      </c>
      <c r="BV496">
        <v>1004.26</v>
      </c>
      <c r="BW496" s="2">
        <v>41985</v>
      </c>
      <c r="BX496">
        <v>938.41</v>
      </c>
      <c r="BZ496" s="2">
        <v>41992</v>
      </c>
      <c r="CA496" s="23">
        <f t="shared" si="180"/>
        <v>1.543425009459698E-3</v>
      </c>
      <c r="CB496" s="23">
        <f t="shared" si="181"/>
        <v>2.5050148056165789E-2</v>
      </c>
      <c r="CC496" s="23">
        <f t="shared" si="182"/>
        <v>6.5962638931811313E-3</v>
      </c>
      <c r="CD496" s="23"/>
      <c r="CE496" s="2">
        <v>42349</v>
      </c>
      <c r="CF496" s="23">
        <f t="shared" si="183"/>
        <v>0.4281041900044279</v>
      </c>
      <c r="CG496" s="23">
        <f t="shared" si="184"/>
        <v>0.51916126798958773</v>
      </c>
      <c r="DL496" s="2">
        <v>43784</v>
      </c>
      <c r="DM496">
        <v>97.998999999999995</v>
      </c>
      <c r="DN496" s="2">
        <v>43784</v>
      </c>
      <c r="DO496">
        <v>71.787499999999994</v>
      </c>
      <c r="DP496" s="2">
        <v>43784</v>
      </c>
      <c r="DQ496" s="5">
        <v>60.398000000000003</v>
      </c>
      <c r="DS496" s="2">
        <v>43784</v>
      </c>
      <c r="DT496">
        <v>60.398000000000003</v>
      </c>
      <c r="DV496" s="2">
        <v>43791</v>
      </c>
      <c r="DW496" s="23">
        <f t="shared" si="185"/>
        <v>-1.0099251262405406E-3</v>
      </c>
      <c r="DX496" s="23">
        <f t="shared" si="186"/>
        <v>2.7653343401463637E-3</v>
      </c>
      <c r="DY496" s="23">
        <f t="shared" si="187"/>
        <v>-5.8942349084406542E-3</v>
      </c>
      <c r="DZ496" s="23"/>
      <c r="EA496" s="2">
        <v>44148</v>
      </c>
      <c r="EB496" s="23">
        <f t="shared" si="188"/>
        <v>0.32548213862652375</v>
      </c>
      <c r="EC496" s="23">
        <f t="shared" si="189"/>
        <v>-0.47022903776282721</v>
      </c>
    </row>
    <row r="497" spans="71:133">
      <c r="BS497" s="2">
        <v>41992</v>
      </c>
      <c r="BT497">
        <v>1717</v>
      </c>
      <c r="BU497" s="2">
        <v>41992</v>
      </c>
      <c r="BV497">
        <v>1005.81</v>
      </c>
      <c r="BW497" s="2">
        <v>41992</v>
      </c>
      <c r="BX497">
        <v>944.6</v>
      </c>
      <c r="BZ497" s="2">
        <v>41999</v>
      </c>
      <c r="CA497" s="23">
        <f t="shared" si="180"/>
        <v>-4.5634861454946218E-3</v>
      </c>
      <c r="CB497" s="23">
        <f t="shared" si="181"/>
        <v>7.2335468841002726E-3</v>
      </c>
      <c r="CC497" s="23">
        <f t="shared" si="182"/>
        <v>8.3950878678804575E-3</v>
      </c>
      <c r="CD497" s="23"/>
      <c r="CE497" s="2">
        <v>42356</v>
      </c>
      <c r="CF497" s="23">
        <f t="shared" si="183"/>
        <v>0.42496446501373381</v>
      </c>
      <c r="CG497" s="23">
        <f t="shared" si="184"/>
        <v>0.52919363884619186</v>
      </c>
      <c r="DL497" s="2">
        <v>43791</v>
      </c>
      <c r="DM497">
        <v>98.27</v>
      </c>
      <c r="DN497" s="2">
        <v>43791</v>
      </c>
      <c r="DO497">
        <v>71.715000000000003</v>
      </c>
      <c r="DP497" s="2">
        <v>43791</v>
      </c>
      <c r="DQ497" s="5">
        <v>60.042000000000002</v>
      </c>
      <c r="DS497" s="2">
        <v>43791</v>
      </c>
      <c r="DT497">
        <v>60.042000000000002</v>
      </c>
      <c r="DV497" s="2">
        <v>43798</v>
      </c>
      <c r="DW497" s="23">
        <f t="shared" si="185"/>
        <v>3.1374189500099625E-4</v>
      </c>
      <c r="DX497" s="23">
        <f t="shared" si="186"/>
        <v>3.0528136766072578E-5</v>
      </c>
      <c r="DY497" s="23">
        <f t="shared" si="187"/>
        <v>-3.747376836214622E-3</v>
      </c>
      <c r="DZ497" s="23"/>
      <c r="EA497" s="2">
        <v>44155</v>
      </c>
      <c r="EB497" s="23">
        <f t="shared" si="188"/>
        <v>0.32834205685486351</v>
      </c>
      <c r="EC497" s="23">
        <f t="shared" si="189"/>
        <v>-0.47655823242706996</v>
      </c>
    </row>
    <row r="498" spans="71:133">
      <c r="BS498" s="2">
        <v>41999</v>
      </c>
      <c r="BT498">
        <v>1729.42</v>
      </c>
      <c r="BU498" s="2">
        <v>41999</v>
      </c>
      <c r="BV498">
        <v>1001.22</v>
      </c>
      <c r="BW498" s="2">
        <v>41999</v>
      </c>
      <c r="BX498">
        <v>952.53</v>
      </c>
      <c r="BZ498" s="2">
        <v>42006</v>
      </c>
      <c r="CA498" s="23">
        <f t="shared" si="180"/>
        <v>2.7346637102734439E-2</v>
      </c>
      <c r="CB498" s="23">
        <f t="shared" si="181"/>
        <v>-1.4288027199870545E-2</v>
      </c>
      <c r="CC498" s="23">
        <f t="shared" si="182"/>
        <v>1.2493044838484124E-3</v>
      </c>
      <c r="CD498" s="23"/>
      <c r="CE498" s="2">
        <v>42363</v>
      </c>
      <c r="CF498" s="23">
        <f t="shared" si="183"/>
        <v>0.4340965469003687</v>
      </c>
      <c r="CG498" s="23">
        <f t="shared" si="184"/>
        <v>0.53627455637859323</v>
      </c>
      <c r="DL498" s="2">
        <v>43798</v>
      </c>
      <c r="DM498">
        <v>98.272999999999996</v>
      </c>
      <c r="DN498" s="2">
        <v>43798</v>
      </c>
      <c r="DO498">
        <v>71.737499999999997</v>
      </c>
      <c r="DP498" s="2">
        <v>43798</v>
      </c>
      <c r="DQ498" s="5">
        <v>59.817</v>
      </c>
      <c r="DS498" s="2">
        <v>43798</v>
      </c>
      <c r="DT498">
        <v>59.817</v>
      </c>
      <c r="DV498" s="2">
        <v>43805</v>
      </c>
      <c r="DW498" s="23">
        <f t="shared" si="185"/>
        <v>-7.4925945286634654E-3</v>
      </c>
      <c r="DX498" s="23">
        <f t="shared" si="186"/>
        <v>-5.8306961220273568E-3</v>
      </c>
      <c r="DY498" s="23">
        <f t="shared" si="187"/>
        <v>1.1351288095357459E-2</v>
      </c>
      <c r="DZ498" s="23"/>
      <c r="EA498" s="2">
        <v>44162</v>
      </c>
      <c r="EB498" s="23">
        <f t="shared" si="188"/>
        <v>0.32992160533212467</v>
      </c>
      <c r="EC498" s="23">
        <f t="shared" si="189"/>
        <v>-0.47692001344457174</v>
      </c>
    </row>
    <row r="499" spans="71:133">
      <c r="BS499" s="2">
        <v>42006</v>
      </c>
      <c r="BT499">
        <v>1704.71</v>
      </c>
      <c r="BU499" s="2">
        <v>42006</v>
      </c>
      <c r="BV499">
        <v>1028.5999999999999</v>
      </c>
      <c r="BW499" s="2">
        <v>42006</v>
      </c>
      <c r="BX499">
        <v>953.72</v>
      </c>
      <c r="BZ499" s="2">
        <v>42013</v>
      </c>
      <c r="CA499" s="23">
        <f t="shared" si="180"/>
        <v>-1.1559401127746338E-2</v>
      </c>
      <c r="CB499" s="23">
        <f t="shared" si="181"/>
        <v>-1.2266015920596507E-2</v>
      </c>
      <c r="CC499" s="23">
        <f t="shared" si="182"/>
        <v>8.0212221616406953E-3</v>
      </c>
      <c r="CD499" s="23"/>
      <c r="CE499" s="2">
        <v>42370</v>
      </c>
      <c r="CF499" s="23">
        <f t="shared" si="183"/>
        <v>0.45708678350072723</v>
      </c>
      <c r="CG499" s="23">
        <f t="shared" si="184"/>
        <v>0.533574960153824</v>
      </c>
      <c r="DL499" s="2">
        <v>43805</v>
      </c>
      <c r="DM499">
        <v>97.7</v>
      </c>
      <c r="DN499" s="2">
        <v>43805</v>
      </c>
      <c r="DO499">
        <v>71.2</v>
      </c>
      <c r="DP499" s="2">
        <v>43805</v>
      </c>
      <c r="DQ499" s="5">
        <v>60.496000000000002</v>
      </c>
      <c r="DS499" s="2">
        <v>43805</v>
      </c>
      <c r="DT499">
        <v>60.496000000000002</v>
      </c>
      <c r="DV499" s="2">
        <v>43812</v>
      </c>
      <c r="DW499" s="23">
        <f t="shared" si="185"/>
        <v>-5.424157303370869E-3</v>
      </c>
      <c r="DX499" s="23">
        <f t="shared" si="186"/>
        <v>-5.4042988741044296E-3</v>
      </c>
      <c r="DY499" s="23">
        <f t="shared" si="187"/>
        <v>8.2815392753239347E-3</v>
      </c>
      <c r="DZ499" s="23"/>
      <c r="EA499" s="2">
        <v>44169</v>
      </c>
      <c r="EB499" s="23">
        <f t="shared" si="188"/>
        <v>0.33223130038925719</v>
      </c>
      <c r="EC499" s="23">
        <f t="shared" si="189"/>
        <v>-0.47271214642562476</v>
      </c>
    </row>
    <row r="500" spans="71:133">
      <c r="BS500" s="2">
        <v>42013</v>
      </c>
      <c r="BT500">
        <v>1683.8</v>
      </c>
      <c r="BU500" s="2">
        <v>42013</v>
      </c>
      <c r="BV500">
        <v>1016.71</v>
      </c>
      <c r="BW500" s="2">
        <v>42013</v>
      </c>
      <c r="BX500">
        <v>961.37</v>
      </c>
      <c r="BZ500" s="2">
        <v>42020</v>
      </c>
      <c r="CA500" s="23">
        <f t="shared" si="180"/>
        <v>2.8670909108791998E-2</v>
      </c>
      <c r="CB500" s="23">
        <f t="shared" si="181"/>
        <v>-5.1371896899868874E-3</v>
      </c>
      <c r="CC500" s="23">
        <f t="shared" si="182"/>
        <v>-4.0671125581202006E-3</v>
      </c>
      <c r="CD500" s="23"/>
      <c r="CE500" s="2">
        <v>42377</v>
      </c>
      <c r="CF500" s="23">
        <f t="shared" si="183"/>
        <v>0.50725937820711764</v>
      </c>
      <c r="CG500" s="23">
        <f t="shared" si="184"/>
        <v>0.57859677677360455</v>
      </c>
      <c r="DL500" s="2">
        <v>43812</v>
      </c>
      <c r="DM500">
        <v>97.171999999999997</v>
      </c>
      <c r="DN500" s="2">
        <v>43812</v>
      </c>
      <c r="DO500">
        <v>70.813800000000001</v>
      </c>
      <c r="DP500" s="2">
        <v>43812</v>
      </c>
      <c r="DQ500" s="5">
        <v>60.997</v>
      </c>
      <c r="DS500" s="2">
        <v>43812</v>
      </c>
      <c r="DT500">
        <v>60.997</v>
      </c>
      <c r="DV500" s="2">
        <v>43819</v>
      </c>
      <c r="DW500" s="23">
        <f t="shared" si="185"/>
        <v>4.3240159403958867E-3</v>
      </c>
      <c r="DX500" s="23">
        <f t="shared" si="186"/>
        <v>5.3307537150619755E-3</v>
      </c>
      <c r="DY500" s="23">
        <f t="shared" si="187"/>
        <v>7.2134695148928785E-4</v>
      </c>
      <c r="DZ500" s="23"/>
      <c r="EA500" s="2">
        <v>44176</v>
      </c>
      <c r="EB500" s="23">
        <f t="shared" si="188"/>
        <v>0.32645415385720061</v>
      </c>
      <c r="EC500" s="23">
        <f t="shared" si="189"/>
        <v>-0.46857796688272302</v>
      </c>
    </row>
    <row r="501" spans="71:133">
      <c r="BS501" s="2">
        <v>42020</v>
      </c>
      <c r="BT501">
        <v>1675.15</v>
      </c>
      <c r="BU501" s="2">
        <v>42020</v>
      </c>
      <c r="BV501">
        <v>1045.8599999999999</v>
      </c>
      <c r="BW501" s="2">
        <v>42020</v>
      </c>
      <c r="BX501">
        <v>957.46</v>
      </c>
      <c r="BZ501" s="2">
        <v>42027</v>
      </c>
      <c r="CA501" s="23">
        <f t="shared" si="180"/>
        <v>3.705084810586512E-2</v>
      </c>
      <c r="CB501" s="23">
        <f t="shared" si="181"/>
        <v>1.9454974181416507E-2</v>
      </c>
      <c r="CC501" s="23">
        <f t="shared" si="182"/>
        <v>3.4915296722578537E-2</v>
      </c>
      <c r="CD501" s="23"/>
      <c r="CE501" s="2">
        <v>42384</v>
      </c>
      <c r="CF501" s="23">
        <f t="shared" si="183"/>
        <v>0.53092351408796001</v>
      </c>
      <c r="CG501" s="23">
        <f t="shared" si="184"/>
        <v>0.59620037536550485</v>
      </c>
      <c r="DL501" s="2">
        <v>43819</v>
      </c>
      <c r="DM501">
        <v>97.69</v>
      </c>
      <c r="DN501" s="2">
        <v>43819</v>
      </c>
      <c r="DO501">
        <v>71.12</v>
      </c>
      <c r="DP501" s="2">
        <v>43819</v>
      </c>
      <c r="DQ501" s="5">
        <v>61.040999999999997</v>
      </c>
      <c r="DS501" s="2">
        <v>43819</v>
      </c>
      <c r="DT501">
        <v>61.040999999999997</v>
      </c>
      <c r="DV501" s="2">
        <v>43826</v>
      </c>
      <c r="DW501" s="23">
        <f t="shared" si="185"/>
        <v>3.2691226096737136E-3</v>
      </c>
      <c r="DX501" s="23">
        <f t="shared" si="186"/>
        <v>-7.8923124168287506E-3</v>
      </c>
      <c r="DY501" s="23">
        <f t="shared" si="187"/>
        <v>5.4553496830000991E-3</v>
      </c>
      <c r="DZ501" s="23"/>
      <c r="EA501" s="2">
        <v>44183</v>
      </c>
      <c r="EB501" s="23">
        <f t="shared" si="188"/>
        <v>0.32482323562107696</v>
      </c>
      <c r="EC501" s="23">
        <f t="shared" si="189"/>
        <v>-0.47181658860725412</v>
      </c>
    </row>
    <row r="502" spans="71:133">
      <c r="BS502" s="2">
        <v>42027</v>
      </c>
      <c r="BT502">
        <v>1707.74</v>
      </c>
      <c r="BU502" s="2">
        <v>42027</v>
      </c>
      <c r="BV502">
        <v>1084.6099999999999</v>
      </c>
      <c r="BW502" s="2">
        <v>42027</v>
      </c>
      <c r="BX502">
        <v>990.89</v>
      </c>
      <c r="BZ502" s="2">
        <v>42034</v>
      </c>
      <c r="CA502" s="23">
        <f t="shared" si="180"/>
        <v>-7.9014576668110514E-3</v>
      </c>
      <c r="CB502" s="23">
        <f t="shared" si="181"/>
        <v>-1.7684190801878552E-2</v>
      </c>
      <c r="CC502" s="23">
        <f t="shared" si="182"/>
        <v>-2.9549193149592812E-2</v>
      </c>
      <c r="CD502" s="23"/>
      <c r="CE502" s="2">
        <v>42391</v>
      </c>
      <c r="CF502" s="23">
        <f t="shared" si="183"/>
        <v>0.51025957703091107</v>
      </c>
      <c r="CG502" s="23">
        <f t="shared" si="184"/>
        <v>0.57231717852644259</v>
      </c>
      <c r="DL502" s="2">
        <v>43826</v>
      </c>
      <c r="DM502">
        <v>96.918999999999997</v>
      </c>
      <c r="DN502" s="2">
        <v>43826</v>
      </c>
      <c r="DO502">
        <v>71.352500000000006</v>
      </c>
      <c r="DP502" s="2">
        <v>43826</v>
      </c>
      <c r="DQ502" s="5">
        <v>61.374000000000002</v>
      </c>
      <c r="DS502" s="2">
        <v>43826</v>
      </c>
      <c r="DT502">
        <v>61.374000000000002</v>
      </c>
      <c r="DV502" s="2">
        <v>43833</v>
      </c>
      <c r="DW502" s="23">
        <f t="shared" si="185"/>
        <v>6.2548614274200443E-3</v>
      </c>
      <c r="DX502" s="23">
        <f t="shared" si="186"/>
        <v>-8.3574944025421871E-4</v>
      </c>
      <c r="DY502" s="23">
        <f t="shared" si="187"/>
        <v>-4.8228891713103517E-3</v>
      </c>
      <c r="DZ502" s="23"/>
      <c r="EA502" s="2">
        <v>44190</v>
      </c>
      <c r="EB502" s="23">
        <f t="shared" si="188"/>
        <v>0.32850173692604401</v>
      </c>
      <c r="EC502" s="23">
        <f t="shared" si="189"/>
        <v>-0.47593177532947506</v>
      </c>
    </row>
    <row r="503" spans="71:133">
      <c r="BS503" s="2">
        <v>42034</v>
      </c>
      <c r="BT503">
        <v>1677.54</v>
      </c>
      <c r="BU503" s="2">
        <v>42034</v>
      </c>
      <c r="BV503">
        <v>1076.04</v>
      </c>
      <c r="BW503" s="2">
        <v>42034</v>
      </c>
      <c r="BX503">
        <v>961.61</v>
      </c>
      <c r="BZ503" s="2">
        <v>42041</v>
      </c>
      <c r="CA503" s="23">
        <f t="shared" si="180"/>
        <v>-5.4273075350358413E-3</v>
      </c>
      <c r="CB503" s="23">
        <f t="shared" si="181"/>
        <v>2.5638732906517969E-2</v>
      </c>
      <c r="CC503" s="23">
        <f t="shared" si="182"/>
        <v>1.763708780066775E-2</v>
      </c>
      <c r="CD503" s="23"/>
      <c r="CE503" s="2">
        <v>42398</v>
      </c>
      <c r="CF503" s="23">
        <f t="shared" si="183"/>
        <v>0.52006862371074591</v>
      </c>
      <c r="CG503" s="23">
        <f t="shared" si="184"/>
        <v>0.59014896414857188</v>
      </c>
      <c r="DL503" s="2">
        <v>43833</v>
      </c>
      <c r="DM503">
        <v>96.837999999999994</v>
      </c>
      <c r="DN503" s="2">
        <v>43833</v>
      </c>
      <c r="DO503">
        <v>71.7988</v>
      </c>
      <c r="DP503" s="2">
        <v>43833</v>
      </c>
      <c r="DQ503" s="5">
        <v>61.078000000000003</v>
      </c>
      <c r="DS503" s="2">
        <v>43833</v>
      </c>
      <c r="DT503">
        <v>61.078000000000003</v>
      </c>
      <c r="DV503" s="2">
        <v>43840</v>
      </c>
      <c r="DW503" s="23">
        <f t="shared" si="185"/>
        <v>-1.1977916065449512E-2</v>
      </c>
      <c r="DX503" s="23">
        <f t="shared" si="186"/>
        <v>5.3491398004914537E-3</v>
      </c>
      <c r="DY503" s="23">
        <f t="shared" si="187"/>
        <v>1.5226431775761107E-3</v>
      </c>
      <c r="DZ503" s="23"/>
      <c r="EA503" s="2">
        <v>44197</v>
      </c>
      <c r="EB503" s="23">
        <f t="shared" si="188"/>
        <v>0.32993869387108948</v>
      </c>
      <c r="EC503" s="23">
        <f t="shared" si="189"/>
        <v>-0.47239356240615532</v>
      </c>
    </row>
    <row r="504" spans="71:133">
      <c r="BS504" s="2">
        <v>42041</v>
      </c>
      <c r="BT504">
        <v>1720.55</v>
      </c>
      <c r="BU504" s="2">
        <v>42041</v>
      </c>
      <c r="BV504">
        <v>1070.2</v>
      </c>
      <c r="BW504" s="2">
        <v>42041</v>
      </c>
      <c r="BX504">
        <v>978.57</v>
      </c>
      <c r="BZ504" s="2">
        <v>42048</v>
      </c>
      <c r="CA504" s="23">
        <f t="shared" si="180"/>
        <v>1.5324238460100892E-2</v>
      </c>
      <c r="CB504" s="23">
        <f t="shared" si="181"/>
        <v>1.8383656388945457E-2</v>
      </c>
      <c r="CC504" s="23">
        <f t="shared" si="182"/>
        <v>8.2569463605055571E-3</v>
      </c>
      <c r="CD504" s="23"/>
      <c r="CE504" s="2">
        <v>42405</v>
      </c>
      <c r="CF504" s="23">
        <f t="shared" si="183"/>
        <v>0.53310585250591569</v>
      </c>
      <c r="CG504" s="23">
        <f t="shared" si="184"/>
        <v>0.5955050264056454</v>
      </c>
      <c r="DL504" s="2">
        <v>43840</v>
      </c>
      <c r="DM504">
        <v>97.355999999999995</v>
      </c>
      <c r="DN504" s="2">
        <v>43840</v>
      </c>
      <c r="DO504">
        <v>70.938800000000001</v>
      </c>
      <c r="DP504" s="2">
        <v>43840</v>
      </c>
      <c r="DQ504" s="5">
        <v>61.170999999999999</v>
      </c>
      <c r="DS504" s="2">
        <v>43840</v>
      </c>
      <c r="DT504">
        <v>61.170999999999999</v>
      </c>
      <c r="DV504" s="2">
        <v>43847</v>
      </c>
      <c r="DW504" s="23">
        <f t="shared" si="185"/>
        <v>2.0256897494741466E-3</v>
      </c>
      <c r="DX504" s="23">
        <f t="shared" si="186"/>
        <v>2.5678951477052792E-3</v>
      </c>
      <c r="DY504" s="23">
        <f t="shared" si="187"/>
        <v>-2.6156185120399522E-3</v>
      </c>
      <c r="DZ504" s="23"/>
      <c r="EA504" s="2">
        <v>44204</v>
      </c>
      <c r="EB504" s="23">
        <f t="shared" si="188"/>
        <v>0.35891842834284371</v>
      </c>
      <c r="EC504" s="23">
        <f t="shared" si="189"/>
        <v>-0.48123709440695572</v>
      </c>
    </row>
    <row r="505" spans="71:133">
      <c r="BS505" s="2">
        <v>42048</v>
      </c>
      <c r="BT505">
        <v>1752.18</v>
      </c>
      <c r="BU505" s="2">
        <v>42048</v>
      </c>
      <c r="BV505">
        <v>1086.5999999999999</v>
      </c>
      <c r="BW505" s="2">
        <v>42048</v>
      </c>
      <c r="BX505">
        <v>986.65</v>
      </c>
      <c r="BZ505" s="2">
        <v>42055</v>
      </c>
      <c r="CA505" s="23">
        <f t="shared" si="180"/>
        <v>6.3776918829376861E-3</v>
      </c>
      <c r="CB505" s="23">
        <f t="shared" si="181"/>
        <v>9.0801173395427259E-3</v>
      </c>
      <c r="CC505" s="23">
        <f t="shared" si="182"/>
        <v>-2.2601733137384006E-3</v>
      </c>
      <c r="CD505" s="23"/>
      <c r="CE505" s="2">
        <v>42412</v>
      </c>
      <c r="CF505" s="23">
        <f t="shared" si="183"/>
        <v>0.53861783416533338</v>
      </c>
      <c r="CG505" s="23">
        <f t="shared" si="184"/>
        <v>0.60393976326532817</v>
      </c>
      <c r="DL505" s="2">
        <v>43847</v>
      </c>
      <c r="DM505">
        <v>97.605999999999995</v>
      </c>
      <c r="DN505" s="2">
        <v>43847</v>
      </c>
      <c r="DO505">
        <v>71.082499999999996</v>
      </c>
      <c r="DP505" s="2">
        <v>43847</v>
      </c>
      <c r="DQ505" s="5">
        <v>61.011000000000003</v>
      </c>
      <c r="DS505" s="2">
        <v>43847</v>
      </c>
      <c r="DT505">
        <v>61.011000000000003</v>
      </c>
      <c r="DV505" s="2">
        <v>43854</v>
      </c>
      <c r="DW505" s="23">
        <f t="shared" si="185"/>
        <v>3.5170400590862627E-3</v>
      </c>
      <c r="DX505" s="23">
        <f t="shared" si="186"/>
        <v>2.5305821363441616E-3</v>
      </c>
      <c r="DY505" s="23">
        <f t="shared" si="187"/>
        <v>-4.9335365753716554E-3</v>
      </c>
      <c r="DZ505" s="23"/>
      <c r="EA505" s="2">
        <v>44211</v>
      </c>
      <c r="EB505" s="23">
        <f t="shared" si="188"/>
        <v>0.35032171196941009</v>
      </c>
      <c r="EC505" s="23">
        <f t="shared" si="189"/>
        <v>-0.47996970762471863</v>
      </c>
    </row>
    <row r="506" spans="71:133">
      <c r="BS506" s="2">
        <v>42055</v>
      </c>
      <c r="BT506">
        <v>1768.09</v>
      </c>
      <c r="BU506" s="2">
        <v>42055</v>
      </c>
      <c r="BV506">
        <v>1093.53</v>
      </c>
      <c r="BW506" s="2">
        <v>42055</v>
      </c>
      <c r="BX506">
        <v>984.42</v>
      </c>
      <c r="BZ506" s="2">
        <v>42062</v>
      </c>
      <c r="CA506" s="23">
        <f t="shared" si="180"/>
        <v>-1.5545984106524191E-4</v>
      </c>
      <c r="CB506" s="23">
        <f t="shared" si="181"/>
        <v>2.6978264681096764E-3</v>
      </c>
      <c r="CC506" s="23">
        <f t="shared" si="182"/>
        <v>5.9527437475874745E-3</v>
      </c>
      <c r="CD506" s="23"/>
      <c r="CE506" s="2">
        <v>42419</v>
      </c>
      <c r="CF506" s="23">
        <f t="shared" si="183"/>
        <v>0.5608038253220855</v>
      </c>
      <c r="CG506" s="23">
        <f t="shared" si="184"/>
        <v>0.6232724294555646</v>
      </c>
      <c r="DL506" s="2">
        <v>43854</v>
      </c>
      <c r="DM506">
        <v>97.852999999999994</v>
      </c>
      <c r="DN506" s="2">
        <v>43854</v>
      </c>
      <c r="DO506">
        <v>71.332499999999996</v>
      </c>
      <c r="DP506" s="2">
        <v>43854</v>
      </c>
      <c r="DQ506" s="5">
        <v>60.71</v>
      </c>
      <c r="DS506" s="2">
        <v>43854</v>
      </c>
      <c r="DT506">
        <v>60.71</v>
      </c>
      <c r="DV506" s="2">
        <v>43861</v>
      </c>
      <c r="DW506" s="23">
        <f t="shared" si="185"/>
        <v>2.8037710720929532E-4</v>
      </c>
      <c r="DX506" s="23">
        <f t="shared" si="186"/>
        <v>-4.7315871766833162E-3</v>
      </c>
      <c r="DY506" s="23">
        <f t="shared" si="187"/>
        <v>-1.497282161093727E-2</v>
      </c>
      <c r="DZ506" s="23"/>
      <c r="EA506" s="2">
        <v>44218</v>
      </c>
      <c r="EB506" s="23">
        <f t="shared" si="188"/>
        <v>0.34981525673785346</v>
      </c>
      <c r="EC506" s="23">
        <f t="shared" si="189"/>
        <v>-0.47806355542342477</v>
      </c>
    </row>
    <row r="507" spans="71:133">
      <c r="BS507" s="2">
        <v>42062</v>
      </c>
      <c r="BT507">
        <v>1772.86</v>
      </c>
      <c r="BU507" s="2">
        <v>42062</v>
      </c>
      <c r="BV507">
        <v>1093.3599999999999</v>
      </c>
      <c r="BW507" s="2">
        <v>42062</v>
      </c>
      <c r="BX507">
        <v>990.28</v>
      </c>
      <c r="BZ507" s="2">
        <v>42069</v>
      </c>
      <c r="CA507" s="23">
        <f t="shared" si="180"/>
        <v>1.3206994951342699E-2</v>
      </c>
      <c r="CB507" s="23">
        <f t="shared" si="181"/>
        <v>-1.7412542445539914E-2</v>
      </c>
      <c r="CC507" s="23">
        <f t="shared" si="182"/>
        <v>-1.9236983479419933E-2</v>
      </c>
      <c r="CD507" s="23"/>
      <c r="CE507" s="2">
        <v>42426</v>
      </c>
      <c r="CF507" s="23">
        <f t="shared" si="183"/>
        <v>0.54888838641383131</v>
      </c>
      <c r="CG507" s="23">
        <f t="shared" si="184"/>
        <v>0.61924813509967558</v>
      </c>
      <c r="DL507" s="2">
        <v>43861</v>
      </c>
      <c r="DM507">
        <v>97.39</v>
      </c>
      <c r="DN507" s="2">
        <v>43861</v>
      </c>
      <c r="DO507">
        <v>71.352500000000006</v>
      </c>
      <c r="DP507" s="2">
        <v>43861</v>
      </c>
      <c r="DQ507" s="5">
        <v>59.801000000000002</v>
      </c>
      <c r="DS507" s="2">
        <v>43861</v>
      </c>
      <c r="DT507">
        <v>59.801000000000002</v>
      </c>
      <c r="DV507" s="2">
        <v>43868</v>
      </c>
      <c r="DW507" s="23">
        <f t="shared" si="185"/>
        <v>7.7082092428426563E-4</v>
      </c>
      <c r="DX507" s="23">
        <f t="shared" si="186"/>
        <v>1.3286785090871778E-2</v>
      </c>
      <c r="DY507" s="23">
        <f t="shared" si="187"/>
        <v>-3.8126452734904559E-3</v>
      </c>
      <c r="DZ507" s="23"/>
      <c r="EA507" s="2">
        <v>44225</v>
      </c>
      <c r="EB507" s="23">
        <f t="shared" si="188"/>
        <v>0.34851691778584393</v>
      </c>
      <c r="EC507" s="23">
        <f t="shared" si="189"/>
        <v>-0.48200207240159959</v>
      </c>
    </row>
    <row r="508" spans="71:133">
      <c r="BS508" s="2">
        <v>42069</v>
      </c>
      <c r="BT508">
        <v>1741.99</v>
      </c>
      <c r="BU508" s="2">
        <v>42069</v>
      </c>
      <c r="BV508">
        <v>1107.8</v>
      </c>
      <c r="BW508" s="2">
        <v>42069</v>
      </c>
      <c r="BX508">
        <v>971.23</v>
      </c>
      <c r="BZ508" s="2">
        <v>42076</v>
      </c>
      <c r="CA508" s="23">
        <f t="shared" si="180"/>
        <v>-2.7017512186315318E-2</v>
      </c>
      <c r="CB508" s="23">
        <f t="shared" si="181"/>
        <v>-1.2726823919769981E-2</v>
      </c>
      <c r="CC508" s="23">
        <f t="shared" si="182"/>
        <v>-3.2608136074874228E-2</v>
      </c>
      <c r="CD508" s="23"/>
      <c r="CE508" s="2">
        <v>42433</v>
      </c>
      <c r="CF508" s="23">
        <f t="shared" si="183"/>
        <v>0.59693078353475459</v>
      </c>
      <c r="CG508" s="23">
        <f t="shared" si="184"/>
        <v>0.67161735423524416</v>
      </c>
      <c r="DL508" s="2">
        <v>43868</v>
      </c>
      <c r="DM508">
        <v>98.683999999999997</v>
      </c>
      <c r="DN508" s="2">
        <v>43868</v>
      </c>
      <c r="DO508">
        <v>71.407499999999999</v>
      </c>
      <c r="DP508" s="2">
        <v>43868</v>
      </c>
      <c r="DQ508" s="5">
        <v>59.573</v>
      </c>
      <c r="DS508" s="2">
        <v>43868</v>
      </c>
      <c r="DT508">
        <v>59.573</v>
      </c>
      <c r="DV508" s="2">
        <v>43875</v>
      </c>
      <c r="DW508" s="23">
        <f t="shared" si="185"/>
        <v>-5.6016524874824558E-4</v>
      </c>
      <c r="DX508" s="23">
        <f t="shared" si="186"/>
        <v>4.4586761785092577E-3</v>
      </c>
      <c r="DY508" s="23">
        <f t="shared" si="187"/>
        <v>2.8368556225135677E-3</v>
      </c>
      <c r="DZ508" s="23"/>
      <c r="EA508" s="2">
        <v>44232</v>
      </c>
      <c r="EB508" s="23">
        <f t="shared" si="188"/>
        <v>0.34981687884942558</v>
      </c>
      <c r="EC508" s="23">
        <f t="shared" si="189"/>
        <v>-0.48135391333386829</v>
      </c>
    </row>
    <row r="509" spans="71:133">
      <c r="BS509" s="2">
        <v>42076</v>
      </c>
      <c r="BT509">
        <v>1719.82</v>
      </c>
      <c r="BU509" s="2">
        <v>42076</v>
      </c>
      <c r="BV509">
        <v>1077.8699999999999</v>
      </c>
      <c r="BW509" s="2">
        <v>42076</v>
      </c>
      <c r="BX509">
        <v>939.56</v>
      </c>
      <c r="BZ509" s="2">
        <v>42083</v>
      </c>
      <c r="CA509" s="23">
        <f t="shared" si="180"/>
        <v>-5.7891953575104349E-3</v>
      </c>
      <c r="CB509" s="23">
        <f t="shared" si="181"/>
        <v>3.1834726890023424E-2</v>
      </c>
      <c r="CC509" s="23">
        <f t="shared" si="182"/>
        <v>3.1897909659840851E-2</v>
      </c>
      <c r="CD509" s="23"/>
      <c r="CE509" s="2">
        <v>42440</v>
      </c>
      <c r="CF509" s="23">
        <f t="shared" si="183"/>
        <v>0.59496800563529517</v>
      </c>
      <c r="CG509" s="23">
        <f t="shared" si="184"/>
        <v>0.66628173053566597</v>
      </c>
      <c r="DL509" s="2">
        <v>43875</v>
      </c>
      <c r="DM509">
        <v>99.123999999999995</v>
      </c>
      <c r="DN509" s="2">
        <v>43875</v>
      </c>
      <c r="DO509">
        <v>71.367500000000007</v>
      </c>
      <c r="DP509" s="2">
        <v>43875</v>
      </c>
      <c r="DQ509" s="5">
        <v>59.741999999999997</v>
      </c>
      <c r="DS509" s="2">
        <v>43875</v>
      </c>
      <c r="DT509">
        <v>59.741999999999997</v>
      </c>
      <c r="DV509" s="2">
        <v>43882</v>
      </c>
      <c r="DW509" s="23">
        <f t="shared" si="185"/>
        <v>3.8532945668545704E-3</v>
      </c>
      <c r="DX509" s="23">
        <f t="shared" si="186"/>
        <v>1.3921956337517027E-3</v>
      </c>
      <c r="DY509" s="23">
        <f t="shared" si="187"/>
        <v>-9.7251514847175313E-3</v>
      </c>
      <c r="DZ509" s="23"/>
      <c r="EA509" s="2">
        <v>44239</v>
      </c>
      <c r="EB509" s="23">
        <f t="shared" si="188"/>
        <v>0.35361429577309289</v>
      </c>
      <c r="EC509" s="23">
        <f t="shared" si="189"/>
        <v>-0.48322437994967005</v>
      </c>
    </row>
    <row r="510" spans="71:133">
      <c r="BS510" s="2">
        <v>42083</v>
      </c>
      <c r="BT510">
        <v>1774.57</v>
      </c>
      <c r="BU510" s="2">
        <v>42083</v>
      </c>
      <c r="BV510">
        <v>1071.6300000000001</v>
      </c>
      <c r="BW510" s="2">
        <v>42083</v>
      </c>
      <c r="BX510">
        <v>969.53</v>
      </c>
      <c r="BZ510" s="2">
        <v>42090</v>
      </c>
      <c r="CA510" s="23">
        <f t="shared" si="180"/>
        <v>-3.0159663316630003E-2</v>
      </c>
      <c r="CB510" s="23">
        <f t="shared" si="181"/>
        <v>-1.6764624669638239E-2</v>
      </c>
      <c r="CC510" s="23">
        <f t="shared" si="182"/>
        <v>-1.1778903179891276E-2</v>
      </c>
      <c r="CD510" s="23"/>
      <c r="CE510" s="2">
        <v>42447</v>
      </c>
      <c r="CF510" s="23">
        <f t="shared" si="183"/>
        <v>0.61526199084527344</v>
      </c>
      <c r="CG510" s="23">
        <f t="shared" si="184"/>
        <v>0.6764777242547928</v>
      </c>
      <c r="DL510" s="2">
        <v>43882</v>
      </c>
      <c r="DM510">
        <v>99.262</v>
      </c>
      <c r="DN510" s="2">
        <v>43882</v>
      </c>
      <c r="DO510">
        <v>71.642499999999998</v>
      </c>
      <c r="DP510" s="2">
        <v>43882</v>
      </c>
      <c r="DQ510" s="5">
        <v>59.161000000000001</v>
      </c>
      <c r="DS510" s="2">
        <v>43882</v>
      </c>
      <c r="DT510">
        <v>59.161000000000001</v>
      </c>
      <c r="DV510" s="2">
        <v>43889</v>
      </c>
      <c r="DW510" s="23">
        <f t="shared" si="185"/>
        <v>7.4508846006211549E-3</v>
      </c>
      <c r="DX510" s="23">
        <f t="shared" si="186"/>
        <v>-1.1384014023493316E-2</v>
      </c>
      <c r="DY510" s="23">
        <f t="shared" si="187"/>
        <v>-1.533104579030109E-2</v>
      </c>
      <c r="DZ510" s="23"/>
      <c r="EA510" s="2">
        <v>44246</v>
      </c>
      <c r="EB510" s="23">
        <f t="shared" si="188"/>
        <v>0.35199333674574401</v>
      </c>
      <c r="EC510" s="23">
        <f t="shared" si="189"/>
        <v>-0.47936028542479703</v>
      </c>
    </row>
    <row r="511" spans="71:133">
      <c r="BS511" s="2">
        <v>42090</v>
      </c>
      <c r="BT511">
        <v>1744.82</v>
      </c>
      <c r="BU511" s="2">
        <v>42090</v>
      </c>
      <c r="BV511">
        <v>1039.31</v>
      </c>
      <c r="BW511" s="2">
        <v>42090</v>
      </c>
      <c r="BX511">
        <v>958.11</v>
      </c>
      <c r="BZ511" s="2">
        <v>42097</v>
      </c>
      <c r="CA511" s="23">
        <f t="shared" si="180"/>
        <v>2.7749179744253505E-2</v>
      </c>
      <c r="CB511" s="23">
        <f t="shared" si="181"/>
        <v>3.1178001169176461E-3</v>
      </c>
      <c r="CC511" s="23">
        <f t="shared" si="182"/>
        <v>3.7793155274446599E-2</v>
      </c>
      <c r="CD511" s="23"/>
      <c r="CE511" s="2">
        <v>42454</v>
      </c>
      <c r="CF511" s="23">
        <f t="shared" si="183"/>
        <v>0.59649326044875162</v>
      </c>
      <c r="CG511" s="23">
        <f t="shared" si="184"/>
        <v>0.66757831509081433</v>
      </c>
      <c r="DL511" s="2">
        <v>43889</v>
      </c>
      <c r="DM511">
        <v>98.132000000000005</v>
      </c>
      <c r="DN511" s="2">
        <v>43889</v>
      </c>
      <c r="DO511">
        <v>72.176299999999998</v>
      </c>
      <c r="DP511" s="2">
        <v>43889</v>
      </c>
      <c r="DQ511" s="5">
        <v>58.253999999999998</v>
      </c>
      <c r="DS511" s="2">
        <v>43889</v>
      </c>
      <c r="DT511">
        <v>58.253999999999998</v>
      </c>
      <c r="DV511" s="2">
        <v>43896</v>
      </c>
      <c r="DW511" s="23">
        <f t="shared" si="185"/>
        <v>2.2323117145101712E-2</v>
      </c>
      <c r="DX511" s="23">
        <f t="shared" si="186"/>
        <v>-2.2225166102800453E-2</v>
      </c>
      <c r="DY511" s="23">
        <f t="shared" si="187"/>
        <v>-5.8536752841006345E-3</v>
      </c>
      <c r="DZ511" s="23"/>
      <c r="EA511" s="2">
        <v>44253</v>
      </c>
      <c r="EB511" s="23">
        <f t="shared" si="188"/>
        <v>0.37963246924499816</v>
      </c>
      <c r="EC511" s="23">
        <f t="shared" si="189"/>
        <v>-0.49019270705786827</v>
      </c>
    </row>
    <row r="512" spans="71:133">
      <c r="BS512" s="2">
        <v>42097</v>
      </c>
      <c r="BT512">
        <v>1750.26</v>
      </c>
      <c r="BU512" s="2">
        <v>42097</v>
      </c>
      <c r="BV512">
        <v>1068.1500000000001</v>
      </c>
      <c r="BW512" s="2">
        <v>42097</v>
      </c>
      <c r="BX512">
        <v>994.32</v>
      </c>
      <c r="BZ512" s="2">
        <v>42104</v>
      </c>
      <c r="CA512" s="23">
        <f t="shared" si="180"/>
        <v>2.9396620324860567E-2</v>
      </c>
      <c r="CB512" s="23">
        <f t="shared" si="181"/>
        <v>1.6688949070423842E-2</v>
      </c>
      <c r="CC512" s="23">
        <f t="shared" si="182"/>
        <v>4.0500040228497625E-2</v>
      </c>
      <c r="CD512" s="23"/>
      <c r="CE512" s="2">
        <v>42461</v>
      </c>
      <c r="CF512" s="23">
        <f t="shared" si="183"/>
        <v>0.59672136467614367</v>
      </c>
      <c r="CG512" s="23">
        <f t="shared" si="184"/>
        <v>0.65127545218628446</v>
      </c>
      <c r="DL512" s="2">
        <v>43896</v>
      </c>
      <c r="DM512">
        <v>95.950999999999993</v>
      </c>
      <c r="DN512" s="2">
        <v>43896</v>
      </c>
      <c r="DO512">
        <v>73.787499999999994</v>
      </c>
      <c r="DP512" s="2">
        <v>43896</v>
      </c>
      <c r="DQ512" s="5">
        <v>57.912999999999997</v>
      </c>
      <c r="DS512" s="2">
        <v>43896</v>
      </c>
      <c r="DT512">
        <v>57.912999999999997</v>
      </c>
      <c r="DV512" s="2">
        <v>43903</v>
      </c>
      <c r="DW512" s="23">
        <f t="shared" si="185"/>
        <v>1.574792478400866E-3</v>
      </c>
      <c r="DX512" s="23">
        <f t="shared" si="186"/>
        <v>2.9160717449531637E-2</v>
      </c>
      <c r="DY512" s="23">
        <f t="shared" si="187"/>
        <v>-3.320497988361848E-2</v>
      </c>
      <c r="DZ512" s="23"/>
      <c r="EA512" s="2">
        <v>44260</v>
      </c>
      <c r="EB512" s="23">
        <f t="shared" si="188"/>
        <v>0.51688396527673364</v>
      </c>
      <c r="EC512" s="23">
        <f t="shared" si="189"/>
        <v>-0.50174548022337451</v>
      </c>
    </row>
    <row r="513" spans="71:133">
      <c r="BS513" s="2">
        <v>42104</v>
      </c>
      <c r="BT513">
        <v>1779.47</v>
      </c>
      <c r="BU513" s="2">
        <v>42104</v>
      </c>
      <c r="BV513">
        <v>1099.55</v>
      </c>
      <c r="BW513" s="2">
        <v>42104</v>
      </c>
      <c r="BX513">
        <v>1034.5899999999999</v>
      </c>
      <c r="BZ513" s="2">
        <v>42111</v>
      </c>
      <c r="CA513" s="23">
        <f t="shared" si="180"/>
        <v>-1.7616297576281137E-2</v>
      </c>
      <c r="CB513" s="23">
        <f t="shared" si="181"/>
        <v>-5.878154731465024E-3</v>
      </c>
      <c r="CC513" s="23">
        <f t="shared" si="182"/>
        <v>7.8195227094792763E-3</v>
      </c>
      <c r="CD513" s="23"/>
      <c r="CE513" s="2">
        <v>42468</v>
      </c>
      <c r="CF513" s="23">
        <f t="shared" si="183"/>
        <v>0.58846321228802978</v>
      </c>
      <c r="CG513" s="23">
        <f t="shared" si="184"/>
        <v>0.63784914963707928</v>
      </c>
      <c r="DL513" s="2">
        <v>43903</v>
      </c>
      <c r="DM513">
        <v>98.748999999999995</v>
      </c>
      <c r="DN513" s="2">
        <v>43903</v>
      </c>
      <c r="DO513">
        <v>73.903700000000001</v>
      </c>
      <c r="DP513" s="2">
        <v>43903</v>
      </c>
      <c r="DQ513" s="5">
        <v>55.99</v>
      </c>
      <c r="DS513" s="2">
        <v>43903</v>
      </c>
      <c r="DT513">
        <v>55.99</v>
      </c>
      <c r="DV513" s="2">
        <v>43910</v>
      </c>
      <c r="DW513" s="23">
        <f t="shared" si="185"/>
        <v>1.7472738171431024E-2</v>
      </c>
      <c r="DX513" s="23">
        <f t="shared" si="186"/>
        <v>4.1195353877001351E-2</v>
      </c>
      <c r="DY513" s="23">
        <f t="shared" si="187"/>
        <v>-4.9044472227183444E-2</v>
      </c>
      <c r="DZ513" s="23"/>
      <c r="EA513" s="2">
        <v>44267</v>
      </c>
      <c r="EB513" s="23">
        <f t="shared" si="188"/>
        <v>0.53480191468019245</v>
      </c>
      <c r="EC513" s="23">
        <f t="shared" si="189"/>
        <v>-0.51743741658530695</v>
      </c>
    </row>
    <row r="514" spans="71:133">
      <c r="BS514" s="2">
        <v>42111</v>
      </c>
      <c r="BT514">
        <v>1769.01</v>
      </c>
      <c r="BU514" s="2">
        <v>42111</v>
      </c>
      <c r="BV514">
        <v>1080.18</v>
      </c>
      <c r="BW514" s="2">
        <v>42111</v>
      </c>
      <c r="BX514">
        <v>1042.68</v>
      </c>
      <c r="BZ514" s="2">
        <v>42118</v>
      </c>
      <c r="CA514" s="23">
        <f t="shared" si="180"/>
        <v>-4.6038623192430905E-2</v>
      </c>
      <c r="CB514" s="23">
        <f t="shared" si="181"/>
        <v>1.7439132622200981E-2</v>
      </c>
      <c r="CC514" s="23">
        <f t="shared" si="182"/>
        <v>1.7090574289331251E-2</v>
      </c>
      <c r="CD514" s="23"/>
      <c r="CE514" s="2">
        <v>42475</v>
      </c>
      <c r="CF514" s="23">
        <f t="shared" si="183"/>
        <v>0.60234910028935285</v>
      </c>
      <c r="CG514" s="23">
        <f t="shared" si="184"/>
        <v>0.66112198020558777</v>
      </c>
      <c r="DL514" s="2">
        <v>43910</v>
      </c>
      <c r="DM514">
        <v>102.81699999999999</v>
      </c>
      <c r="DN514" s="2">
        <v>43910</v>
      </c>
      <c r="DO514">
        <v>75.194999999999993</v>
      </c>
      <c r="DP514" s="2">
        <v>43910</v>
      </c>
      <c r="DQ514" s="5">
        <v>53.244</v>
      </c>
      <c r="DS514" s="2">
        <v>43910</v>
      </c>
      <c r="DT514">
        <v>53.244</v>
      </c>
      <c r="DV514" s="2">
        <v>43917</v>
      </c>
      <c r="DW514" s="23">
        <f t="shared" si="185"/>
        <v>-3.6571580557216432E-3</v>
      </c>
      <c r="DX514" s="23">
        <f t="shared" si="186"/>
        <v>-4.3300232451831899E-2</v>
      </c>
      <c r="DY514" s="23">
        <f t="shared" si="187"/>
        <v>1.5269326121253091E-2</v>
      </c>
      <c r="DZ514" s="23"/>
      <c r="EA514" s="2">
        <v>44274</v>
      </c>
      <c r="EB514" s="23">
        <f t="shared" si="188"/>
        <v>0.42207312054686452</v>
      </c>
      <c r="EC514" s="23">
        <f t="shared" si="189"/>
        <v>-0.41508479061394543</v>
      </c>
    </row>
    <row r="515" spans="71:133">
      <c r="BS515" s="2">
        <v>42118</v>
      </c>
      <c r="BT515">
        <v>1799.86</v>
      </c>
      <c r="BU515" s="2">
        <v>42118</v>
      </c>
      <c r="BV515">
        <v>1030.45</v>
      </c>
      <c r="BW515" s="2">
        <v>42118</v>
      </c>
      <c r="BX515">
        <v>1060.5</v>
      </c>
      <c r="BZ515" s="2">
        <v>42125</v>
      </c>
      <c r="CA515" s="23">
        <f t="shared" si="180"/>
        <v>-2.4649425008491543E-2</v>
      </c>
      <c r="CB515" s="23">
        <f t="shared" si="181"/>
        <v>-6.9227606591623081E-3</v>
      </c>
      <c r="CC515" s="23">
        <f t="shared" si="182"/>
        <v>-1.3682225365393652E-2</v>
      </c>
      <c r="CD515" s="23"/>
      <c r="CE515" s="2">
        <v>42482</v>
      </c>
      <c r="CF515" s="23">
        <f t="shared" si="183"/>
        <v>0.66242173240136837</v>
      </c>
      <c r="CG515" s="23">
        <f t="shared" si="184"/>
        <v>0.71434276509455663</v>
      </c>
      <c r="DL515" s="2">
        <v>43917</v>
      </c>
      <c r="DM515">
        <v>98.364999999999995</v>
      </c>
      <c r="DN515" s="2">
        <v>43917</v>
      </c>
      <c r="DO515">
        <v>74.92</v>
      </c>
      <c r="DP515" s="2">
        <v>43917</v>
      </c>
      <c r="DQ515" s="5">
        <v>54.057000000000002</v>
      </c>
      <c r="DS515" s="2">
        <v>43917</v>
      </c>
      <c r="DT515">
        <v>54.057000000000002</v>
      </c>
      <c r="DV515" s="2">
        <v>43924</v>
      </c>
      <c r="DW515" s="23">
        <f t="shared" si="185"/>
        <v>1.6727175654030813E-2</v>
      </c>
      <c r="DX515" s="23">
        <f t="shared" si="186"/>
        <v>2.2477507243430006E-2</v>
      </c>
      <c r="DY515" s="23">
        <f t="shared" si="187"/>
        <v>-3.1892261871728111E-2</v>
      </c>
      <c r="DZ515" s="23"/>
      <c r="EA515" s="2">
        <v>44281</v>
      </c>
      <c r="EB515" s="23">
        <f t="shared" si="188"/>
        <v>0.45714555258483075</v>
      </c>
      <c r="EC515" s="23">
        <f t="shared" si="189"/>
        <v>-0.40035547077090478</v>
      </c>
    </row>
    <row r="516" spans="71:133">
      <c r="BS516" s="2">
        <v>42125</v>
      </c>
      <c r="BT516">
        <v>1787.4</v>
      </c>
      <c r="BU516" s="2">
        <v>42125</v>
      </c>
      <c r="BV516">
        <v>1005.05</v>
      </c>
      <c r="BW516" s="2">
        <v>42125</v>
      </c>
      <c r="BX516">
        <v>1045.99</v>
      </c>
      <c r="BZ516" s="2">
        <v>42132</v>
      </c>
      <c r="CA516" s="23">
        <f t="shared" si="180"/>
        <v>1.0198497587184718E-2</v>
      </c>
      <c r="CB516" s="23">
        <f t="shared" si="181"/>
        <v>4.0841445675281474E-3</v>
      </c>
      <c r="CC516" s="23">
        <f t="shared" si="182"/>
        <v>-1.056415453302606E-2</v>
      </c>
      <c r="CD516" s="23"/>
      <c r="CE516" s="2">
        <v>42489</v>
      </c>
      <c r="CF516" s="23">
        <f t="shared" si="183"/>
        <v>0.66528020277107225</v>
      </c>
      <c r="CG516" s="23">
        <f t="shared" si="184"/>
        <v>0.7151966931130993</v>
      </c>
      <c r="DL516" s="2">
        <v>43924</v>
      </c>
      <c r="DM516">
        <v>100.57599999999999</v>
      </c>
      <c r="DN516" s="2">
        <v>43924</v>
      </c>
      <c r="DO516">
        <v>76.173199999999994</v>
      </c>
      <c r="DP516" s="2">
        <v>43924</v>
      </c>
      <c r="DQ516" s="5">
        <v>52.332999999999998</v>
      </c>
      <c r="DS516" s="2">
        <v>43924</v>
      </c>
      <c r="DT516">
        <v>52.332999999999998</v>
      </c>
      <c r="DV516" s="2">
        <v>43931</v>
      </c>
      <c r="DW516" s="23">
        <f t="shared" si="185"/>
        <v>1.2878545210126546E-3</v>
      </c>
      <c r="DX516" s="23">
        <f t="shared" si="186"/>
        <v>-1.087734648425065E-2</v>
      </c>
      <c r="DY516" s="23">
        <f t="shared" si="187"/>
        <v>3.1968356486347105E-2</v>
      </c>
      <c r="DZ516" s="23"/>
      <c r="EA516" s="2">
        <v>44288</v>
      </c>
      <c r="EB516" s="23">
        <f t="shared" si="188"/>
        <v>0.36524260509851159</v>
      </c>
      <c r="EC516" s="23">
        <f t="shared" si="189"/>
        <v>-0.28803139375586473</v>
      </c>
    </row>
    <row r="517" spans="71:133">
      <c r="BS517" s="2">
        <v>42132</v>
      </c>
      <c r="BT517">
        <v>1794.7</v>
      </c>
      <c r="BU517" s="2">
        <v>42132</v>
      </c>
      <c r="BV517">
        <v>1015.3</v>
      </c>
      <c r="BW517" s="2">
        <v>42132</v>
      </c>
      <c r="BX517">
        <v>1034.94</v>
      </c>
      <c r="BZ517" s="2">
        <v>42139</v>
      </c>
      <c r="CA517" s="23">
        <f t="shared" si="180"/>
        <v>1.107061952132371E-2</v>
      </c>
      <c r="CB517" s="23">
        <f t="shared" si="181"/>
        <v>6.8869448932968869E-3</v>
      </c>
      <c r="CC517" s="23">
        <f t="shared" si="182"/>
        <v>8.1743869209809361E-3</v>
      </c>
      <c r="CD517" s="23"/>
      <c r="CE517" s="2">
        <v>42496</v>
      </c>
      <c r="CF517" s="23">
        <f t="shared" si="183"/>
        <v>0.66541495053207333</v>
      </c>
      <c r="CG517" s="23">
        <f t="shared" si="184"/>
        <v>0.71565131383269098</v>
      </c>
      <c r="DL517" s="2">
        <v>43931</v>
      </c>
      <c r="DM517">
        <v>99.481999999999999</v>
      </c>
      <c r="DN517" s="2">
        <v>43931</v>
      </c>
      <c r="DO517">
        <v>76.271299999999997</v>
      </c>
      <c r="DP517" s="2">
        <v>43931</v>
      </c>
      <c r="DQ517" s="5">
        <v>54.006</v>
      </c>
      <c r="DS517" s="2">
        <v>43931</v>
      </c>
      <c r="DT517">
        <v>54.006</v>
      </c>
      <c r="DV517" s="2">
        <v>43938</v>
      </c>
      <c r="DW517" s="23">
        <f t="shared" si="185"/>
        <v>1.457953384824906E-3</v>
      </c>
      <c r="DX517" s="23">
        <f t="shared" si="186"/>
        <v>3.0156209163465508E-3</v>
      </c>
      <c r="DY517" s="23">
        <f t="shared" si="187"/>
        <v>-1.4702070140354739E-2</v>
      </c>
      <c r="DZ517" s="23"/>
      <c r="EA517" s="2">
        <v>44295</v>
      </c>
      <c r="EB517" s="23">
        <f t="shared" si="188"/>
        <v>0.25942810861152965</v>
      </c>
      <c r="EC517" s="23">
        <f t="shared" si="189"/>
        <v>-0.2761895218367475</v>
      </c>
    </row>
    <row r="518" spans="71:133">
      <c r="BS518" s="2">
        <v>42139</v>
      </c>
      <c r="BT518">
        <v>1807.06</v>
      </c>
      <c r="BU518" s="2">
        <v>42139</v>
      </c>
      <c r="BV518">
        <v>1026.54</v>
      </c>
      <c r="BW518" s="2">
        <v>42139</v>
      </c>
      <c r="BX518">
        <v>1043.4000000000001</v>
      </c>
      <c r="BZ518" s="2">
        <v>42146</v>
      </c>
      <c r="CA518" s="23">
        <f t="shared" si="180"/>
        <v>2.6009702495762399E-2</v>
      </c>
      <c r="CB518" s="23">
        <f t="shared" si="181"/>
        <v>-1.9700508007481909E-3</v>
      </c>
      <c r="CC518" s="23">
        <f t="shared" si="182"/>
        <v>-5.5395821353270147E-3</v>
      </c>
      <c r="CD518" s="23"/>
      <c r="CE518" s="2">
        <v>42503</v>
      </c>
      <c r="CF518" s="23">
        <f t="shared" si="183"/>
        <v>0.66179926607603745</v>
      </c>
      <c r="CG518" s="23">
        <f t="shared" si="184"/>
        <v>0.71106582175409139</v>
      </c>
      <c r="DL518" s="2">
        <v>43938</v>
      </c>
      <c r="DM518">
        <v>99.781999999999996</v>
      </c>
      <c r="DN518" s="2">
        <v>43938</v>
      </c>
      <c r="DO518">
        <v>76.382499999999993</v>
      </c>
      <c r="DP518" s="2">
        <v>43938</v>
      </c>
      <c r="DQ518" s="5">
        <v>53.212000000000003</v>
      </c>
      <c r="DS518" s="2">
        <v>43938</v>
      </c>
      <c r="DT518">
        <v>53.212000000000003</v>
      </c>
      <c r="DV518" s="2">
        <v>43945</v>
      </c>
      <c r="DW518" s="23">
        <f t="shared" si="185"/>
        <v>9.1644028409665346E-4</v>
      </c>
      <c r="DX518" s="23">
        <f t="shared" si="186"/>
        <v>5.9930648814414678E-3</v>
      </c>
      <c r="DY518" s="23">
        <f t="shared" si="187"/>
        <v>-1.6612794106592554E-2</v>
      </c>
      <c r="DZ518" s="23"/>
      <c r="EA518" s="2">
        <v>44302</v>
      </c>
      <c r="EB518" s="23">
        <f t="shared" si="188"/>
        <v>0.26387260416854569</v>
      </c>
      <c r="EC518" s="23">
        <f t="shared" si="189"/>
        <v>-0.28190675043472951</v>
      </c>
    </row>
    <row r="519" spans="71:133">
      <c r="BS519" s="2">
        <v>42146</v>
      </c>
      <c r="BT519">
        <v>1803.5</v>
      </c>
      <c r="BU519" s="2">
        <v>42146</v>
      </c>
      <c r="BV519">
        <v>1053.24</v>
      </c>
      <c r="BW519" s="2">
        <v>42146</v>
      </c>
      <c r="BX519">
        <v>1037.6199999999999</v>
      </c>
      <c r="BZ519" s="2">
        <v>42153</v>
      </c>
      <c r="CA519" s="23">
        <f t="shared" si="180"/>
        <v>-1.4422163989214254E-2</v>
      </c>
      <c r="CB519" s="23">
        <f t="shared" si="181"/>
        <v>-1.3412808428056588E-2</v>
      </c>
      <c r="CC519" s="23">
        <f t="shared" si="182"/>
        <v>-3.2189048013723576E-2</v>
      </c>
      <c r="CD519" s="23"/>
      <c r="CE519" s="2">
        <v>42510</v>
      </c>
      <c r="CF519" s="23">
        <f t="shared" si="183"/>
        <v>0.66850221432375612</v>
      </c>
      <c r="CG519" s="23">
        <f t="shared" si="184"/>
        <v>0.72220572810410166</v>
      </c>
      <c r="DL519" s="2">
        <v>43945</v>
      </c>
      <c r="DM519">
        <v>100.38</v>
      </c>
      <c r="DN519" s="2">
        <v>43945</v>
      </c>
      <c r="DO519">
        <v>76.452500000000001</v>
      </c>
      <c r="DP519" s="2">
        <v>43945</v>
      </c>
      <c r="DQ519" s="5">
        <v>52.328000000000003</v>
      </c>
      <c r="DS519" s="2">
        <v>43945</v>
      </c>
      <c r="DT519">
        <v>52.328000000000003</v>
      </c>
      <c r="DV519" s="2">
        <v>43952</v>
      </c>
      <c r="DW519" s="23">
        <f t="shared" si="185"/>
        <v>-1.7690722997939945E-2</v>
      </c>
      <c r="DX519" s="23">
        <f t="shared" si="186"/>
        <v>-1.2960749153217765E-2</v>
      </c>
      <c r="DY519" s="23">
        <f t="shared" si="187"/>
        <v>9.1537991132855101E-3</v>
      </c>
      <c r="DZ519" s="23"/>
      <c r="EA519" s="2">
        <v>44309</v>
      </c>
      <c r="EB519" s="23">
        <f t="shared" si="188"/>
        <v>0.23620338386541762</v>
      </c>
      <c r="EC519" s="23">
        <f t="shared" si="189"/>
        <v>-0.28077397056714692</v>
      </c>
    </row>
    <row r="520" spans="71:133">
      <c r="BS520" s="2">
        <v>42153</v>
      </c>
      <c r="BT520">
        <v>1779.31</v>
      </c>
      <c r="BU520" s="2">
        <v>42153</v>
      </c>
      <c r="BV520">
        <v>1038.05</v>
      </c>
      <c r="BW520" s="2">
        <v>42153</v>
      </c>
      <c r="BX520">
        <v>1004.22</v>
      </c>
      <c r="BZ520" s="2">
        <v>42160</v>
      </c>
      <c r="CA520" s="23">
        <f t="shared" ref="CA520:CA583" si="190">BV521/BV520-1</f>
        <v>-3.1992678580029743E-2</v>
      </c>
      <c r="CB520" s="23">
        <f t="shared" ref="CB520:CB583" si="191">BT521/BT520-1</f>
        <v>-1.0610854769545486E-2</v>
      </c>
      <c r="CC520" s="23">
        <f t="shared" ref="CC520:CC583" si="192">BX521/BX520-1</f>
        <v>-2.1987213957101126E-2</v>
      </c>
      <c r="CD520" s="23"/>
      <c r="CE520" s="2">
        <v>42517</v>
      </c>
      <c r="CF520" s="23">
        <f t="shared" ref="CF520:CF583" si="193">CORREL(CA520:CA571,CB520:CB571)</f>
        <v>0.67524757841680483</v>
      </c>
      <c r="CG520" s="23">
        <f t="shared" ref="CG520:CG583" si="194">CORREL(CA520:CA571,CC520:CC571)</f>
        <v>0.72635717614186601</v>
      </c>
      <c r="DL520" s="2">
        <v>43952</v>
      </c>
      <c r="DM520">
        <v>99.078999999999994</v>
      </c>
      <c r="DN520" s="2">
        <v>43952</v>
      </c>
      <c r="DO520">
        <v>75.099999999999994</v>
      </c>
      <c r="DP520" s="2">
        <v>43952</v>
      </c>
      <c r="DQ520" s="5">
        <v>52.807000000000002</v>
      </c>
      <c r="DS520" s="2">
        <v>43952</v>
      </c>
      <c r="DT520">
        <v>52.807000000000002</v>
      </c>
      <c r="DV520" s="2">
        <v>43959</v>
      </c>
      <c r="DW520" s="23">
        <f t="shared" ref="DW520:DW583" si="195">DO521/DO520-1</f>
        <v>6.0093209054594698E-3</v>
      </c>
      <c r="DX520" s="23">
        <f t="shared" ref="DX520:DX583" si="196">DM521/DM520-1</f>
        <v>6.6108862624774112E-3</v>
      </c>
      <c r="DY520" s="23">
        <f t="shared" ref="DY520:DY583" si="197">DQ521/DQ520-1</f>
        <v>4.7531577253014934E-3</v>
      </c>
      <c r="DZ520" s="23"/>
      <c r="EA520" s="2">
        <v>44316</v>
      </c>
      <c r="EB520" s="23">
        <f t="shared" ref="EB520:EB583" si="198">CORREL(DW520:DW571,DX520:DX571)</f>
        <v>0.14459742866205338</v>
      </c>
      <c r="EC520" s="23">
        <f t="shared" ref="EC520:EC583" si="199">CORREL(DW520:DW571,DY520:DY571)</f>
        <v>-0.24838968249411347</v>
      </c>
    </row>
    <row r="521" spans="71:133">
      <c r="BS521" s="2">
        <v>42160</v>
      </c>
      <c r="BT521">
        <v>1760.43</v>
      </c>
      <c r="BU521" s="2">
        <v>42160</v>
      </c>
      <c r="BV521">
        <v>1004.84</v>
      </c>
      <c r="BW521" s="2">
        <v>42160</v>
      </c>
      <c r="BX521">
        <v>982.14</v>
      </c>
      <c r="BZ521" s="2">
        <v>42167</v>
      </c>
      <c r="CA521" s="23">
        <f t="shared" si="190"/>
        <v>-2.0321643246686061E-2</v>
      </c>
      <c r="CB521" s="23">
        <f t="shared" si="191"/>
        <v>5.5327391603188225E-3</v>
      </c>
      <c r="CC521" s="23">
        <f t="shared" si="192"/>
        <v>-2.728735210866029E-3</v>
      </c>
      <c r="CD521" s="23"/>
      <c r="CE521" s="2">
        <v>42524</v>
      </c>
      <c r="CF521" s="23">
        <f t="shared" si="193"/>
        <v>0.67661245642908607</v>
      </c>
      <c r="CG521" s="23">
        <f t="shared" si="194"/>
        <v>0.72620096815728108</v>
      </c>
      <c r="DL521" s="2">
        <v>43959</v>
      </c>
      <c r="DM521">
        <v>99.733999999999995</v>
      </c>
      <c r="DN521" s="2">
        <v>43959</v>
      </c>
      <c r="DO521">
        <v>75.551299999999998</v>
      </c>
      <c r="DP521" s="2">
        <v>43959</v>
      </c>
      <c r="DQ521" s="5">
        <v>53.058</v>
      </c>
      <c r="DS521" s="2">
        <v>43959</v>
      </c>
      <c r="DT521">
        <v>53.058</v>
      </c>
      <c r="DV521" s="2">
        <v>43966</v>
      </c>
      <c r="DW521" s="23">
        <f t="shared" si="195"/>
        <v>3.6399108949813908E-4</v>
      </c>
      <c r="DX521" s="23">
        <f t="shared" si="196"/>
        <v>6.6978161910682399E-3</v>
      </c>
      <c r="DY521" s="23">
        <f t="shared" si="197"/>
        <v>-6.6530966112556822E-3</v>
      </c>
      <c r="DZ521" s="23"/>
      <c r="EA521" s="2">
        <v>44323</v>
      </c>
      <c r="EB521" s="23">
        <f t="shared" si="198"/>
        <v>0.15073217226177582</v>
      </c>
      <c r="EC521" s="23">
        <f t="shared" si="199"/>
        <v>-0.28008817432790611</v>
      </c>
    </row>
    <row r="522" spans="71:133">
      <c r="BS522" s="2">
        <v>42167</v>
      </c>
      <c r="BT522">
        <v>1770.17</v>
      </c>
      <c r="BU522" s="2">
        <v>42167</v>
      </c>
      <c r="BV522">
        <v>984.42</v>
      </c>
      <c r="BW522" s="2">
        <v>42167</v>
      </c>
      <c r="BX522">
        <v>979.46</v>
      </c>
      <c r="BZ522" s="2">
        <v>42174</v>
      </c>
      <c r="CA522" s="23">
        <f t="shared" si="190"/>
        <v>3.4903801223055142E-2</v>
      </c>
      <c r="CB522" s="23">
        <f t="shared" si="191"/>
        <v>2.6607613957980725E-3</v>
      </c>
      <c r="CC522" s="23">
        <f t="shared" si="192"/>
        <v>-5.0027566209953633E-3</v>
      </c>
      <c r="CD522" s="23"/>
      <c r="CE522" s="2">
        <v>42531</v>
      </c>
      <c r="CF522" s="23">
        <f t="shared" si="193"/>
        <v>0.68873155330658431</v>
      </c>
      <c r="CG522" s="23">
        <f t="shared" si="194"/>
        <v>0.72542683162296639</v>
      </c>
      <c r="DL522" s="2">
        <v>43966</v>
      </c>
      <c r="DM522">
        <v>100.402</v>
      </c>
      <c r="DN522" s="2">
        <v>43966</v>
      </c>
      <c r="DO522">
        <v>75.578800000000001</v>
      </c>
      <c r="DP522" s="2">
        <v>43966</v>
      </c>
      <c r="DQ522" s="5">
        <v>52.704999999999998</v>
      </c>
      <c r="DS522" s="2">
        <v>43966</v>
      </c>
      <c r="DT522">
        <v>52.704999999999998</v>
      </c>
      <c r="DV522" s="2">
        <v>43973</v>
      </c>
      <c r="DW522" s="23">
        <f t="shared" si="195"/>
        <v>5.0940210746930337E-3</v>
      </c>
      <c r="DX522" s="23">
        <f t="shared" si="196"/>
        <v>-5.3684189557977602E-3</v>
      </c>
      <c r="DY522" s="23">
        <f t="shared" si="197"/>
        <v>2.4362014989090186E-2</v>
      </c>
      <c r="DZ522" s="23"/>
      <c r="EA522" s="2">
        <v>44330</v>
      </c>
      <c r="EB522" s="23">
        <f t="shared" si="198"/>
        <v>0.14646029940933164</v>
      </c>
      <c r="EC522" s="23">
        <f t="shared" si="199"/>
        <v>-0.27437235066148347</v>
      </c>
    </row>
    <row r="523" spans="71:133">
      <c r="BS523" s="2">
        <v>42174</v>
      </c>
      <c r="BT523">
        <v>1774.88</v>
      </c>
      <c r="BU523" s="2">
        <v>42174</v>
      </c>
      <c r="BV523">
        <v>1018.78</v>
      </c>
      <c r="BW523" s="2">
        <v>42174</v>
      </c>
      <c r="BX523">
        <v>974.56</v>
      </c>
      <c r="BZ523" s="2">
        <v>42181</v>
      </c>
      <c r="CA523" s="23">
        <f t="shared" si="190"/>
        <v>1.6254736056852348E-2</v>
      </c>
      <c r="CB523" s="23">
        <f t="shared" si="191"/>
        <v>7.5498061840795216E-4</v>
      </c>
      <c r="CC523" s="23">
        <f t="shared" si="192"/>
        <v>6.2284518141519918E-3</v>
      </c>
      <c r="CD523" s="23"/>
      <c r="CE523" s="2">
        <v>42538</v>
      </c>
      <c r="CF523" s="23">
        <f t="shared" si="193"/>
        <v>0.69526298180287283</v>
      </c>
      <c r="CG523" s="23">
        <f t="shared" si="194"/>
        <v>0.74157198104286215</v>
      </c>
      <c r="DL523" s="2">
        <v>43973</v>
      </c>
      <c r="DM523">
        <v>99.863</v>
      </c>
      <c r="DN523" s="2">
        <v>43973</v>
      </c>
      <c r="DO523">
        <v>75.963800000000006</v>
      </c>
      <c r="DP523" s="2">
        <v>43973</v>
      </c>
      <c r="DQ523" s="5">
        <v>53.988999999999997</v>
      </c>
      <c r="DS523" s="2">
        <v>43973</v>
      </c>
      <c r="DT523">
        <v>53.988999999999997</v>
      </c>
      <c r="DV523" s="2">
        <v>43980</v>
      </c>
      <c r="DW523" s="23">
        <f t="shared" si="195"/>
        <v>-4.5587503521413719E-3</v>
      </c>
      <c r="DX523" s="23">
        <f t="shared" si="196"/>
        <v>-1.5210838849223474E-2</v>
      </c>
      <c r="DY523" s="23">
        <f t="shared" si="197"/>
        <v>1.4521476597084693E-2</v>
      </c>
      <c r="DZ523" s="23"/>
      <c r="EA523" s="2">
        <v>44337</v>
      </c>
      <c r="EB523" s="23">
        <f t="shared" si="198"/>
        <v>0.1571203427857133</v>
      </c>
      <c r="EC523" s="23">
        <f t="shared" si="199"/>
        <v>-0.31802174295261276</v>
      </c>
    </row>
    <row r="524" spans="71:133">
      <c r="BS524" s="2">
        <v>42181</v>
      </c>
      <c r="BT524">
        <v>1776.22</v>
      </c>
      <c r="BU524" s="2">
        <v>42181</v>
      </c>
      <c r="BV524">
        <v>1035.3399999999999</v>
      </c>
      <c r="BW524" s="2">
        <v>42181</v>
      </c>
      <c r="BX524">
        <v>980.63</v>
      </c>
      <c r="BZ524" s="2">
        <v>42188</v>
      </c>
      <c r="CA524" s="23">
        <f t="shared" si="190"/>
        <v>1.215059787123085E-2</v>
      </c>
      <c r="CB524" s="23">
        <f t="shared" si="191"/>
        <v>-1.7863778135591368E-2</v>
      </c>
      <c r="CC524" s="23">
        <f t="shared" si="192"/>
        <v>-1.664236256284235E-2</v>
      </c>
      <c r="CD524" s="23"/>
      <c r="CE524" s="2">
        <v>42545</v>
      </c>
      <c r="CF524" s="23">
        <f t="shared" si="193"/>
        <v>0.69764163848440852</v>
      </c>
      <c r="CG524" s="23">
        <f t="shared" si="194"/>
        <v>0.74051457779495145</v>
      </c>
      <c r="DL524" s="2">
        <v>43980</v>
      </c>
      <c r="DM524">
        <v>98.343999999999994</v>
      </c>
      <c r="DN524" s="2">
        <v>43980</v>
      </c>
      <c r="DO524">
        <v>75.617500000000007</v>
      </c>
      <c r="DP524" s="2">
        <v>43980</v>
      </c>
      <c r="DQ524" s="5">
        <v>54.773000000000003</v>
      </c>
      <c r="DS524" s="2">
        <v>43980</v>
      </c>
      <c r="DT524">
        <v>54.773000000000003</v>
      </c>
      <c r="DV524" s="2">
        <v>43987</v>
      </c>
      <c r="DW524" s="23">
        <f t="shared" si="195"/>
        <v>-4.6285582041205586E-4</v>
      </c>
      <c r="DX524" s="23">
        <f t="shared" si="196"/>
        <v>-1.4306922638900099E-2</v>
      </c>
      <c r="DY524" s="23">
        <f t="shared" si="197"/>
        <v>2.5888667774268237E-2</v>
      </c>
      <c r="DZ524" s="23"/>
      <c r="EA524" s="2">
        <v>44344</v>
      </c>
      <c r="EB524" s="23">
        <f t="shared" si="198"/>
        <v>0.1380467029411297</v>
      </c>
      <c r="EC524" s="23">
        <f t="shared" si="199"/>
        <v>-0.31332494906601127</v>
      </c>
    </row>
    <row r="525" spans="71:133">
      <c r="BS525" s="2">
        <v>42188</v>
      </c>
      <c r="BT525">
        <v>1744.49</v>
      </c>
      <c r="BU525" s="2">
        <v>42188</v>
      </c>
      <c r="BV525">
        <v>1047.92</v>
      </c>
      <c r="BW525" s="2">
        <v>42188</v>
      </c>
      <c r="BX525">
        <v>964.31</v>
      </c>
      <c r="BZ525" s="2">
        <v>42195</v>
      </c>
      <c r="CA525" s="23">
        <f t="shared" si="190"/>
        <v>-1.9295366058477814E-2</v>
      </c>
      <c r="CB525" s="23">
        <f t="shared" si="191"/>
        <v>-6.7068312228790727E-4</v>
      </c>
      <c r="CC525" s="23">
        <f t="shared" si="192"/>
        <v>-3.2624363534547896E-2</v>
      </c>
      <c r="CD525" s="23"/>
      <c r="CE525" s="2">
        <v>42552</v>
      </c>
      <c r="CF525" s="23">
        <f t="shared" si="193"/>
        <v>0.72324852251609373</v>
      </c>
      <c r="CG525" s="23">
        <f t="shared" si="194"/>
        <v>0.758175529357627</v>
      </c>
      <c r="DL525" s="2">
        <v>43987</v>
      </c>
      <c r="DM525">
        <v>96.936999999999998</v>
      </c>
      <c r="DN525" s="2">
        <v>43987</v>
      </c>
      <c r="DO525">
        <v>75.582499999999996</v>
      </c>
      <c r="DP525" s="2">
        <v>43987</v>
      </c>
      <c r="DQ525" s="5">
        <v>56.191000000000003</v>
      </c>
      <c r="DS525" s="2">
        <v>43987</v>
      </c>
      <c r="DT525">
        <v>56.191000000000003</v>
      </c>
      <c r="DV525" s="2">
        <v>43994</v>
      </c>
      <c r="DW525" s="23">
        <f t="shared" si="195"/>
        <v>3.4730261634638993E-3</v>
      </c>
      <c r="DX525" s="23">
        <f t="shared" si="196"/>
        <v>3.9407037560477143E-3</v>
      </c>
      <c r="DY525" s="23">
        <f t="shared" si="197"/>
        <v>-1.2973607873146942E-2</v>
      </c>
      <c r="DZ525" s="23"/>
      <c r="EA525" s="2">
        <v>44351</v>
      </c>
      <c r="EB525" s="23">
        <f t="shared" si="198"/>
        <v>0.14956169081171505</v>
      </c>
      <c r="EC525" s="23">
        <f t="shared" si="199"/>
        <v>-0.31689135811933317</v>
      </c>
    </row>
    <row r="526" spans="71:133">
      <c r="BS526" s="2">
        <v>42195</v>
      </c>
      <c r="BT526">
        <v>1743.32</v>
      </c>
      <c r="BU526" s="2">
        <v>42195</v>
      </c>
      <c r="BV526">
        <v>1027.7</v>
      </c>
      <c r="BW526" s="2">
        <v>42195</v>
      </c>
      <c r="BX526">
        <v>932.85</v>
      </c>
      <c r="BZ526" s="2">
        <v>42202</v>
      </c>
      <c r="CA526" s="23">
        <f t="shared" si="190"/>
        <v>3.4153935973533001E-2</v>
      </c>
      <c r="CB526" s="23">
        <f t="shared" si="191"/>
        <v>2.1516416951563588E-2</v>
      </c>
      <c r="CC526" s="23">
        <f t="shared" si="192"/>
        <v>9.4656161226349678E-3</v>
      </c>
      <c r="CD526" s="23"/>
      <c r="CE526" s="2">
        <v>42559</v>
      </c>
      <c r="CF526" s="23">
        <f t="shared" si="193"/>
        <v>0.72840306508135633</v>
      </c>
      <c r="CG526" s="23">
        <f t="shared" si="194"/>
        <v>0.75243360029411055</v>
      </c>
      <c r="DL526" s="2">
        <v>43994</v>
      </c>
      <c r="DM526">
        <v>97.319000000000003</v>
      </c>
      <c r="DN526" s="2">
        <v>43994</v>
      </c>
      <c r="DO526">
        <v>75.844999999999999</v>
      </c>
      <c r="DP526" s="2">
        <v>43994</v>
      </c>
      <c r="DQ526" s="5">
        <v>55.462000000000003</v>
      </c>
      <c r="DS526" s="2">
        <v>43994</v>
      </c>
      <c r="DT526">
        <v>55.462000000000003</v>
      </c>
      <c r="DV526" s="2">
        <v>44001</v>
      </c>
      <c r="DW526" s="23">
        <f t="shared" si="195"/>
        <v>4.4986485595621684E-3</v>
      </c>
      <c r="DX526" s="23">
        <f t="shared" si="196"/>
        <v>3.1237476751713178E-3</v>
      </c>
      <c r="DY526" s="23">
        <f t="shared" si="197"/>
        <v>-1.3847318885002347E-2</v>
      </c>
      <c r="DZ526" s="23"/>
      <c r="EA526" s="2">
        <v>44358</v>
      </c>
      <c r="EB526" s="23">
        <f t="shared" si="198"/>
        <v>0.14512456989316128</v>
      </c>
      <c r="EC526" s="23">
        <f t="shared" si="199"/>
        <v>-0.3075516789762458</v>
      </c>
    </row>
    <row r="527" spans="71:133">
      <c r="BS527" s="2">
        <v>42202</v>
      </c>
      <c r="BT527">
        <v>1780.83</v>
      </c>
      <c r="BU527" s="2">
        <v>42202</v>
      </c>
      <c r="BV527">
        <v>1062.8</v>
      </c>
      <c r="BW527" s="2">
        <v>42202</v>
      </c>
      <c r="BX527">
        <v>941.68</v>
      </c>
      <c r="BZ527" s="2">
        <v>42209</v>
      </c>
      <c r="CA527" s="23">
        <f t="shared" si="190"/>
        <v>-7.4520135491153994E-3</v>
      </c>
      <c r="CB527" s="23">
        <f t="shared" si="191"/>
        <v>-1.9839063807325807E-2</v>
      </c>
      <c r="CC527" s="23">
        <f t="shared" si="192"/>
        <v>-3.3217228782601249E-2</v>
      </c>
      <c r="CD527" s="23"/>
      <c r="CE527" s="2">
        <v>42566</v>
      </c>
      <c r="CF527" s="23">
        <f t="shared" si="193"/>
        <v>0.72695997610741414</v>
      </c>
      <c r="CG527" s="23">
        <f t="shared" si="194"/>
        <v>0.76374612838103628</v>
      </c>
      <c r="DL527" s="2">
        <v>44001</v>
      </c>
      <c r="DM527">
        <v>97.623000000000005</v>
      </c>
      <c r="DN527" s="2">
        <v>44001</v>
      </c>
      <c r="DO527">
        <v>76.186199999999999</v>
      </c>
      <c r="DP527" s="2">
        <v>44001</v>
      </c>
      <c r="DQ527" s="5">
        <v>54.694000000000003</v>
      </c>
      <c r="DS527" s="2">
        <v>44001</v>
      </c>
      <c r="DT527">
        <v>54.694000000000003</v>
      </c>
      <c r="DV527" s="2">
        <v>44008</v>
      </c>
      <c r="DW527" s="23">
        <f t="shared" si="195"/>
        <v>-7.0708343505779814E-3</v>
      </c>
      <c r="DX527" s="23">
        <f t="shared" si="196"/>
        <v>-1.9462626635116109E-3</v>
      </c>
      <c r="DY527" s="23">
        <f t="shared" si="197"/>
        <v>-7.1122975097817065E-3</v>
      </c>
      <c r="DZ527" s="23"/>
      <c r="EA527" s="2">
        <v>44365</v>
      </c>
      <c r="EB527" s="23">
        <f t="shared" si="198"/>
        <v>0.20759813960474294</v>
      </c>
      <c r="EC527" s="23">
        <f t="shared" si="199"/>
        <v>-0.34709145337018216</v>
      </c>
    </row>
    <row r="528" spans="71:133">
      <c r="BS528" s="2">
        <v>42209</v>
      </c>
      <c r="BT528">
        <v>1745.5</v>
      </c>
      <c r="BU528" s="2">
        <v>42209</v>
      </c>
      <c r="BV528">
        <v>1054.8800000000001</v>
      </c>
      <c r="BW528" s="2">
        <v>42209</v>
      </c>
      <c r="BX528">
        <v>910.4</v>
      </c>
      <c r="BZ528" s="2">
        <v>42216</v>
      </c>
      <c r="CA528" s="23">
        <f t="shared" si="190"/>
        <v>1.8295919915058967E-3</v>
      </c>
      <c r="CB528" s="23">
        <f t="shared" si="191"/>
        <v>1.1515325121741471E-2</v>
      </c>
      <c r="CC528" s="23">
        <f t="shared" si="192"/>
        <v>-9.5782073813708291E-3</v>
      </c>
      <c r="CD528" s="23"/>
      <c r="CE528" s="2">
        <v>42573</v>
      </c>
      <c r="CF528" s="23">
        <f t="shared" si="193"/>
        <v>0.72781914868392295</v>
      </c>
      <c r="CG528" s="23">
        <f t="shared" si="194"/>
        <v>0.76596505621543076</v>
      </c>
      <c r="DL528" s="2">
        <v>44008</v>
      </c>
      <c r="DM528">
        <v>97.433000000000007</v>
      </c>
      <c r="DN528" s="2">
        <v>44008</v>
      </c>
      <c r="DO528">
        <v>75.647499999999994</v>
      </c>
      <c r="DP528" s="2">
        <v>44008</v>
      </c>
      <c r="DQ528" s="5">
        <v>54.305</v>
      </c>
      <c r="DS528" s="2">
        <v>44008</v>
      </c>
      <c r="DT528">
        <v>54.305</v>
      </c>
      <c r="DV528" s="2">
        <v>44015</v>
      </c>
      <c r="DW528" s="23">
        <f t="shared" si="195"/>
        <v>-1.3202022538748803E-2</v>
      </c>
      <c r="DX528" s="23">
        <f t="shared" si="196"/>
        <v>-2.67876386850463E-3</v>
      </c>
      <c r="DY528" s="23">
        <f t="shared" si="197"/>
        <v>1.0919804806187372E-2</v>
      </c>
      <c r="DZ528" s="23"/>
      <c r="EA528" s="2">
        <v>44372</v>
      </c>
      <c r="EB528" s="23">
        <f t="shared" si="198"/>
        <v>0.20080279467755938</v>
      </c>
      <c r="EC528" s="23">
        <f t="shared" si="199"/>
        <v>-0.34219266636166029</v>
      </c>
    </row>
    <row r="529" spans="71:133">
      <c r="BS529" s="2">
        <v>42216</v>
      </c>
      <c r="BT529">
        <v>1765.6</v>
      </c>
      <c r="BU529" s="2">
        <v>42216</v>
      </c>
      <c r="BV529">
        <v>1056.81</v>
      </c>
      <c r="BW529" s="2">
        <v>42216</v>
      </c>
      <c r="BX529">
        <v>901.68</v>
      </c>
      <c r="BZ529" s="2">
        <v>42223</v>
      </c>
      <c r="CA529" s="23">
        <f t="shared" si="190"/>
        <v>4.5135833309677409E-3</v>
      </c>
      <c r="CB529" s="23">
        <f t="shared" si="191"/>
        <v>-1.0342093339374747E-2</v>
      </c>
      <c r="CC529" s="23">
        <f t="shared" si="192"/>
        <v>-1.8421169372726309E-2</v>
      </c>
      <c r="CD529" s="23"/>
      <c r="CE529" s="2">
        <v>42580</v>
      </c>
      <c r="CF529" s="23">
        <f t="shared" si="193"/>
        <v>0.7302153107982603</v>
      </c>
      <c r="CG529" s="23">
        <f t="shared" si="194"/>
        <v>0.76599884369930782</v>
      </c>
      <c r="DL529" s="2">
        <v>44015</v>
      </c>
      <c r="DM529">
        <v>97.171999999999997</v>
      </c>
      <c r="DN529" s="2">
        <v>44015</v>
      </c>
      <c r="DO529">
        <v>74.648799999999994</v>
      </c>
      <c r="DP529" s="2">
        <v>44015</v>
      </c>
      <c r="DQ529" s="5">
        <v>54.898000000000003</v>
      </c>
      <c r="DS529" s="2">
        <v>44015</v>
      </c>
      <c r="DT529">
        <v>54.898000000000003</v>
      </c>
      <c r="DV529" s="2">
        <v>44022</v>
      </c>
      <c r="DW529" s="23">
        <f t="shared" si="195"/>
        <v>7.4508900344012474E-3</v>
      </c>
      <c r="DX529" s="23">
        <f t="shared" si="196"/>
        <v>-5.3513357757378754E-3</v>
      </c>
      <c r="DY529" s="23">
        <f t="shared" si="197"/>
        <v>3.5520419687420368E-3</v>
      </c>
      <c r="DZ529" s="23"/>
      <c r="EA529" s="2">
        <v>44379</v>
      </c>
      <c r="EB529" s="23">
        <f t="shared" si="198"/>
        <v>0.21179636305023841</v>
      </c>
      <c r="EC529" s="23">
        <f t="shared" si="199"/>
        <v>-0.32926132660778584</v>
      </c>
    </row>
    <row r="530" spans="71:133">
      <c r="BS530" s="2">
        <v>42223</v>
      </c>
      <c r="BT530">
        <v>1747.34</v>
      </c>
      <c r="BU530" s="2">
        <v>42223</v>
      </c>
      <c r="BV530">
        <v>1061.58</v>
      </c>
      <c r="BW530" s="2">
        <v>42223</v>
      </c>
      <c r="BX530">
        <v>885.07</v>
      </c>
      <c r="BZ530" s="2">
        <v>42230</v>
      </c>
      <c r="CA530" s="23">
        <f t="shared" si="190"/>
        <v>-4.0694059797659055E-3</v>
      </c>
      <c r="CB530" s="23">
        <f t="shared" si="191"/>
        <v>-1.9744297045793946E-3</v>
      </c>
      <c r="CC530" s="23">
        <f t="shared" si="192"/>
        <v>-2.39981018450518E-2</v>
      </c>
      <c r="CD530" s="23"/>
      <c r="CE530" s="2">
        <v>42587</v>
      </c>
      <c r="CF530" s="23">
        <f t="shared" si="193"/>
        <v>0.73293086714042965</v>
      </c>
      <c r="CG530" s="23">
        <f t="shared" si="194"/>
        <v>0.77123108075492319</v>
      </c>
      <c r="DL530" s="2">
        <v>44022</v>
      </c>
      <c r="DM530">
        <v>96.652000000000001</v>
      </c>
      <c r="DN530" s="2">
        <v>44022</v>
      </c>
      <c r="DO530">
        <v>75.204999999999998</v>
      </c>
      <c r="DP530" s="2">
        <v>44022</v>
      </c>
      <c r="DQ530" s="5">
        <v>55.093000000000004</v>
      </c>
      <c r="DS530" s="2">
        <v>44022</v>
      </c>
      <c r="DT530">
        <v>55.093000000000004</v>
      </c>
      <c r="DV530" s="2">
        <v>44029</v>
      </c>
      <c r="DW530" s="23">
        <f t="shared" si="195"/>
        <v>-2.4599428229505893E-3</v>
      </c>
      <c r="DX530" s="23">
        <f t="shared" si="196"/>
        <v>-7.3459421429459271E-3</v>
      </c>
      <c r="DY530" s="23">
        <f t="shared" si="197"/>
        <v>-5.4453378832142185E-5</v>
      </c>
      <c r="DZ530" s="23"/>
      <c r="EA530" s="2">
        <v>44386</v>
      </c>
      <c r="EB530" s="23">
        <f t="shared" si="198"/>
        <v>0.22774095720683926</v>
      </c>
      <c r="EC530" s="23">
        <f t="shared" si="199"/>
        <v>-0.33270995822727678</v>
      </c>
    </row>
    <row r="531" spans="71:133">
      <c r="BS531" s="2">
        <v>42230</v>
      </c>
      <c r="BT531">
        <v>1743.89</v>
      </c>
      <c r="BU531" s="2">
        <v>42230</v>
      </c>
      <c r="BV531">
        <v>1057.26</v>
      </c>
      <c r="BW531" s="2">
        <v>42230</v>
      </c>
      <c r="BX531">
        <v>863.83</v>
      </c>
      <c r="BZ531" s="2">
        <v>42237</v>
      </c>
      <c r="CA531" s="23">
        <f t="shared" si="190"/>
        <v>-2.0108582562472832E-2</v>
      </c>
      <c r="CB531" s="23">
        <f t="shared" si="191"/>
        <v>-5.3288911571257369E-2</v>
      </c>
      <c r="CC531" s="23">
        <f t="shared" si="192"/>
        <v>-5.9560330157554242E-2</v>
      </c>
      <c r="CD531" s="23"/>
      <c r="CE531" s="2">
        <v>42594</v>
      </c>
      <c r="CF531" s="23">
        <f t="shared" si="193"/>
        <v>0.73162154266994472</v>
      </c>
      <c r="CG531" s="23">
        <f t="shared" si="194"/>
        <v>0.76886706625797763</v>
      </c>
      <c r="DL531" s="2">
        <v>44029</v>
      </c>
      <c r="DM531">
        <v>95.941999999999993</v>
      </c>
      <c r="DN531" s="2">
        <v>44029</v>
      </c>
      <c r="DO531">
        <v>75.02</v>
      </c>
      <c r="DP531" s="2">
        <v>44029</v>
      </c>
      <c r="DQ531" s="5">
        <v>55.09</v>
      </c>
      <c r="DS531" s="2">
        <v>44029</v>
      </c>
      <c r="DT531">
        <v>55.09</v>
      </c>
      <c r="DV531" s="2">
        <v>44036</v>
      </c>
      <c r="DW531" s="23">
        <f t="shared" si="195"/>
        <v>-2.5659824046919688E-3</v>
      </c>
      <c r="DX531" s="23">
        <f t="shared" si="196"/>
        <v>-1.5707406558128745E-2</v>
      </c>
      <c r="DY531" s="23">
        <f t="shared" si="197"/>
        <v>1.0982029406425786E-2</v>
      </c>
      <c r="DZ531" s="23"/>
      <c r="EA531" s="2">
        <v>44393</v>
      </c>
      <c r="EB531" s="23">
        <f t="shared" si="198"/>
        <v>0.21977573712107029</v>
      </c>
      <c r="EC531" s="23">
        <f t="shared" si="199"/>
        <v>-0.33333755714216379</v>
      </c>
    </row>
    <row r="532" spans="71:133">
      <c r="BS532" s="2">
        <v>42237</v>
      </c>
      <c r="BT532">
        <v>1650.96</v>
      </c>
      <c r="BU532" s="2">
        <v>42237</v>
      </c>
      <c r="BV532">
        <v>1036</v>
      </c>
      <c r="BW532" s="2">
        <v>42237</v>
      </c>
      <c r="BX532">
        <v>812.38</v>
      </c>
      <c r="BZ532" s="2">
        <v>42244</v>
      </c>
      <c r="CA532" s="23">
        <f t="shared" si="190"/>
        <v>-3.2808880308880295E-2</v>
      </c>
      <c r="CB532" s="23">
        <f t="shared" si="191"/>
        <v>4.3065852594852405E-3</v>
      </c>
      <c r="CC532" s="23">
        <f t="shared" si="192"/>
        <v>9.6875846278834388E-3</v>
      </c>
      <c r="CD532" s="23"/>
      <c r="CE532" s="2">
        <v>42601</v>
      </c>
      <c r="CF532" s="23">
        <f t="shared" si="193"/>
        <v>0.73912288211758848</v>
      </c>
      <c r="CG532" s="23">
        <f t="shared" si="194"/>
        <v>0.76937326826672692</v>
      </c>
      <c r="DL532" s="2">
        <v>44036</v>
      </c>
      <c r="DM532">
        <v>94.435000000000002</v>
      </c>
      <c r="DN532" s="2">
        <v>44036</v>
      </c>
      <c r="DO532">
        <v>74.827500000000001</v>
      </c>
      <c r="DP532" s="2">
        <v>44036</v>
      </c>
      <c r="DQ532" s="5">
        <v>55.695</v>
      </c>
      <c r="DS532" s="2">
        <v>44036</v>
      </c>
      <c r="DT532">
        <v>55.695</v>
      </c>
      <c r="DV532" s="2">
        <v>44043</v>
      </c>
      <c r="DW532" s="23">
        <f t="shared" si="195"/>
        <v>-2.0046106043902778E-4</v>
      </c>
      <c r="DX532" s="23">
        <f t="shared" si="196"/>
        <v>-1.1499973526764462E-2</v>
      </c>
      <c r="DY532" s="23">
        <f t="shared" si="197"/>
        <v>-1.7416285124338682E-3</v>
      </c>
      <c r="DZ532" s="23"/>
      <c r="EA532" s="2">
        <v>44400</v>
      </c>
      <c r="EB532" s="23">
        <f t="shared" si="198"/>
        <v>0.21068444215463722</v>
      </c>
      <c r="EC532" s="23">
        <f t="shared" si="199"/>
        <v>-0.32434894312642965</v>
      </c>
    </row>
    <row r="533" spans="71:133">
      <c r="BS533" s="2">
        <v>42244</v>
      </c>
      <c r="BT533">
        <v>1658.07</v>
      </c>
      <c r="BU533" s="2">
        <v>42244</v>
      </c>
      <c r="BV533">
        <v>1002.01</v>
      </c>
      <c r="BW533" s="2">
        <v>42244</v>
      </c>
      <c r="BX533">
        <v>820.25</v>
      </c>
      <c r="BZ533" s="2">
        <v>42251</v>
      </c>
      <c r="CA533" s="23">
        <f t="shared" si="190"/>
        <v>-3.8303010947994487E-2</v>
      </c>
      <c r="CB533" s="23">
        <f t="shared" si="191"/>
        <v>-3.7609992340492227E-2</v>
      </c>
      <c r="CC533" s="23">
        <f t="shared" si="192"/>
        <v>-3.8597988418165197E-2</v>
      </c>
      <c r="CD533" s="23"/>
      <c r="CE533" s="2">
        <v>42608</v>
      </c>
      <c r="CF533" s="23">
        <f t="shared" si="193"/>
        <v>0.76141026312323101</v>
      </c>
      <c r="CG533" s="23">
        <f t="shared" si="194"/>
        <v>0.79615543344357154</v>
      </c>
      <c r="DL533" s="2">
        <v>44043</v>
      </c>
      <c r="DM533">
        <v>93.349000000000004</v>
      </c>
      <c r="DN533" s="2">
        <v>44043</v>
      </c>
      <c r="DO533">
        <v>74.8125</v>
      </c>
      <c r="DP533" s="2">
        <v>44043</v>
      </c>
      <c r="DQ533" s="5">
        <v>55.597999999999999</v>
      </c>
      <c r="DS533" s="2">
        <v>44043</v>
      </c>
      <c r="DT533">
        <v>55.597999999999999</v>
      </c>
      <c r="DV533" s="2">
        <v>44050</v>
      </c>
      <c r="DW533" s="23">
        <f t="shared" si="195"/>
        <v>1.6374269005847708E-3</v>
      </c>
      <c r="DX533" s="23">
        <f t="shared" si="196"/>
        <v>9.2127392901897309E-4</v>
      </c>
      <c r="DY533" s="23">
        <f t="shared" si="197"/>
        <v>-1.5000539587754935E-2</v>
      </c>
      <c r="DZ533" s="23"/>
      <c r="EA533" s="2">
        <v>44407</v>
      </c>
      <c r="EB533" s="23">
        <f t="shared" si="198"/>
        <v>0.21191925457326172</v>
      </c>
      <c r="EC533" s="23">
        <f t="shared" si="199"/>
        <v>-0.32314434552369042</v>
      </c>
    </row>
    <row r="534" spans="71:133">
      <c r="BS534" s="2">
        <v>42251</v>
      </c>
      <c r="BT534">
        <v>1595.71</v>
      </c>
      <c r="BU534" s="2">
        <v>42251</v>
      </c>
      <c r="BV534">
        <v>963.63</v>
      </c>
      <c r="BW534" s="2">
        <v>42251</v>
      </c>
      <c r="BX534">
        <v>788.59</v>
      </c>
      <c r="BZ534" s="2">
        <v>42258</v>
      </c>
      <c r="CA534" s="23">
        <f t="shared" si="190"/>
        <v>9.443458588877407E-3</v>
      </c>
      <c r="CB534" s="23">
        <f t="shared" si="191"/>
        <v>1.9602559362290162E-2</v>
      </c>
      <c r="CC534" s="23">
        <f t="shared" si="192"/>
        <v>1.7626396479792916E-2</v>
      </c>
      <c r="CD534" s="23"/>
      <c r="CE534" s="2">
        <v>42615</v>
      </c>
      <c r="CF534" s="23">
        <f t="shared" si="193"/>
        <v>0.74018540871954397</v>
      </c>
      <c r="CG534" s="23">
        <f t="shared" si="194"/>
        <v>0.77726271978831996</v>
      </c>
      <c r="DL534" s="2">
        <v>44050</v>
      </c>
      <c r="DM534">
        <v>93.435000000000002</v>
      </c>
      <c r="DN534" s="2">
        <v>44050</v>
      </c>
      <c r="DO534">
        <v>74.935000000000002</v>
      </c>
      <c r="DP534" s="2">
        <v>44050</v>
      </c>
      <c r="DQ534" s="5">
        <v>54.764000000000003</v>
      </c>
      <c r="DS534" s="2">
        <v>44050</v>
      </c>
      <c r="DT534">
        <v>54.764000000000003</v>
      </c>
      <c r="DV534" s="2">
        <v>44057</v>
      </c>
      <c r="DW534" s="23">
        <f t="shared" si="195"/>
        <v>-4.1769533595781283E-4</v>
      </c>
      <c r="DX534" s="23">
        <f t="shared" si="196"/>
        <v>-3.6281907208219888E-3</v>
      </c>
      <c r="DY534" s="23">
        <f t="shared" si="197"/>
        <v>3.4694324738879789E-3</v>
      </c>
      <c r="DZ534" s="23"/>
      <c r="EA534" s="2">
        <v>44414</v>
      </c>
      <c r="EB534" s="23">
        <f t="shared" si="198"/>
        <v>0.19974282200859539</v>
      </c>
      <c r="EC534" s="23">
        <f t="shared" si="199"/>
        <v>-0.31099630738187212</v>
      </c>
    </row>
    <row r="535" spans="71:133">
      <c r="BS535" s="2">
        <v>42258</v>
      </c>
      <c r="BT535">
        <v>1626.99</v>
      </c>
      <c r="BU535" s="2">
        <v>42258</v>
      </c>
      <c r="BV535">
        <v>972.73</v>
      </c>
      <c r="BW535" s="2">
        <v>42258</v>
      </c>
      <c r="BX535">
        <v>802.49</v>
      </c>
      <c r="BZ535" s="2">
        <v>42265</v>
      </c>
      <c r="CA535" s="23">
        <f t="shared" si="190"/>
        <v>1.7281259959084139E-2</v>
      </c>
      <c r="CB535" s="23">
        <f t="shared" si="191"/>
        <v>2.2741381323794219E-3</v>
      </c>
      <c r="CC535" s="23">
        <f t="shared" si="192"/>
        <v>3.4106344004286582E-2</v>
      </c>
      <c r="CD535" s="23"/>
      <c r="CE535" s="2">
        <v>42622</v>
      </c>
      <c r="CF535" s="23">
        <f t="shared" si="193"/>
        <v>0.73323276253565506</v>
      </c>
      <c r="CG535" s="23">
        <f t="shared" si="194"/>
        <v>0.77671395029708246</v>
      </c>
      <c r="DL535" s="2">
        <v>44057</v>
      </c>
      <c r="DM535">
        <v>93.096000000000004</v>
      </c>
      <c r="DN535" s="2">
        <v>44057</v>
      </c>
      <c r="DO535">
        <v>74.903700000000001</v>
      </c>
      <c r="DP535" s="2">
        <v>44057</v>
      </c>
      <c r="DQ535" s="5">
        <v>54.954000000000001</v>
      </c>
      <c r="DS535" s="2">
        <v>44057</v>
      </c>
      <c r="DT535">
        <v>54.954000000000001</v>
      </c>
      <c r="DV535" s="2">
        <v>44064</v>
      </c>
      <c r="DW535" s="23">
        <f t="shared" si="195"/>
        <v>-7.8367290267367107E-4</v>
      </c>
      <c r="DX535" s="23">
        <f t="shared" si="196"/>
        <v>1.6219816103806295E-3</v>
      </c>
      <c r="DY535" s="23">
        <f t="shared" si="197"/>
        <v>-5.6592786694326103E-3</v>
      </c>
      <c r="DZ535" s="23"/>
      <c r="EA535" s="2">
        <v>44421</v>
      </c>
      <c r="EB535" s="23">
        <f t="shared" si="198"/>
        <v>0.19774493815861299</v>
      </c>
      <c r="EC535" s="23">
        <f t="shared" si="199"/>
        <v>-0.30940136811291247</v>
      </c>
    </row>
    <row r="536" spans="71:133">
      <c r="BS536" s="2">
        <v>42265</v>
      </c>
      <c r="BT536">
        <v>1630.69</v>
      </c>
      <c r="BU536" s="2">
        <v>42265</v>
      </c>
      <c r="BV536">
        <v>989.54</v>
      </c>
      <c r="BW536" s="2">
        <v>42265</v>
      </c>
      <c r="BX536">
        <v>829.86</v>
      </c>
      <c r="BZ536" s="2">
        <v>42272</v>
      </c>
      <c r="CA536" s="23">
        <f t="shared" si="190"/>
        <v>-1.3673019786971663E-2</v>
      </c>
      <c r="CB536" s="23">
        <f t="shared" si="191"/>
        <v>-2.2070411911522148E-2</v>
      </c>
      <c r="CC536" s="23">
        <f t="shared" si="192"/>
        <v>-4.9056467355939604E-2</v>
      </c>
      <c r="CD536" s="23"/>
      <c r="CE536" s="2">
        <v>42629</v>
      </c>
      <c r="CF536" s="23">
        <f t="shared" si="193"/>
        <v>0.73719330805574435</v>
      </c>
      <c r="CG536" s="23">
        <f t="shared" si="194"/>
        <v>0.77528815108534577</v>
      </c>
      <c r="DL536" s="2">
        <v>44064</v>
      </c>
      <c r="DM536">
        <v>93.247</v>
      </c>
      <c r="DN536" s="2">
        <v>44064</v>
      </c>
      <c r="DO536">
        <v>74.844999999999999</v>
      </c>
      <c r="DP536" s="2">
        <v>44064</v>
      </c>
      <c r="DQ536" s="5">
        <v>54.643000000000001</v>
      </c>
      <c r="DS536" s="2">
        <v>44064</v>
      </c>
      <c r="DT536">
        <v>54.643000000000001</v>
      </c>
      <c r="DV536" s="2">
        <v>44071</v>
      </c>
      <c r="DW536" s="23">
        <f t="shared" si="195"/>
        <v>-1.9273164540049348E-2</v>
      </c>
      <c r="DX536" s="23">
        <f t="shared" si="196"/>
        <v>-9.3944041095156416E-3</v>
      </c>
      <c r="DY536" s="23">
        <f t="shared" si="197"/>
        <v>1.6543747598045444E-2</v>
      </c>
      <c r="DZ536" s="23"/>
      <c r="EA536" s="2">
        <v>44428</v>
      </c>
      <c r="EB536" s="23">
        <f t="shared" si="198"/>
        <v>0.20324552636955859</v>
      </c>
      <c r="EC536" s="23">
        <f t="shared" si="199"/>
        <v>-0.31478779923155908</v>
      </c>
    </row>
    <row r="537" spans="71:133">
      <c r="BS537" s="2">
        <v>42272</v>
      </c>
      <c r="BT537">
        <v>1594.7</v>
      </c>
      <c r="BU537" s="2">
        <v>42272</v>
      </c>
      <c r="BV537">
        <v>976.01</v>
      </c>
      <c r="BW537" s="2">
        <v>42272</v>
      </c>
      <c r="BX537">
        <v>789.15</v>
      </c>
      <c r="BZ537" s="2">
        <v>42279</v>
      </c>
      <c r="CA537" s="23">
        <f t="shared" si="190"/>
        <v>1.6557207405661689E-2</v>
      </c>
      <c r="CB537" s="23">
        <f t="shared" si="191"/>
        <v>7.7945695115069213E-3</v>
      </c>
      <c r="CC537" s="23">
        <f t="shared" si="192"/>
        <v>1.8944433884559464E-2</v>
      </c>
      <c r="CD537" s="23"/>
      <c r="CE537" s="2">
        <v>42636</v>
      </c>
      <c r="CF537" s="23">
        <f t="shared" si="193"/>
        <v>0.73094413755440424</v>
      </c>
      <c r="CG537" s="23">
        <f t="shared" si="194"/>
        <v>0.77148404321879338</v>
      </c>
      <c r="DL537" s="2">
        <v>44071</v>
      </c>
      <c r="DM537">
        <v>92.370999999999995</v>
      </c>
      <c r="DN537" s="2">
        <v>44071</v>
      </c>
      <c r="DO537">
        <v>73.402500000000003</v>
      </c>
      <c r="DP537" s="2">
        <v>44071</v>
      </c>
      <c r="DQ537" s="5">
        <v>55.546999999999997</v>
      </c>
      <c r="DS537" s="2">
        <v>44071</v>
      </c>
      <c r="DT537">
        <v>55.546999999999997</v>
      </c>
      <c r="DV537" s="2">
        <v>44078</v>
      </c>
      <c r="DW537" s="23">
        <f t="shared" si="195"/>
        <v>-3.5584619052484445E-3</v>
      </c>
      <c r="DX537" s="23">
        <f t="shared" si="196"/>
        <v>3.7674161804028827E-3</v>
      </c>
      <c r="DY537" s="23">
        <f t="shared" si="197"/>
        <v>-9.9015248348244267E-4</v>
      </c>
      <c r="DZ537" s="23"/>
      <c r="EA537" s="2">
        <v>44435</v>
      </c>
      <c r="EB537" s="23">
        <f t="shared" si="198"/>
        <v>0.17751175359033466</v>
      </c>
      <c r="EC537" s="23">
        <f t="shared" si="199"/>
        <v>-0.28411922974476567</v>
      </c>
    </row>
    <row r="538" spans="71:133">
      <c r="BS538" s="2">
        <v>42279</v>
      </c>
      <c r="BT538">
        <v>1607.13</v>
      </c>
      <c r="BU538" s="2">
        <v>42279</v>
      </c>
      <c r="BV538">
        <v>992.17</v>
      </c>
      <c r="BW538" s="2">
        <v>42279</v>
      </c>
      <c r="BX538">
        <v>804.1</v>
      </c>
      <c r="BZ538" s="2">
        <v>42286</v>
      </c>
      <c r="CA538" s="23">
        <f t="shared" si="190"/>
        <v>2.6527711984841273E-2</v>
      </c>
      <c r="CB538" s="23">
        <f t="shared" si="191"/>
        <v>4.1465220610653608E-2</v>
      </c>
      <c r="CC538" s="23">
        <f t="shared" si="192"/>
        <v>6.8673050615595033E-2</v>
      </c>
      <c r="CD538" s="23"/>
      <c r="CE538" s="2">
        <v>42643</v>
      </c>
      <c r="CF538" s="23">
        <f t="shared" si="193"/>
        <v>0.72767956896872732</v>
      </c>
      <c r="CG538" s="23">
        <f t="shared" si="194"/>
        <v>0.77181778587112526</v>
      </c>
      <c r="DL538" s="2">
        <v>44078</v>
      </c>
      <c r="DM538">
        <v>92.718999999999994</v>
      </c>
      <c r="DN538" s="2">
        <v>44078</v>
      </c>
      <c r="DO538">
        <v>73.141300000000001</v>
      </c>
      <c r="DP538" s="2">
        <v>44078</v>
      </c>
      <c r="DQ538" s="5">
        <v>55.491999999999997</v>
      </c>
      <c r="DS538" s="2">
        <v>44078</v>
      </c>
      <c r="DT538">
        <v>55.491999999999997</v>
      </c>
      <c r="DV538" s="2">
        <v>44085</v>
      </c>
      <c r="DW538" s="23">
        <f t="shared" si="195"/>
        <v>5.451092611151287E-3</v>
      </c>
      <c r="DX538" s="23">
        <f t="shared" si="196"/>
        <v>6.6221594279489704E-3</v>
      </c>
      <c r="DY538" s="23">
        <f t="shared" si="197"/>
        <v>7.0280400778499619E-4</v>
      </c>
      <c r="DZ538" s="23"/>
      <c r="EA538" s="2">
        <v>44442</v>
      </c>
      <c r="EB538" s="23">
        <f t="shared" si="198"/>
        <v>0.20468376509201033</v>
      </c>
      <c r="EC538" s="23">
        <f t="shared" si="199"/>
        <v>-0.30530950195383799</v>
      </c>
    </row>
    <row r="539" spans="71:133">
      <c r="BS539" s="2">
        <v>42286</v>
      </c>
      <c r="BT539">
        <v>1673.77</v>
      </c>
      <c r="BU539" s="2">
        <v>42286</v>
      </c>
      <c r="BV539">
        <v>1018.49</v>
      </c>
      <c r="BW539" s="2">
        <v>42286</v>
      </c>
      <c r="BX539">
        <v>859.32</v>
      </c>
      <c r="BZ539" s="2">
        <v>42293</v>
      </c>
      <c r="CA539" s="23">
        <f t="shared" si="190"/>
        <v>-3.7604689294936655E-3</v>
      </c>
      <c r="CB539" s="23">
        <f t="shared" si="191"/>
        <v>5.8430967217717455E-3</v>
      </c>
      <c r="CC539" s="23">
        <f t="shared" si="192"/>
        <v>6.9357166131358561E-3</v>
      </c>
      <c r="CD539" s="23"/>
      <c r="CE539" s="2">
        <v>42650</v>
      </c>
      <c r="CF539" s="23">
        <f t="shared" si="193"/>
        <v>0.71070022320637871</v>
      </c>
      <c r="CG539" s="23">
        <f t="shared" si="194"/>
        <v>0.77000993645233518</v>
      </c>
      <c r="DL539" s="2">
        <v>44085</v>
      </c>
      <c r="DM539">
        <v>93.332999999999998</v>
      </c>
      <c r="DN539" s="2">
        <v>44085</v>
      </c>
      <c r="DO539">
        <v>73.540000000000006</v>
      </c>
      <c r="DP539" s="2">
        <v>44085</v>
      </c>
      <c r="DQ539" s="5">
        <v>55.530999999999999</v>
      </c>
      <c r="DS539" s="2">
        <v>44085</v>
      </c>
      <c r="DT539">
        <v>55.530999999999999</v>
      </c>
      <c r="DV539" s="2">
        <v>44092</v>
      </c>
      <c r="DW539" s="23">
        <f t="shared" si="195"/>
        <v>-1.2238237693772414E-3</v>
      </c>
      <c r="DX539" s="23">
        <f t="shared" si="196"/>
        <v>-4.3607298597494459E-3</v>
      </c>
      <c r="DY539" s="23">
        <f t="shared" si="197"/>
        <v>1.1525094091588972E-3</v>
      </c>
      <c r="DZ539" s="23"/>
      <c r="EA539" s="2">
        <v>44449</v>
      </c>
      <c r="EB539" s="23">
        <f t="shared" si="198"/>
        <v>0.20545615338982917</v>
      </c>
      <c r="EC539" s="23">
        <f t="shared" si="199"/>
        <v>-0.31857954788282877</v>
      </c>
    </row>
    <row r="540" spans="71:133">
      <c r="BS540" s="2">
        <v>42293</v>
      </c>
      <c r="BT540">
        <v>1683.55</v>
      </c>
      <c r="BU540" s="2">
        <v>42293</v>
      </c>
      <c r="BV540">
        <v>1014.66</v>
      </c>
      <c r="BW540" s="2">
        <v>42293</v>
      </c>
      <c r="BX540">
        <v>865.28</v>
      </c>
      <c r="BZ540" s="2">
        <v>42300</v>
      </c>
      <c r="CA540" s="23">
        <f t="shared" si="190"/>
        <v>9.3528866812528921E-3</v>
      </c>
      <c r="CB540" s="23">
        <f t="shared" si="191"/>
        <v>1.3697246889014192E-2</v>
      </c>
      <c r="CC540" s="23">
        <f t="shared" si="192"/>
        <v>3.7906804733727206E-3</v>
      </c>
      <c r="CD540" s="23"/>
      <c r="CE540" s="2">
        <v>42657</v>
      </c>
      <c r="CF540" s="23">
        <f t="shared" si="193"/>
        <v>0.71543351708227143</v>
      </c>
      <c r="CG540" s="23">
        <f t="shared" si="194"/>
        <v>0.77431174470346997</v>
      </c>
      <c r="DL540" s="2">
        <v>44092</v>
      </c>
      <c r="DM540">
        <v>92.926000000000002</v>
      </c>
      <c r="DN540" s="2">
        <v>44092</v>
      </c>
      <c r="DO540">
        <v>73.45</v>
      </c>
      <c r="DP540" s="2">
        <v>44092</v>
      </c>
      <c r="DQ540" s="5">
        <v>55.594999999999999</v>
      </c>
      <c r="DS540" s="2">
        <v>44092</v>
      </c>
      <c r="DT540">
        <v>55.594999999999999</v>
      </c>
      <c r="DV540" s="2">
        <v>44099</v>
      </c>
      <c r="DW540" s="23">
        <f t="shared" si="195"/>
        <v>2.2123893805308104E-3</v>
      </c>
      <c r="DX540" s="23">
        <f t="shared" si="196"/>
        <v>1.8466306523470255E-2</v>
      </c>
      <c r="DY540" s="23">
        <f t="shared" si="197"/>
        <v>-2.4966273945498663E-2</v>
      </c>
      <c r="DZ540" s="23"/>
      <c r="EA540" s="2">
        <v>44456</v>
      </c>
      <c r="EB540" s="23">
        <f t="shared" si="198"/>
        <v>0.20205876645970275</v>
      </c>
      <c r="EC540" s="23">
        <f t="shared" si="199"/>
        <v>-0.31577148605660654</v>
      </c>
    </row>
    <row r="541" spans="71:133">
      <c r="BS541" s="2">
        <v>42300</v>
      </c>
      <c r="BT541">
        <v>1706.61</v>
      </c>
      <c r="BU541" s="2">
        <v>42300</v>
      </c>
      <c r="BV541">
        <v>1024.1500000000001</v>
      </c>
      <c r="BW541" s="2">
        <v>42300</v>
      </c>
      <c r="BX541">
        <v>868.56</v>
      </c>
      <c r="BZ541" s="2">
        <v>42307</v>
      </c>
      <c r="CA541" s="23">
        <f t="shared" si="190"/>
        <v>-2.4547185470878419E-2</v>
      </c>
      <c r="CB541" s="23">
        <f t="shared" si="191"/>
        <v>-4.7462513403762063E-4</v>
      </c>
      <c r="CC541" s="23">
        <f t="shared" si="192"/>
        <v>-2.3855577047066312E-2</v>
      </c>
      <c r="CD541" s="23"/>
      <c r="CE541" s="2">
        <v>42664</v>
      </c>
      <c r="CF541" s="23">
        <f t="shared" si="193"/>
        <v>0.71461317809707336</v>
      </c>
      <c r="CG541" s="23">
        <f t="shared" si="194"/>
        <v>0.77605201459291318</v>
      </c>
      <c r="DL541" s="2">
        <v>44099</v>
      </c>
      <c r="DM541">
        <v>94.641999999999996</v>
      </c>
      <c r="DN541" s="2">
        <v>44099</v>
      </c>
      <c r="DO541">
        <v>73.612499999999997</v>
      </c>
      <c r="DP541" s="2">
        <v>44099</v>
      </c>
      <c r="DQ541" s="5">
        <v>54.207000000000001</v>
      </c>
      <c r="DS541" s="2">
        <v>44099</v>
      </c>
      <c r="DT541">
        <v>54.207000000000001</v>
      </c>
      <c r="DV541" s="2">
        <v>44106</v>
      </c>
      <c r="DW541" s="23">
        <f t="shared" si="195"/>
        <v>-6.3331635252165119E-3</v>
      </c>
      <c r="DX541" s="23">
        <f t="shared" si="196"/>
        <v>-8.4317744764481617E-3</v>
      </c>
      <c r="DY541" s="23">
        <f t="shared" si="197"/>
        <v>7.176194956370896E-3</v>
      </c>
      <c r="DZ541" s="23"/>
      <c r="EA541" s="2">
        <v>44463</v>
      </c>
      <c r="EB541" s="23">
        <f t="shared" si="198"/>
        <v>0.19803516749478636</v>
      </c>
      <c r="EC541" s="23">
        <f t="shared" si="199"/>
        <v>-0.321984121043347</v>
      </c>
    </row>
    <row r="542" spans="71:133">
      <c r="BS542" s="2">
        <v>42307</v>
      </c>
      <c r="BT542">
        <v>1705.8</v>
      </c>
      <c r="BU542" s="2">
        <v>42307</v>
      </c>
      <c r="BV542">
        <v>999.01</v>
      </c>
      <c r="BW542" s="2">
        <v>42307</v>
      </c>
      <c r="BX542">
        <v>847.84</v>
      </c>
      <c r="BZ542" s="2">
        <v>42314</v>
      </c>
      <c r="CA542" s="23">
        <f t="shared" si="190"/>
        <v>-1.4874725978718972E-2</v>
      </c>
      <c r="CB542" s="23">
        <f t="shared" si="191"/>
        <v>-8.2659162856124624E-4</v>
      </c>
      <c r="CC542" s="23">
        <f t="shared" si="192"/>
        <v>5.4609360256652195E-3</v>
      </c>
      <c r="CD542" s="23"/>
      <c r="CE542" s="2">
        <v>42671</v>
      </c>
      <c r="CF542" s="23">
        <f t="shared" si="193"/>
        <v>0.72515799452494489</v>
      </c>
      <c r="CG542" s="23">
        <f t="shared" si="194"/>
        <v>0.77227039089221228</v>
      </c>
      <c r="DL542" s="2">
        <v>44106</v>
      </c>
      <c r="DM542">
        <v>93.843999999999994</v>
      </c>
      <c r="DN542" s="2">
        <v>44106</v>
      </c>
      <c r="DO542">
        <v>73.146299999999997</v>
      </c>
      <c r="DP542" s="2">
        <v>44106</v>
      </c>
      <c r="DQ542" s="5">
        <v>54.595999999999997</v>
      </c>
      <c r="DS542" s="2">
        <v>44106</v>
      </c>
      <c r="DT542">
        <v>54.595999999999997</v>
      </c>
      <c r="DV542" s="2">
        <v>44113</v>
      </c>
      <c r="DW542" s="23">
        <f t="shared" si="195"/>
        <v>-1.8866299457398483E-4</v>
      </c>
      <c r="DX542" s="23">
        <f t="shared" si="196"/>
        <v>-8.3862580452664925E-3</v>
      </c>
      <c r="DY542" s="23">
        <f t="shared" si="197"/>
        <v>9.6893545314675755E-3</v>
      </c>
      <c r="DZ542" s="23"/>
      <c r="EA542" s="2">
        <v>44470</v>
      </c>
      <c r="EB542" s="23">
        <f t="shared" si="198"/>
        <v>0.1945285208935229</v>
      </c>
      <c r="EC542" s="23">
        <f t="shared" si="199"/>
        <v>-0.31914231911369484</v>
      </c>
    </row>
    <row r="543" spans="71:133">
      <c r="BS543" s="2">
        <v>42314</v>
      </c>
      <c r="BT543">
        <v>1704.39</v>
      </c>
      <c r="BU543" s="2">
        <v>42314</v>
      </c>
      <c r="BV543">
        <v>984.15</v>
      </c>
      <c r="BW543" s="2">
        <v>42314</v>
      </c>
      <c r="BX543">
        <v>852.47</v>
      </c>
      <c r="BZ543" s="2">
        <v>42321</v>
      </c>
      <c r="CA543" s="23">
        <f t="shared" si="190"/>
        <v>-2.9964944368236601E-2</v>
      </c>
      <c r="CB543" s="23">
        <f t="shared" si="191"/>
        <v>-2.9388813593133056E-2</v>
      </c>
      <c r="CC543" s="23">
        <f t="shared" si="192"/>
        <v>-3.6775487700446918E-2</v>
      </c>
      <c r="CD543" s="23"/>
      <c r="CE543" s="2">
        <v>42678</v>
      </c>
      <c r="CF543" s="23">
        <f t="shared" si="193"/>
        <v>0.73466771193447244</v>
      </c>
      <c r="CG543" s="23">
        <f t="shared" si="194"/>
        <v>0.78395877784304524</v>
      </c>
      <c r="DL543" s="2">
        <v>44113</v>
      </c>
      <c r="DM543">
        <v>93.057000000000002</v>
      </c>
      <c r="DN543" s="2">
        <v>44113</v>
      </c>
      <c r="DO543">
        <v>73.132499999999993</v>
      </c>
      <c r="DP543" s="2">
        <v>44113</v>
      </c>
      <c r="DQ543" s="5">
        <v>55.125</v>
      </c>
      <c r="DS543" s="2">
        <v>44113</v>
      </c>
      <c r="DT543">
        <v>55.125</v>
      </c>
      <c r="DV543" s="2">
        <v>44120</v>
      </c>
      <c r="DW543" s="23">
        <f t="shared" si="195"/>
        <v>2.9056848870201435E-3</v>
      </c>
      <c r="DX543" s="23">
        <f t="shared" si="196"/>
        <v>6.7163136572208071E-3</v>
      </c>
      <c r="DY543" s="23">
        <f t="shared" si="197"/>
        <v>-8.5986394557822088E-3</v>
      </c>
      <c r="DZ543" s="23"/>
      <c r="EA543" s="2">
        <v>44477</v>
      </c>
      <c r="EB543" s="23">
        <f t="shared" si="198"/>
        <v>0.18952648127367089</v>
      </c>
      <c r="EC543" s="23">
        <f t="shared" si="199"/>
        <v>-0.34137323457402852</v>
      </c>
    </row>
    <row r="544" spans="71:133">
      <c r="BS544" s="2">
        <v>42321</v>
      </c>
      <c r="BT544">
        <v>1654.3</v>
      </c>
      <c r="BU544" s="2">
        <v>42321</v>
      </c>
      <c r="BV544">
        <v>954.66</v>
      </c>
      <c r="BW544" s="2">
        <v>42321</v>
      </c>
      <c r="BX544">
        <v>821.12</v>
      </c>
      <c r="BZ544" s="2">
        <v>42328</v>
      </c>
      <c r="CA544" s="23">
        <f t="shared" si="190"/>
        <v>1.0799656422181725E-2</v>
      </c>
      <c r="CB544" s="23">
        <f t="shared" si="191"/>
        <v>2.9335670676418957E-2</v>
      </c>
      <c r="CC544" s="23">
        <f t="shared" si="192"/>
        <v>2.7231098986749913E-2</v>
      </c>
      <c r="CD544" s="23"/>
      <c r="CE544" s="2">
        <v>42685</v>
      </c>
      <c r="CF544" s="23">
        <f t="shared" si="193"/>
        <v>0.66140048818881281</v>
      </c>
      <c r="CG544" s="23">
        <f t="shared" si="194"/>
        <v>0.78358349147210882</v>
      </c>
      <c r="DL544" s="2">
        <v>44120</v>
      </c>
      <c r="DM544">
        <v>93.682000000000002</v>
      </c>
      <c r="DN544" s="2">
        <v>44120</v>
      </c>
      <c r="DO544">
        <v>73.344999999999999</v>
      </c>
      <c r="DP544" s="2">
        <v>44120</v>
      </c>
      <c r="DQ544" s="5">
        <v>54.651000000000003</v>
      </c>
      <c r="DS544" s="2">
        <v>44120</v>
      </c>
      <c r="DT544">
        <v>54.651000000000003</v>
      </c>
      <c r="DV544" s="2">
        <v>44127</v>
      </c>
      <c r="DW544" s="23">
        <f t="shared" si="195"/>
        <v>3.5448905855888224E-3</v>
      </c>
      <c r="DX544" s="23">
        <f t="shared" si="196"/>
        <v>-9.7564099827074369E-3</v>
      </c>
      <c r="DY544" s="23">
        <f t="shared" si="197"/>
        <v>8.6732173244770117E-3</v>
      </c>
      <c r="DZ544" s="23"/>
      <c r="EA544" s="2">
        <v>44484</v>
      </c>
      <c r="EB544" s="23">
        <f t="shared" si="198"/>
        <v>0.18216296050076913</v>
      </c>
      <c r="EC544" s="23">
        <f t="shared" si="199"/>
        <v>-0.33261226096559637</v>
      </c>
    </row>
    <row r="545" spans="71:133">
      <c r="BS545" s="2">
        <v>42328</v>
      </c>
      <c r="BT545">
        <v>1702.83</v>
      </c>
      <c r="BU545" s="2">
        <v>42328</v>
      </c>
      <c r="BV545">
        <v>964.97</v>
      </c>
      <c r="BW545" s="2">
        <v>42328</v>
      </c>
      <c r="BX545">
        <v>843.48</v>
      </c>
      <c r="BZ545" s="2">
        <v>42335</v>
      </c>
      <c r="CA545" s="23">
        <f t="shared" si="190"/>
        <v>8.6323927168718839E-3</v>
      </c>
      <c r="CB545" s="23">
        <f t="shared" si="191"/>
        <v>-1.4916345143085596E-3</v>
      </c>
      <c r="CC545" s="23">
        <f t="shared" si="192"/>
        <v>-2.029686536728792E-2</v>
      </c>
      <c r="CD545" s="23"/>
      <c r="CE545" s="2">
        <v>42692</v>
      </c>
      <c r="CF545" s="23">
        <f t="shared" si="193"/>
        <v>0.65532737453979162</v>
      </c>
      <c r="CG545" s="23">
        <f t="shared" si="194"/>
        <v>0.77755204789003562</v>
      </c>
      <c r="DL545" s="2">
        <v>44127</v>
      </c>
      <c r="DM545">
        <v>92.768000000000001</v>
      </c>
      <c r="DN545" s="2">
        <v>44127</v>
      </c>
      <c r="DO545">
        <v>73.605000000000004</v>
      </c>
      <c r="DP545" s="2">
        <v>44127</v>
      </c>
      <c r="DQ545" s="5">
        <v>55.125</v>
      </c>
      <c r="DS545" s="2">
        <v>44127</v>
      </c>
      <c r="DT545">
        <v>55.125</v>
      </c>
      <c r="DV545" s="2">
        <v>44134</v>
      </c>
      <c r="DW545" s="23">
        <f t="shared" si="195"/>
        <v>6.8609469465388262E-3</v>
      </c>
      <c r="DX545" s="23">
        <f t="shared" si="196"/>
        <v>1.3690065539841312E-2</v>
      </c>
      <c r="DY545" s="23">
        <f t="shared" si="197"/>
        <v>-1.518367346938776E-2</v>
      </c>
      <c r="DZ545" s="23"/>
      <c r="EA545" s="2">
        <v>44491</v>
      </c>
      <c r="EB545" s="23">
        <f t="shared" si="198"/>
        <v>0.20479495771433767</v>
      </c>
      <c r="EC545" s="23">
        <f t="shared" si="199"/>
        <v>-0.33173764121181881</v>
      </c>
    </row>
    <row r="546" spans="71:133">
      <c r="BS546" s="2">
        <v>42335</v>
      </c>
      <c r="BT546">
        <v>1700.29</v>
      </c>
      <c r="BU546" s="2">
        <v>42335</v>
      </c>
      <c r="BV546">
        <v>973.3</v>
      </c>
      <c r="BW546" s="2">
        <v>42335</v>
      </c>
      <c r="BX546">
        <v>826.36</v>
      </c>
      <c r="BZ546" s="2">
        <v>42342</v>
      </c>
      <c r="CA546" s="23">
        <f t="shared" si="190"/>
        <v>-1.7949244837151879E-2</v>
      </c>
      <c r="CB546" s="23">
        <f t="shared" si="191"/>
        <v>-3.2406236583171211E-3</v>
      </c>
      <c r="CC546" s="23">
        <f t="shared" si="192"/>
        <v>-1.7050680091001524E-2</v>
      </c>
      <c r="CD546" s="23"/>
      <c r="CE546" s="2">
        <v>42699</v>
      </c>
      <c r="CF546" s="23">
        <f t="shared" si="193"/>
        <v>0.6608936422216255</v>
      </c>
      <c r="CG546" s="23">
        <f t="shared" si="194"/>
        <v>0.79026284246668754</v>
      </c>
      <c r="DL546" s="2">
        <v>44134</v>
      </c>
      <c r="DM546">
        <v>94.037999999999997</v>
      </c>
      <c r="DN546" s="2">
        <v>44134</v>
      </c>
      <c r="DO546">
        <v>74.11</v>
      </c>
      <c r="DP546" s="2">
        <v>44134</v>
      </c>
      <c r="DQ546" s="5">
        <v>54.287999999999997</v>
      </c>
      <c r="DS546" s="2">
        <v>44134</v>
      </c>
      <c r="DT546">
        <v>54.287999999999997</v>
      </c>
      <c r="DV546" s="2">
        <v>44141</v>
      </c>
      <c r="DW546" s="23">
        <f t="shared" si="195"/>
        <v>1.1469437322897402E-3</v>
      </c>
      <c r="DX546" s="23">
        <f t="shared" si="196"/>
        <v>-1.9236904230204743E-2</v>
      </c>
      <c r="DY546" s="23">
        <f t="shared" si="197"/>
        <v>2.5309460654288296E-2</v>
      </c>
      <c r="DZ546" s="23"/>
      <c r="EA546" s="2">
        <v>44498</v>
      </c>
      <c r="EB546" s="23">
        <f t="shared" si="198"/>
        <v>0.17249068396487557</v>
      </c>
      <c r="EC546" s="23">
        <f t="shared" si="199"/>
        <v>-0.3095790762386289</v>
      </c>
    </row>
    <row r="547" spans="71:133">
      <c r="BS547" s="2">
        <v>42342</v>
      </c>
      <c r="BT547">
        <v>1694.78</v>
      </c>
      <c r="BU547" s="2">
        <v>42342</v>
      </c>
      <c r="BV547">
        <v>955.83</v>
      </c>
      <c r="BW547" s="2">
        <v>42342</v>
      </c>
      <c r="BX547">
        <v>812.27</v>
      </c>
      <c r="BZ547" s="2">
        <v>42349</v>
      </c>
      <c r="CA547" s="23">
        <f t="shared" si="190"/>
        <v>-1.7147400688406922E-2</v>
      </c>
      <c r="CB547" s="23">
        <f t="shared" si="191"/>
        <v>-3.3603181533886417E-2</v>
      </c>
      <c r="CC547" s="23">
        <f t="shared" si="192"/>
        <v>-4.7656567397540317E-2</v>
      </c>
      <c r="CD547" s="23"/>
      <c r="CE547" s="2">
        <v>42706</v>
      </c>
      <c r="CF547" s="23">
        <f t="shared" si="193"/>
        <v>0.66263589892919861</v>
      </c>
      <c r="CG547" s="23">
        <f t="shared" si="194"/>
        <v>0.78821881118332515</v>
      </c>
      <c r="DL547" s="2">
        <v>44141</v>
      </c>
      <c r="DM547">
        <v>92.228999999999999</v>
      </c>
      <c r="DN547" s="2">
        <v>44141</v>
      </c>
      <c r="DO547">
        <v>74.194999999999993</v>
      </c>
      <c r="DP547" s="2">
        <v>44141</v>
      </c>
      <c r="DQ547" s="5">
        <v>55.661999999999999</v>
      </c>
      <c r="DS547" s="2">
        <v>44141</v>
      </c>
      <c r="DT547">
        <v>55.661999999999999</v>
      </c>
      <c r="DV547" s="2">
        <v>44148</v>
      </c>
      <c r="DW547" s="23">
        <f t="shared" si="195"/>
        <v>5.5758474290721338E-3</v>
      </c>
      <c r="DX547" s="23">
        <f t="shared" si="196"/>
        <v>5.7031953073327646E-3</v>
      </c>
      <c r="DY547" s="23">
        <f t="shared" si="197"/>
        <v>5.6411914771297145E-3</v>
      </c>
      <c r="DZ547" s="23"/>
      <c r="EA547" s="2">
        <v>44505</v>
      </c>
      <c r="EB547" s="23">
        <f t="shared" si="198"/>
        <v>0.18974125934068656</v>
      </c>
      <c r="EC547" s="23">
        <f t="shared" si="199"/>
        <v>-0.34654867654551308</v>
      </c>
    </row>
    <row r="548" spans="71:133">
      <c r="BS548" s="2">
        <v>42349</v>
      </c>
      <c r="BT548">
        <v>1637.83</v>
      </c>
      <c r="BU548" s="2">
        <v>42349</v>
      </c>
      <c r="BV548">
        <v>939.44</v>
      </c>
      <c r="BW548" s="2">
        <v>42349</v>
      </c>
      <c r="BX548">
        <v>773.56</v>
      </c>
      <c r="BZ548" s="2">
        <v>42356</v>
      </c>
      <c r="CA548" s="23">
        <f t="shared" si="190"/>
        <v>2.4397513412245608E-2</v>
      </c>
      <c r="CB548" s="23">
        <f t="shared" si="191"/>
        <v>-2.4911010300213698E-3</v>
      </c>
      <c r="CC548" s="23">
        <f t="shared" si="192"/>
        <v>2.0877501421997069E-2</v>
      </c>
      <c r="CD548" s="23"/>
      <c r="CE548" s="2">
        <v>42713</v>
      </c>
      <c r="CF548" s="23">
        <f t="shared" si="193"/>
        <v>0.66705702596656302</v>
      </c>
      <c r="CG548" s="23">
        <f t="shared" si="194"/>
        <v>0.7937630413183242</v>
      </c>
      <c r="DL548" s="2">
        <v>44148</v>
      </c>
      <c r="DM548">
        <v>92.754999999999995</v>
      </c>
      <c r="DN548" s="2">
        <v>44148</v>
      </c>
      <c r="DO548">
        <v>74.608699999999999</v>
      </c>
      <c r="DP548" s="2">
        <v>44148</v>
      </c>
      <c r="DQ548" s="5">
        <v>55.975999999999999</v>
      </c>
      <c r="DS548" s="2">
        <v>44148</v>
      </c>
      <c r="DT548">
        <v>55.975999999999999</v>
      </c>
      <c r="DV548" s="2">
        <v>44155</v>
      </c>
      <c r="DW548" s="23">
        <f t="shared" si="195"/>
        <v>-6.1990089627618206E-3</v>
      </c>
      <c r="DX548" s="23">
        <f t="shared" si="196"/>
        <v>-3.9135356584550918E-3</v>
      </c>
      <c r="DY548" s="23">
        <f t="shared" si="197"/>
        <v>6.6814349006718565E-3</v>
      </c>
      <c r="DZ548" s="23"/>
      <c r="EA548" s="2">
        <v>44512</v>
      </c>
      <c r="EB548" s="23">
        <f t="shared" si="198"/>
        <v>0.17469656115996735</v>
      </c>
      <c r="EC548" s="23">
        <f t="shared" si="199"/>
        <v>-0.35984772507098584</v>
      </c>
    </row>
    <row r="549" spans="71:133">
      <c r="BS549" s="2">
        <v>42356</v>
      </c>
      <c r="BT549">
        <v>1633.75</v>
      </c>
      <c r="BU549" s="2">
        <v>42356</v>
      </c>
      <c r="BV549">
        <v>962.36</v>
      </c>
      <c r="BW549" s="2">
        <v>42356</v>
      </c>
      <c r="BX549">
        <v>789.71</v>
      </c>
      <c r="BZ549" s="2">
        <v>42363</v>
      </c>
      <c r="CA549" s="23">
        <f t="shared" si="190"/>
        <v>1.2303088241406579E-2</v>
      </c>
      <c r="CB549" s="23">
        <f t="shared" si="191"/>
        <v>2.4208110175975461E-2</v>
      </c>
      <c r="CC549" s="23">
        <f t="shared" si="192"/>
        <v>1.8462473566245752E-2</v>
      </c>
      <c r="CD549" s="23"/>
      <c r="CE549" s="2">
        <v>42720</v>
      </c>
      <c r="CF549" s="23">
        <f t="shared" si="193"/>
        <v>0.68020240048574421</v>
      </c>
      <c r="CG549" s="23">
        <f t="shared" si="194"/>
        <v>0.79395628283009279</v>
      </c>
      <c r="DL549" s="2">
        <v>44155</v>
      </c>
      <c r="DM549">
        <v>92.391999999999996</v>
      </c>
      <c r="DN549" s="2">
        <v>44155</v>
      </c>
      <c r="DO549">
        <v>74.146199999999993</v>
      </c>
      <c r="DP549" s="2">
        <v>44155</v>
      </c>
      <c r="DQ549" s="5">
        <v>56.35</v>
      </c>
      <c r="DS549" s="2">
        <v>44155</v>
      </c>
      <c r="DT549">
        <v>56.35</v>
      </c>
      <c r="DV549" s="2">
        <v>44162</v>
      </c>
      <c r="DW549" s="23">
        <f t="shared" si="195"/>
        <v>-1.4323053642666395E-3</v>
      </c>
      <c r="DX549" s="23">
        <f t="shared" si="196"/>
        <v>-6.5157156463762078E-3</v>
      </c>
      <c r="DY549" s="23">
        <f t="shared" si="197"/>
        <v>1.7746228926340812E-4</v>
      </c>
      <c r="DZ549" s="23"/>
      <c r="EA549" s="2">
        <v>44519</v>
      </c>
      <c r="EB549" s="23">
        <f t="shared" si="198"/>
        <v>0.14861894584506033</v>
      </c>
      <c r="EC549" s="23">
        <f t="shared" si="199"/>
        <v>-0.30827426056061719</v>
      </c>
    </row>
    <row r="550" spans="71:133">
      <c r="BS550" s="2">
        <v>42363</v>
      </c>
      <c r="BT550">
        <v>1673.3</v>
      </c>
      <c r="BU550" s="2">
        <v>42363</v>
      </c>
      <c r="BV550">
        <v>974.2</v>
      </c>
      <c r="BW550" s="2">
        <v>42363</v>
      </c>
      <c r="BX550">
        <v>804.29</v>
      </c>
      <c r="BZ550" s="2">
        <v>42370</v>
      </c>
      <c r="CA550" s="23">
        <f t="shared" si="190"/>
        <v>1.3303223157462352E-2</v>
      </c>
      <c r="CB550" s="23">
        <f t="shared" si="191"/>
        <v>-6.281001613577919E-3</v>
      </c>
      <c r="CC550" s="23">
        <f t="shared" si="192"/>
        <v>-1.2532792898083955E-2</v>
      </c>
      <c r="CD550" s="23"/>
      <c r="CE550" s="2">
        <v>42727</v>
      </c>
      <c r="CF550" s="23">
        <f t="shared" si="193"/>
        <v>0.6662405832052497</v>
      </c>
      <c r="CG550" s="23">
        <f t="shared" si="194"/>
        <v>0.79367715755432622</v>
      </c>
      <c r="DL550" s="2">
        <v>44162</v>
      </c>
      <c r="DM550">
        <v>91.79</v>
      </c>
      <c r="DN550" s="2">
        <v>44162</v>
      </c>
      <c r="DO550">
        <v>74.040000000000006</v>
      </c>
      <c r="DP550" s="2">
        <v>44162</v>
      </c>
      <c r="DQ550" s="5">
        <v>56.36</v>
      </c>
      <c r="DS550" s="2">
        <v>44162</v>
      </c>
      <c r="DT550">
        <v>56.36</v>
      </c>
      <c r="DV550" s="2">
        <v>44169</v>
      </c>
      <c r="DW550" s="23">
        <f t="shared" si="195"/>
        <v>-3.292814694759727E-3</v>
      </c>
      <c r="DX550" s="23">
        <f t="shared" si="196"/>
        <v>-1.1864037476849498E-2</v>
      </c>
      <c r="DY550" s="23">
        <f t="shared" si="197"/>
        <v>1.5170333569907823E-2</v>
      </c>
      <c r="DZ550" s="23"/>
      <c r="EA550" s="2">
        <v>44526</v>
      </c>
      <c r="EB550" s="23">
        <f t="shared" si="198"/>
        <v>0.14154239757041354</v>
      </c>
      <c r="EC550" s="23">
        <f t="shared" si="199"/>
        <v>-0.34224827475913766</v>
      </c>
    </row>
    <row r="551" spans="71:133">
      <c r="BS551" s="2">
        <v>42370</v>
      </c>
      <c r="BT551">
        <v>1662.79</v>
      </c>
      <c r="BU551" s="2">
        <v>42370</v>
      </c>
      <c r="BV551">
        <v>987.16</v>
      </c>
      <c r="BW551" s="2">
        <v>42370</v>
      </c>
      <c r="BX551">
        <v>794.21</v>
      </c>
      <c r="BZ551" s="2">
        <v>42377</v>
      </c>
      <c r="CA551" s="23">
        <f t="shared" si="190"/>
        <v>-4.1827059443251269E-2</v>
      </c>
      <c r="CB551" s="23">
        <f t="shared" si="191"/>
        <v>-6.0933731860307039E-2</v>
      </c>
      <c r="CC551" s="23">
        <f t="shared" si="192"/>
        <v>-6.8168368567507298E-2</v>
      </c>
      <c r="CD551" s="23"/>
      <c r="CE551" s="2">
        <v>42734</v>
      </c>
      <c r="CF551" s="23">
        <f t="shared" si="193"/>
        <v>0.65511776429480006</v>
      </c>
      <c r="CG551" s="23">
        <f t="shared" si="194"/>
        <v>0.80831961596092494</v>
      </c>
      <c r="DL551" s="2">
        <v>44169</v>
      </c>
      <c r="DM551">
        <v>90.700999999999993</v>
      </c>
      <c r="DN551" s="2">
        <v>44169</v>
      </c>
      <c r="DO551">
        <v>73.796199999999999</v>
      </c>
      <c r="DP551" s="2">
        <v>44169</v>
      </c>
      <c r="DQ551" s="5">
        <v>57.215000000000003</v>
      </c>
      <c r="DS551" s="2">
        <v>44169</v>
      </c>
      <c r="DT551">
        <v>57.215000000000003</v>
      </c>
      <c r="DV551" s="2">
        <v>44176</v>
      </c>
      <c r="DW551" s="23">
        <f t="shared" si="195"/>
        <v>-1.9811318197955341E-3</v>
      </c>
      <c r="DX551" s="23">
        <f t="shared" si="196"/>
        <v>3.0319401109140109E-3</v>
      </c>
      <c r="DY551" s="23">
        <f t="shared" si="197"/>
        <v>2.9362929301757212E-3</v>
      </c>
      <c r="DZ551" s="23"/>
      <c r="EA551" s="2">
        <v>44533</v>
      </c>
      <c r="EB551" s="23">
        <f t="shared" si="198"/>
        <v>0.12305681615062584</v>
      </c>
      <c r="EC551" s="23">
        <f t="shared" si="199"/>
        <v>-0.3345257559815894</v>
      </c>
    </row>
    <row r="552" spans="71:133">
      <c r="BS552" s="2">
        <v>42377</v>
      </c>
      <c r="BT552">
        <v>1561.47</v>
      </c>
      <c r="BU552" s="2">
        <v>42377</v>
      </c>
      <c r="BV552">
        <v>945.87</v>
      </c>
      <c r="BW552" s="2">
        <v>42377</v>
      </c>
      <c r="BX552">
        <v>740.07</v>
      </c>
      <c r="BZ552" s="2">
        <v>42384</v>
      </c>
      <c r="CA552" s="23">
        <f t="shared" si="190"/>
        <v>-1.9696152748263529E-2</v>
      </c>
      <c r="CB552" s="23">
        <f t="shared" si="191"/>
        <v>-2.5917885069838054E-2</v>
      </c>
      <c r="CC552" s="23">
        <f t="shared" si="192"/>
        <v>-4.1725782696231395E-2</v>
      </c>
      <c r="CD552" s="23"/>
      <c r="CE552" s="2">
        <v>42741</v>
      </c>
      <c r="CF552" s="23">
        <f t="shared" si="193"/>
        <v>0.6226093362866375</v>
      </c>
      <c r="CG552" s="23">
        <f t="shared" si="194"/>
        <v>0.79169911259215964</v>
      </c>
      <c r="DL552" s="2">
        <v>44176</v>
      </c>
      <c r="DM552">
        <v>90.975999999999999</v>
      </c>
      <c r="DN552" s="2">
        <v>44176</v>
      </c>
      <c r="DO552">
        <v>73.650000000000006</v>
      </c>
      <c r="DP552" s="2">
        <v>44176</v>
      </c>
      <c r="DQ552" s="5">
        <v>57.383000000000003</v>
      </c>
      <c r="DS552" s="2">
        <v>44176</v>
      </c>
      <c r="DT552">
        <v>57.383000000000003</v>
      </c>
      <c r="DV552" s="2">
        <v>44183</v>
      </c>
      <c r="DW552" s="23">
        <f t="shared" si="195"/>
        <v>-1.0943652410048132E-3</v>
      </c>
      <c r="DX552" s="23">
        <f t="shared" si="196"/>
        <v>-1.0552233556102686E-2</v>
      </c>
      <c r="DY552" s="23">
        <f t="shared" si="197"/>
        <v>8.5391143718522855E-3</v>
      </c>
      <c r="DZ552" s="23"/>
      <c r="EA552" s="2">
        <v>44540</v>
      </c>
      <c r="EB552" s="23">
        <f t="shared" si="198"/>
        <v>0.11889603723706095</v>
      </c>
      <c r="EC552" s="23">
        <f t="shared" si="199"/>
        <v>-0.31788528131404015</v>
      </c>
    </row>
    <row r="553" spans="71:133">
      <c r="BS553" s="2">
        <v>42384</v>
      </c>
      <c r="BT553">
        <v>1521</v>
      </c>
      <c r="BU553" s="2">
        <v>42384</v>
      </c>
      <c r="BV553">
        <v>927.24</v>
      </c>
      <c r="BW553" s="2">
        <v>42384</v>
      </c>
      <c r="BX553">
        <v>709.19</v>
      </c>
      <c r="BZ553" s="2">
        <v>42391</v>
      </c>
      <c r="CA553" s="23">
        <f t="shared" si="190"/>
        <v>-8.6816789612181866E-3</v>
      </c>
      <c r="CB553" s="23">
        <f t="shared" si="191"/>
        <v>1.0381328073635787E-2</v>
      </c>
      <c r="CC553" s="23">
        <f t="shared" si="192"/>
        <v>2.0727872643437895E-3</v>
      </c>
      <c r="CD553" s="23"/>
      <c r="CE553" s="2">
        <v>42748</v>
      </c>
      <c r="CF553" s="23">
        <f t="shared" si="193"/>
        <v>0.60929638888885962</v>
      </c>
      <c r="CG553" s="23">
        <f t="shared" si="194"/>
        <v>0.79086488401605148</v>
      </c>
      <c r="DL553" s="2">
        <v>44183</v>
      </c>
      <c r="DM553">
        <v>90.016000000000005</v>
      </c>
      <c r="DN553" s="2">
        <v>44183</v>
      </c>
      <c r="DO553">
        <v>73.569400000000002</v>
      </c>
      <c r="DP553" s="2">
        <v>44183</v>
      </c>
      <c r="DQ553" s="5">
        <v>57.872999999999998</v>
      </c>
      <c r="DS553" s="2">
        <v>44183</v>
      </c>
      <c r="DT553">
        <v>57.872999999999998</v>
      </c>
      <c r="DV553" s="2">
        <v>44190</v>
      </c>
      <c r="DW553" s="23">
        <f t="shared" si="195"/>
        <v>-2.9767811073633244E-4</v>
      </c>
      <c r="DX553" s="23">
        <f t="shared" si="196"/>
        <v>2.2995911837895289E-3</v>
      </c>
      <c r="DY553" s="23">
        <f t="shared" si="197"/>
        <v>-2.1253434243947433E-3</v>
      </c>
      <c r="DZ553" s="23"/>
      <c r="EA553" s="2">
        <v>44547</v>
      </c>
      <c r="EB553" s="23">
        <f t="shared" si="198"/>
        <v>0.11852536550423806</v>
      </c>
      <c r="EC553" s="23">
        <f t="shared" si="199"/>
        <v>-0.323567421558418</v>
      </c>
    </row>
    <row r="554" spans="71:133">
      <c r="BS554" s="2">
        <v>42391</v>
      </c>
      <c r="BT554">
        <v>1536.79</v>
      </c>
      <c r="BU554" s="2">
        <v>42391</v>
      </c>
      <c r="BV554">
        <v>919.19</v>
      </c>
      <c r="BW554" s="2">
        <v>42391</v>
      </c>
      <c r="BX554">
        <v>710.66</v>
      </c>
      <c r="BZ554" s="2">
        <v>42398</v>
      </c>
      <c r="CA554" s="23">
        <f t="shared" si="190"/>
        <v>2.4423677368117458E-2</v>
      </c>
      <c r="CB554" s="23">
        <f t="shared" si="191"/>
        <v>1.652145055602916E-2</v>
      </c>
      <c r="CC554" s="23">
        <f t="shared" si="192"/>
        <v>4.4620493625643798E-2</v>
      </c>
      <c r="CD554" s="23"/>
      <c r="CE554" s="2">
        <v>42755</v>
      </c>
      <c r="CF554" s="23">
        <f t="shared" si="193"/>
        <v>0.61845988559215825</v>
      </c>
      <c r="CG554" s="23">
        <f t="shared" si="194"/>
        <v>0.79234645265981185</v>
      </c>
      <c r="DL554" s="2">
        <v>44190</v>
      </c>
      <c r="DM554">
        <v>90.222999999999999</v>
      </c>
      <c r="DN554" s="2">
        <v>44190</v>
      </c>
      <c r="DO554">
        <v>73.547499999999999</v>
      </c>
      <c r="DP554" s="2">
        <v>44190</v>
      </c>
      <c r="DQ554" s="5">
        <v>57.75</v>
      </c>
      <c r="DS554" s="2">
        <v>44190</v>
      </c>
      <c r="DT554">
        <v>57.75</v>
      </c>
      <c r="DV554" s="2">
        <v>44197</v>
      </c>
      <c r="DW554" s="23">
        <f t="shared" si="195"/>
        <v>-5.6426119174683986E-3</v>
      </c>
      <c r="DX554" s="23">
        <f t="shared" si="196"/>
        <v>-3.1699234119902941E-3</v>
      </c>
      <c r="DY554" s="23">
        <f t="shared" si="197"/>
        <v>-6.0606060606049894E-4</v>
      </c>
      <c r="DZ554" s="23"/>
      <c r="EA554" s="2">
        <v>44554</v>
      </c>
      <c r="EB554" s="23">
        <f t="shared" si="198"/>
        <v>0.15969692385133513</v>
      </c>
      <c r="EC554" s="23">
        <f t="shared" si="199"/>
        <v>-0.42045720279407506</v>
      </c>
    </row>
    <row r="555" spans="71:133">
      <c r="BS555" s="2">
        <v>42398</v>
      </c>
      <c r="BT555">
        <v>1562.18</v>
      </c>
      <c r="BU555" s="2">
        <v>42398</v>
      </c>
      <c r="BV555">
        <v>941.64</v>
      </c>
      <c r="BW555" s="2">
        <v>42398</v>
      </c>
      <c r="BX555">
        <v>742.37</v>
      </c>
      <c r="BZ555" s="2">
        <v>42405</v>
      </c>
      <c r="CA555" s="23">
        <f t="shared" si="190"/>
        <v>-8.8250286733783101E-3</v>
      </c>
      <c r="CB555" s="23">
        <f t="shared" si="191"/>
        <v>-2.4523422396906969E-2</v>
      </c>
      <c r="CC555" s="23">
        <f t="shared" si="192"/>
        <v>-3.7178226490833799E-3</v>
      </c>
      <c r="CD555" s="23"/>
      <c r="CE555" s="2">
        <v>42762</v>
      </c>
      <c r="CF555" s="23">
        <f t="shared" si="193"/>
        <v>0.61245747863157052</v>
      </c>
      <c r="CG555" s="23">
        <f t="shared" si="194"/>
        <v>0.78996948598006955</v>
      </c>
      <c r="DL555" s="2">
        <v>44197</v>
      </c>
      <c r="DM555">
        <v>89.936999999999998</v>
      </c>
      <c r="DN555" s="2">
        <v>44197</v>
      </c>
      <c r="DO555">
        <v>73.132499999999993</v>
      </c>
      <c r="DP555" s="2">
        <v>44197</v>
      </c>
      <c r="DQ555" s="5">
        <v>57.715000000000003</v>
      </c>
      <c r="DS555" s="2">
        <v>44197</v>
      </c>
      <c r="DT555">
        <v>57.715000000000003</v>
      </c>
      <c r="DV555" s="2">
        <v>44204</v>
      </c>
      <c r="DW555" s="23">
        <f t="shared" si="195"/>
        <v>1.5383037637166641E-3</v>
      </c>
      <c r="DX555" s="23">
        <f t="shared" si="196"/>
        <v>1.7901419882806469E-3</v>
      </c>
      <c r="DY555" s="23">
        <f t="shared" si="197"/>
        <v>-3.4133240925237063E-3</v>
      </c>
      <c r="DZ555" s="23"/>
      <c r="EA555" s="2">
        <v>44561</v>
      </c>
      <c r="EB555" s="23">
        <f t="shared" si="198"/>
        <v>0.16678801852230013</v>
      </c>
      <c r="EC555" s="23">
        <f t="shared" si="199"/>
        <v>-0.3758798796779344</v>
      </c>
    </row>
    <row r="556" spans="71:133">
      <c r="BS556" s="2">
        <v>42405</v>
      </c>
      <c r="BT556">
        <v>1523.87</v>
      </c>
      <c r="BU556" s="2">
        <v>42405</v>
      </c>
      <c r="BV556">
        <v>933.33</v>
      </c>
      <c r="BW556" s="2">
        <v>42405</v>
      </c>
      <c r="BX556">
        <v>739.61</v>
      </c>
      <c r="BZ556" s="2">
        <v>42412</v>
      </c>
      <c r="CA556" s="23">
        <f t="shared" si="190"/>
        <v>-6.3632370115607517E-2</v>
      </c>
      <c r="CB556" s="23">
        <f t="shared" si="191"/>
        <v>-2.4555900437701284E-2</v>
      </c>
      <c r="CC556" s="23">
        <f t="shared" si="192"/>
        <v>-3.8358053568772754E-2</v>
      </c>
      <c r="CD556" s="23"/>
      <c r="CE556" s="2">
        <v>42769</v>
      </c>
      <c r="CF556" s="23">
        <f t="shared" si="193"/>
        <v>0.61495604318819308</v>
      </c>
      <c r="CG556" s="23">
        <f t="shared" si="194"/>
        <v>0.78869802256669108</v>
      </c>
      <c r="DL556" s="2">
        <v>44204</v>
      </c>
      <c r="DM556">
        <v>90.097999999999999</v>
      </c>
      <c r="DN556" s="2">
        <v>44204</v>
      </c>
      <c r="DO556">
        <v>73.245000000000005</v>
      </c>
      <c r="DP556" s="2">
        <v>44204</v>
      </c>
      <c r="DQ556" s="5">
        <v>57.518000000000001</v>
      </c>
      <c r="DS556" s="2">
        <v>44204</v>
      </c>
      <c r="DT556">
        <v>57.518000000000001</v>
      </c>
      <c r="DV556" s="2">
        <v>44211</v>
      </c>
      <c r="DW556" s="23">
        <f t="shared" si="195"/>
        <v>-2.439756979998764E-3</v>
      </c>
      <c r="DX556" s="23">
        <f t="shared" si="196"/>
        <v>7.4807431907479849E-3</v>
      </c>
      <c r="DY556" s="23">
        <f t="shared" si="197"/>
        <v>-1.4777982544594837E-3</v>
      </c>
      <c r="DZ556" s="23"/>
      <c r="EA556" s="2">
        <v>44568</v>
      </c>
      <c r="EB556" s="23">
        <f t="shared" si="198"/>
        <v>0.1667136396032865</v>
      </c>
      <c r="EC556" s="23">
        <f t="shared" si="199"/>
        <v>-0.37581108175680772</v>
      </c>
    </row>
    <row r="557" spans="71:133">
      <c r="BS557" s="2">
        <v>42412</v>
      </c>
      <c r="BT557">
        <v>1486.45</v>
      </c>
      <c r="BU557" s="2">
        <v>42412</v>
      </c>
      <c r="BV557">
        <v>873.94</v>
      </c>
      <c r="BW557" s="2">
        <v>42412</v>
      </c>
      <c r="BX557">
        <v>711.24</v>
      </c>
      <c r="BZ557" s="2">
        <v>42419</v>
      </c>
      <c r="CA557" s="23">
        <f t="shared" si="190"/>
        <v>3.1546788109023449E-2</v>
      </c>
      <c r="CB557" s="23">
        <f t="shared" si="191"/>
        <v>3.4794308587574374E-2</v>
      </c>
      <c r="CC557" s="23">
        <f t="shared" si="192"/>
        <v>4.1814296158821262E-2</v>
      </c>
      <c r="CD557" s="23"/>
      <c r="CE557" s="2">
        <v>42776</v>
      </c>
      <c r="CF557" s="23">
        <f t="shared" si="193"/>
        <v>0.57189239664689417</v>
      </c>
      <c r="CG557" s="23">
        <f t="shared" si="194"/>
        <v>0.77937427844698293</v>
      </c>
      <c r="DL557" s="2">
        <v>44211</v>
      </c>
      <c r="DM557">
        <v>90.772000000000006</v>
      </c>
      <c r="DN557" s="2">
        <v>44211</v>
      </c>
      <c r="DO557">
        <v>73.066299999999998</v>
      </c>
      <c r="DP557" s="2">
        <v>44211</v>
      </c>
      <c r="DQ557" s="5">
        <v>57.433</v>
      </c>
      <c r="DS557" s="2">
        <v>44211</v>
      </c>
      <c r="DT557">
        <v>57.433</v>
      </c>
      <c r="DV557" s="2">
        <v>44218</v>
      </c>
      <c r="DW557" s="23">
        <f t="shared" si="195"/>
        <v>-1.2495500661727776E-3</v>
      </c>
      <c r="DX557" s="23">
        <f t="shared" si="196"/>
        <v>-5.8828713700260771E-3</v>
      </c>
      <c r="DY557" s="23">
        <f t="shared" si="197"/>
        <v>-2.8206780074173654E-3</v>
      </c>
      <c r="DZ557" s="23"/>
      <c r="EA557" s="2">
        <v>44575</v>
      </c>
      <c r="EB557" s="23">
        <f t="shared" si="198"/>
        <v>0.182258250193708</v>
      </c>
      <c r="EC557" s="23">
        <f t="shared" si="199"/>
        <v>-0.3790290579267368</v>
      </c>
    </row>
    <row r="558" spans="71:133">
      <c r="BS558" s="2">
        <v>42419</v>
      </c>
      <c r="BT558">
        <v>1538.17</v>
      </c>
      <c r="BU558" s="2">
        <v>42419</v>
      </c>
      <c r="BV558">
        <v>901.51</v>
      </c>
      <c r="BW558" s="2">
        <v>42419</v>
      </c>
      <c r="BX558">
        <v>740.98</v>
      </c>
      <c r="BZ558" s="2">
        <v>42426</v>
      </c>
      <c r="CA558" s="23">
        <f t="shared" si="190"/>
        <v>-1.7825648079333511E-2</v>
      </c>
      <c r="CB558" s="23">
        <f t="shared" si="191"/>
        <v>1.0597008133041097E-2</v>
      </c>
      <c r="CC558" s="23">
        <f t="shared" si="192"/>
        <v>-1.2955815271668003E-3</v>
      </c>
      <c r="CD558" s="23"/>
      <c r="CE558" s="2">
        <v>42783</v>
      </c>
      <c r="CF558" s="23">
        <f t="shared" si="193"/>
        <v>0.54135973727008435</v>
      </c>
      <c r="CG558" s="23">
        <f t="shared" si="194"/>
        <v>0.76760792588745164</v>
      </c>
      <c r="DL558" s="2">
        <v>44218</v>
      </c>
      <c r="DM558">
        <v>90.238</v>
      </c>
      <c r="DN558" s="2">
        <v>44218</v>
      </c>
      <c r="DO558">
        <v>72.974999999999994</v>
      </c>
      <c r="DP558" s="2">
        <v>44218</v>
      </c>
      <c r="DQ558" s="5">
        <v>57.271000000000001</v>
      </c>
      <c r="DS558" s="2">
        <v>44218</v>
      </c>
      <c r="DT558">
        <v>57.271000000000001</v>
      </c>
      <c r="DV558" s="2">
        <v>44225</v>
      </c>
      <c r="DW558" s="23">
        <f t="shared" si="195"/>
        <v>-2.9051044878369847E-4</v>
      </c>
      <c r="DX558" s="23">
        <f t="shared" si="196"/>
        <v>3.8343048383164824E-3</v>
      </c>
      <c r="DY558" s="23">
        <f t="shared" si="197"/>
        <v>-3.5445513436119791E-3</v>
      </c>
      <c r="DZ558" s="23"/>
      <c r="EA558" s="2">
        <v>44582</v>
      </c>
      <c r="EB558" s="23">
        <f t="shared" si="198"/>
        <v>0.18446490094232146</v>
      </c>
      <c r="EC558" s="23">
        <f t="shared" si="199"/>
        <v>-0.37465305812813671</v>
      </c>
    </row>
    <row r="559" spans="71:133">
      <c r="BS559" s="2">
        <v>42426</v>
      </c>
      <c r="BT559">
        <v>1554.47</v>
      </c>
      <c r="BU559" s="2">
        <v>42426</v>
      </c>
      <c r="BV559">
        <v>885.44</v>
      </c>
      <c r="BW559" s="2">
        <v>42426</v>
      </c>
      <c r="BX559">
        <v>740.02</v>
      </c>
      <c r="BZ559" s="2">
        <v>42433</v>
      </c>
      <c r="CA559" s="23">
        <f t="shared" si="190"/>
        <v>5.4142573183953768E-2</v>
      </c>
      <c r="CB559" s="23">
        <f t="shared" si="191"/>
        <v>3.4461906630555816E-2</v>
      </c>
      <c r="CC559" s="23">
        <f t="shared" si="192"/>
        <v>6.8849490554309334E-2</v>
      </c>
      <c r="CD559" s="23"/>
      <c r="CE559" s="2">
        <v>42790</v>
      </c>
      <c r="CF559" s="23">
        <f t="shared" si="193"/>
        <v>0.56000561087642931</v>
      </c>
      <c r="CG559" s="23">
        <f t="shared" si="194"/>
        <v>0.76936180265978626</v>
      </c>
      <c r="DL559" s="2">
        <v>44225</v>
      </c>
      <c r="DM559">
        <v>90.584000000000003</v>
      </c>
      <c r="DN559" s="2">
        <v>44225</v>
      </c>
      <c r="DO559">
        <v>72.953800000000001</v>
      </c>
      <c r="DP559" s="2">
        <v>44225</v>
      </c>
      <c r="DQ559" s="5">
        <v>57.067999999999998</v>
      </c>
      <c r="DS559" s="2">
        <v>44225</v>
      </c>
      <c r="DT559">
        <v>57.067999999999998</v>
      </c>
      <c r="DV559" s="2">
        <v>44232</v>
      </c>
      <c r="DW559" s="23">
        <f t="shared" si="195"/>
        <v>-3.6050212600313714E-4</v>
      </c>
      <c r="DX559" s="23">
        <f t="shared" si="196"/>
        <v>5.0560805440253986E-3</v>
      </c>
      <c r="DY559" s="23">
        <f t="shared" si="197"/>
        <v>9.4273498282750889E-3</v>
      </c>
      <c r="DZ559" s="23"/>
      <c r="EA559" s="2">
        <v>44589</v>
      </c>
      <c r="EB559" s="23">
        <f t="shared" si="198"/>
        <v>0.22582755290476328</v>
      </c>
      <c r="EC559" s="23">
        <f t="shared" si="199"/>
        <v>-0.38395569297575743</v>
      </c>
    </row>
    <row r="560" spans="71:133">
      <c r="BS560" s="2">
        <v>42433</v>
      </c>
      <c r="BT560">
        <v>1608.04</v>
      </c>
      <c r="BU560" s="2">
        <v>42433</v>
      </c>
      <c r="BV560">
        <v>933.38</v>
      </c>
      <c r="BW560" s="2">
        <v>42433</v>
      </c>
      <c r="BX560">
        <v>790.97</v>
      </c>
      <c r="BZ560" s="2">
        <v>42440</v>
      </c>
      <c r="CA560" s="23">
        <f t="shared" si="190"/>
        <v>5.5604362639012361E-3</v>
      </c>
      <c r="CB560" s="23">
        <f t="shared" si="191"/>
        <v>1.1274595159324496E-2</v>
      </c>
      <c r="CC560" s="23">
        <f t="shared" si="192"/>
        <v>1.2566848300188393E-2</v>
      </c>
      <c r="CD560" s="23"/>
      <c r="CE560" s="2">
        <v>42797</v>
      </c>
      <c r="CF560" s="23">
        <f t="shared" si="193"/>
        <v>0.49253920479267566</v>
      </c>
      <c r="CG560" s="23">
        <f t="shared" si="194"/>
        <v>0.72527117015801645</v>
      </c>
      <c r="DL560" s="2">
        <v>44232</v>
      </c>
      <c r="DM560">
        <v>91.042000000000002</v>
      </c>
      <c r="DN560" s="2">
        <v>44232</v>
      </c>
      <c r="DO560">
        <v>72.927499999999995</v>
      </c>
      <c r="DP560" s="2">
        <v>44232</v>
      </c>
      <c r="DQ560" s="5">
        <v>57.606000000000002</v>
      </c>
      <c r="DS560" s="2">
        <v>44232</v>
      </c>
      <c r="DT560">
        <v>57.606000000000002</v>
      </c>
      <c r="DV560" s="2">
        <v>44239</v>
      </c>
      <c r="DW560" s="23">
        <f t="shared" si="195"/>
        <v>-2.365362860375031E-3</v>
      </c>
      <c r="DX560" s="23">
        <f t="shared" si="196"/>
        <v>-6.1729751103886121E-3</v>
      </c>
      <c r="DY560" s="23">
        <f t="shared" si="197"/>
        <v>8.3324653681906558E-3</v>
      </c>
      <c r="DZ560" s="23"/>
      <c r="EA560" s="2">
        <v>44596</v>
      </c>
      <c r="EB560" s="23">
        <f t="shared" si="198"/>
        <v>0.24915071413278153</v>
      </c>
      <c r="EC560" s="23">
        <f t="shared" si="199"/>
        <v>-0.39164587967984571</v>
      </c>
    </row>
    <row r="561" spans="71:133">
      <c r="BS561" s="2">
        <v>42440</v>
      </c>
      <c r="BT561">
        <v>1626.17</v>
      </c>
      <c r="BU561" s="2">
        <v>42440</v>
      </c>
      <c r="BV561">
        <v>938.57</v>
      </c>
      <c r="BW561" s="2">
        <v>42440</v>
      </c>
      <c r="BX561">
        <v>800.91</v>
      </c>
      <c r="BZ561" s="2">
        <v>42447</v>
      </c>
      <c r="CA561" s="23">
        <f t="shared" si="190"/>
        <v>6.211577186570949E-3</v>
      </c>
      <c r="CB561" s="23">
        <f t="shared" si="191"/>
        <v>1.1929872030599364E-2</v>
      </c>
      <c r="CC561" s="23">
        <f t="shared" si="192"/>
        <v>3.2263300495686265E-2</v>
      </c>
      <c r="CD561" s="23"/>
      <c r="CE561" s="2">
        <v>42804</v>
      </c>
      <c r="CF561" s="23">
        <f t="shared" si="193"/>
        <v>0.49278917016980428</v>
      </c>
      <c r="CG561" s="23">
        <f t="shared" si="194"/>
        <v>0.72501307245534585</v>
      </c>
      <c r="DL561" s="2">
        <v>44239</v>
      </c>
      <c r="DM561">
        <v>90.48</v>
      </c>
      <c r="DN561" s="2">
        <v>44239</v>
      </c>
      <c r="DO561">
        <v>72.754999999999995</v>
      </c>
      <c r="DP561" s="2">
        <v>44239</v>
      </c>
      <c r="DQ561" s="5">
        <v>58.085999999999999</v>
      </c>
      <c r="DS561" s="2">
        <v>44239</v>
      </c>
      <c r="DT561">
        <v>58.085999999999999</v>
      </c>
      <c r="DV561" s="2">
        <v>44246</v>
      </c>
      <c r="DW561" s="23">
        <f t="shared" si="195"/>
        <v>-1.3923441687855309E-3</v>
      </c>
      <c r="DX561" s="23">
        <f t="shared" si="196"/>
        <v>-1.2820512820512775E-3</v>
      </c>
      <c r="DY561" s="23">
        <f t="shared" si="197"/>
        <v>-1.8937437592535522E-3</v>
      </c>
      <c r="DZ561" s="23"/>
      <c r="EA561" s="2">
        <v>44603</v>
      </c>
      <c r="EB561" s="23">
        <f t="shared" si="198"/>
        <v>0.2563122350363391</v>
      </c>
      <c r="EC561" s="23">
        <f t="shared" si="199"/>
        <v>-0.37524640030997963</v>
      </c>
    </row>
    <row r="562" spans="71:133">
      <c r="BS562" s="2">
        <v>42447</v>
      </c>
      <c r="BT562">
        <v>1645.57</v>
      </c>
      <c r="BU562" s="2">
        <v>42447</v>
      </c>
      <c r="BV562">
        <v>944.4</v>
      </c>
      <c r="BW562" s="2">
        <v>42447</v>
      </c>
      <c r="BX562">
        <v>826.75</v>
      </c>
      <c r="BZ562" s="2">
        <v>42454</v>
      </c>
      <c r="CA562" s="23">
        <f t="shared" si="190"/>
        <v>1.5544260906395602E-2</v>
      </c>
      <c r="CB562" s="23">
        <f t="shared" si="191"/>
        <v>-1.3284150780580539E-2</v>
      </c>
      <c r="CC562" s="23">
        <f t="shared" si="192"/>
        <v>-1.7453885697006344E-2</v>
      </c>
      <c r="CD562" s="23"/>
      <c r="CE562" s="2">
        <v>42811</v>
      </c>
      <c r="CF562" s="23">
        <f t="shared" si="193"/>
        <v>0.49695165179088441</v>
      </c>
      <c r="CG562" s="23">
        <f t="shared" si="194"/>
        <v>0.74732618397661543</v>
      </c>
      <c r="DL562" s="2">
        <v>44246</v>
      </c>
      <c r="DM562">
        <v>90.364000000000004</v>
      </c>
      <c r="DN562" s="2">
        <v>44246</v>
      </c>
      <c r="DO562">
        <v>72.653700000000001</v>
      </c>
      <c r="DP562" s="2">
        <v>44246</v>
      </c>
      <c r="DQ562" s="5">
        <v>57.975999999999999</v>
      </c>
      <c r="DS562" s="2">
        <v>44246</v>
      </c>
      <c r="DT562">
        <v>57.975999999999999</v>
      </c>
      <c r="DV562" s="2">
        <v>44253</v>
      </c>
      <c r="DW562" s="23">
        <f t="shared" si="195"/>
        <v>1.1166671484040158E-2</v>
      </c>
      <c r="DX562" s="23">
        <f t="shared" si="196"/>
        <v>5.6991722367314424E-3</v>
      </c>
      <c r="DY562" s="23">
        <f t="shared" si="197"/>
        <v>-2.1043190285635394E-2</v>
      </c>
      <c r="DZ562" s="23"/>
      <c r="EA562" s="2">
        <v>44610</v>
      </c>
      <c r="EB562" s="23">
        <f t="shared" si="198"/>
        <v>0.25599057952868071</v>
      </c>
      <c r="EC562" s="23">
        <f t="shared" si="199"/>
        <v>-0.38570481844551996</v>
      </c>
    </row>
    <row r="563" spans="71:133">
      <c r="BS563" s="2">
        <v>42454</v>
      </c>
      <c r="BT563">
        <v>1623.71</v>
      </c>
      <c r="BU563" s="2">
        <v>42454</v>
      </c>
      <c r="BV563">
        <v>959.08</v>
      </c>
      <c r="BW563" s="2">
        <v>42454</v>
      </c>
      <c r="BX563">
        <v>812.32</v>
      </c>
      <c r="BZ563" s="2">
        <v>42461</v>
      </c>
      <c r="CA563" s="23">
        <f t="shared" si="190"/>
        <v>-6.016182174584106E-3</v>
      </c>
      <c r="CB563" s="23">
        <f t="shared" si="191"/>
        <v>1.011880200282067E-2</v>
      </c>
      <c r="CC563" s="23">
        <f t="shared" si="192"/>
        <v>1.7074551900728707E-2</v>
      </c>
      <c r="CD563" s="23"/>
      <c r="CE563" s="2">
        <v>42818</v>
      </c>
      <c r="CF563" s="23">
        <f t="shared" si="193"/>
        <v>0.5322773662985858</v>
      </c>
      <c r="CG563" s="23">
        <f t="shared" si="194"/>
        <v>0.77105263738410457</v>
      </c>
      <c r="DL563" s="2">
        <v>44253</v>
      </c>
      <c r="DM563">
        <v>90.879000000000005</v>
      </c>
      <c r="DN563" s="2">
        <v>44253</v>
      </c>
      <c r="DO563">
        <v>73.465000000000003</v>
      </c>
      <c r="DP563" s="2">
        <v>44253</v>
      </c>
      <c r="DQ563" s="5">
        <v>56.756</v>
      </c>
      <c r="DS563" s="2">
        <v>44253</v>
      </c>
      <c r="DT563">
        <v>56.756</v>
      </c>
      <c r="DV563" s="2">
        <v>44260</v>
      </c>
      <c r="DW563" s="23">
        <f t="shared" si="195"/>
        <v>-5.9552167698904146E-3</v>
      </c>
      <c r="DX563" s="23">
        <f t="shared" si="196"/>
        <v>1.2081999141715816E-2</v>
      </c>
      <c r="DY563" s="23">
        <f t="shared" si="197"/>
        <v>-1.0959193741630791E-2</v>
      </c>
      <c r="DZ563" s="23"/>
      <c r="EA563" s="2">
        <v>44617</v>
      </c>
      <c r="EB563" s="23">
        <f t="shared" si="198"/>
        <v>0.25433591445531478</v>
      </c>
      <c r="EC563" s="23">
        <f t="shared" si="199"/>
        <v>-0.3664250736153794</v>
      </c>
    </row>
    <row r="564" spans="71:133">
      <c r="BS564" s="2">
        <v>42461</v>
      </c>
      <c r="BT564">
        <v>1640.14</v>
      </c>
      <c r="BU564" s="2">
        <v>42461</v>
      </c>
      <c r="BV564">
        <v>953.31</v>
      </c>
      <c r="BW564" s="2">
        <v>42461</v>
      </c>
      <c r="BX564">
        <v>826.19</v>
      </c>
      <c r="BZ564" s="2">
        <v>42468</v>
      </c>
      <c r="CA564" s="23">
        <f t="shared" si="190"/>
        <v>-1.7224197795050911E-2</v>
      </c>
      <c r="CB564" s="23">
        <f t="shared" si="191"/>
        <v>-4.8410501542551776E-3</v>
      </c>
      <c r="CC564" s="23">
        <f t="shared" si="192"/>
        <v>-1.1341216911364249E-2</v>
      </c>
      <c r="CD564" s="23"/>
      <c r="CE564" s="2">
        <v>42825</v>
      </c>
      <c r="CF564" s="23">
        <f t="shared" si="193"/>
        <v>0.54237963814563439</v>
      </c>
      <c r="CG564" s="23">
        <f t="shared" si="194"/>
        <v>0.77459720000696197</v>
      </c>
      <c r="DL564" s="2">
        <v>44260</v>
      </c>
      <c r="DM564">
        <v>91.977000000000004</v>
      </c>
      <c r="DN564" s="2">
        <v>44260</v>
      </c>
      <c r="DO564">
        <v>73.027500000000003</v>
      </c>
      <c r="DP564" s="2">
        <v>44260</v>
      </c>
      <c r="DQ564" s="5">
        <v>56.134</v>
      </c>
      <c r="DS564" s="2">
        <v>44260</v>
      </c>
      <c r="DT564">
        <v>56.134</v>
      </c>
      <c r="DV564" s="2">
        <v>44267</v>
      </c>
      <c r="DW564" s="23">
        <f t="shared" si="195"/>
        <v>-3.2521995138816706E-3</v>
      </c>
      <c r="DX564" s="23">
        <f t="shared" si="196"/>
        <v>-3.2399404198876214E-3</v>
      </c>
      <c r="DY564" s="23">
        <f t="shared" si="197"/>
        <v>1.195353974418345E-2</v>
      </c>
      <c r="DZ564" s="23"/>
      <c r="EA564" s="2">
        <v>44624</v>
      </c>
      <c r="EB564" s="23">
        <f t="shared" si="198"/>
        <v>0.34426271091045579</v>
      </c>
      <c r="EC564" s="23">
        <f t="shared" si="199"/>
        <v>-0.43418039256921143</v>
      </c>
    </row>
    <row r="565" spans="71:133">
      <c r="BS565" s="2">
        <v>42468</v>
      </c>
      <c r="BT565">
        <v>1632.2</v>
      </c>
      <c r="BU565" s="2">
        <v>42468</v>
      </c>
      <c r="BV565">
        <v>936.89</v>
      </c>
      <c r="BW565" s="2">
        <v>42468</v>
      </c>
      <c r="BX565">
        <v>816.82</v>
      </c>
      <c r="BZ565" s="2">
        <v>42475</v>
      </c>
      <c r="CA565" s="23">
        <f t="shared" si="190"/>
        <v>3.5991418416249532E-2</v>
      </c>
      <c r="CB565" s="23">
        <f t="shared" si="191"/>
        <v>2.3446881509618933E-2</v>
      </c>
      <c r="CC565" s="23">
        <f t="shared" si="192"/>
        <v>3.6580886853896821E-2</v>
      </c>
      <c r="CD565" s="23"/>
      <c r="CE565" s="2">
        <v>42832</v>
      </c>
      <c r="CF565" s="23">
        <f t="shared" si="193"/>
        <v>0.53464365077257114</v>
      </c>
      <c r="CG565" s="23">
        <f t="shared" si="194"/>
        <v>0.7725048396656049</v>
      </c>
      <c r="DL565" s="2">
        <v>44267</v>
      </c>
      <c r="DM565">
        <v>91.679000000000002</v>
      </c>
      <c r="DN565" s="2">
        <v>44267</v>
      </c>
      <c r="DO565">
        <v>72.790000000000006</v>
      </c>
      <c r="DP565" s="2">
        <v>44267</v>
      </c>
      <c r="DQ565" s="5">
        <v>56.805</v>
      </c>
      <c r="DS565" s="2">
        <v>44267</v>
      </c>
      <c r="DT565">
        <v>56.805</v>
      </c>
      <c r="DV565" s="2">
        <v>44274</v>
      </c>
      <c r="DW565" s="23">
        <f t="shared" si="195"/>
        <v>-3.7257865091360198E-3</v>
      </c>
      <c r="DX565" s="23">
        <f t="shared" si="196"/>
        <v>2.6178296011081237E-3</v>
      </c>
      <c r="DY565" s="23">
        <f t="shared" si="197"/>
        <v>8.2739195493353179E-3</v>
      </c>
      <c r="DZ565" s="23"/>
      <c r="EA565" s="2">
        <v>44631</v>
      </c>
      <c r="EB565" s="23">
        <f t="shared" si="198"/>
        <v>0.3432290065644375</v>
      </c>
      <c r="EC565" s="23">
        <f t="shared" si="199"/>
        <v>-0.43207937545160507</v>
      </c>
    </row>
    <row r="566" spans="71:133">
      <c r="BS566" s="2">
        <v>42475</v>
      </c>
      <c r="BT566">
        <v>1670.47</v>
      </c>
      <c r="BU566" s="2">
        <v>42475</v>
      </c>
      <c r="BV566">
        <v>970.61</v>
      </c>
      <c r="BW566" s="2">
        <v>42475</v>
      </c>
      <c r="BX566">
        <v>846.7</v>
      </c>
      <c r="BZ566" s="2">
        <v>42482</v>
      </c>
      <c r="CA566" s="23">
        <f t="shared" si="190"/>
        <v>4.3271756936358319E-3</v>
      </c>
      <c r="CB566" s="23">
        <f t="shared" si="191"/>
        <v>9.3985525031876627E-3</v>
      </c>
      <c r="CC566" s="23">
        <f t="shared" si="192"/>
        <v>-1.7597732372741648E-3</v>
      </c>
      <c r="CD566" s="23"/>
      <c r="CE566" s="2">
        <v>42839</v>
      </c>
      <c r="CF566" s="23">
        <f t="shared" si="193"/>
        <v>0.50636530366712984</v>
      </c>
      <c r="CG566" s="23">
        <f t="shared" si="194"/>
        <v>0.75657924971541324</v>
      </c>
      <c r="DL566" s="2">
        <v>44274</v>
      </c>
      <c r="DM566">
        <v>91.918999999999997</v>
      </c>
      <c r="DN566" s="2">
        <v>44274</v>
      </c>
      <c r="DO566">
        <v>72.518799999999999</v>
      </c>
      <c r="DP566" s="2">
        <v>44274</v>
      </c>
      <c r="DQ566" s="5">
        <v>57.274999999999999</v>
      </c>
      <c r="DS566" s="2">
        <v>44274</v>
      </c>
      <c r="DT566">
        <v>57.274999999999999</v>
      </c>
      <c r="DV566" s="2">
        <v>44281</v>
      </c>
      <c r="DW566" s="23">
        <f t="shared" si="195"/>
        <v>-1.5582166279648479E-4</v>
      </c>
      <c r="DX566" s="23">
        <f t="shared" si="196"/>
        <v>9.2146346239625476E-3</v>
      </c>
      <c r="DY566" s="23">
        <f t="shared" si="197"/>
        <v>-2.2208642514185972E-2</v>
      </c>
      <c r="DZ566" s="23"/>
      <c r="EA566" s="2">
        <v>44638</v>
      </c>
      <c r="EB566" s="23">
        <f t="shared" si="198"/>
        <v>0.37392836206098773</v>
      </c>
      <c r="EC566" s="23">
        <f t="shared" si="199"/>
        <v>-0.46387714438609046</v>
      </c>
    </row>
    <row r="567" spans="71:133">
      <c r="BS567" s="2">
        <v>42482</v>
      </c>
      <c r="BT567">
        <v>1686.17</v>
      </c>
      <c r="BU567" s="2">
        <v>42482</v>
      </c>
      <c r="BV567">
        <v>974.81</v>
      </c>
      <c r="BW567" s="2">
        <v>42482</v>
      </c>
      <c r="BX567">
        <v>845.21</v>
      </c>
      <c r="BZ567" s="2">
        <v>42489</v>
      </c>
      <c r="CA567" s="23">
        <f t="shared" si="190"/>
        <v>-1.0494352745663127E-2</v>
      </c>
      <c r="CB567" s="23">
        <f t="shared" si="191"/>
        <v>-9.1153323804836761E-3</v>
      </c>
      <c r="CC567" s="23">
        <f t="shared" si="192"/>
        <v>-5.9393523503034062E-3</v>
      </c>
      <c r="CD567" s="23"/>
      <c r="CE567" s="2">
        <v>42846</v>
      </c>
      <c r="CF567" s="23">
        <f t="shared" si="193"/>
        <v>0.50255293384772803</v>
      </c>
      <c r="CG567" s="23">
        <f t="shared" si="194"/>
        <v>0.75646182333308942</v>
      </c>
      <c r="DL567" s="2">
        <v>44281</v>
      </c>
      <c r="DM567">
        <v>92.766000000000005</v>
      </c>
      <c r="DN567" s="2">
        <v>44281</v>
      </c>
      <c r="DO567">
        <v>72.507499999999993</v>
      </c>
      <c r="DP567" s="2">
        <v>44281</v>
      </c>
      <c r="DQ567" s="5">
        <v>56.003</v>
      </c>
      <c r="DS567" s="2">
        <v>44281</v>
      </c>
      <c r="DT567">
        <v>56.003</v>
      </c>
      <c r="DV567" s="2">
        <v>44288</v>
      </c>
      <c r="DW567" s="23">
        <f t="shared" si="195"/>
        <v>8.3439644174740923E-3</v>
      </c>
      <c r="DX567" s="23">
        <f t="shared" si="196"/>
        <v>2.7596317616367383E-3</v>
      </c>
      <c r="DY567" s="23">
        <f t="shared" si="197"/>
        <v>3.6605181865256853E-3</v>
      </c>
      <c r="DZ567" s="23"/>
      <c r="EA567" s="2">
        <v>44645</v>
      </c>
      <c r="EB567" s="23">
        <f t="shared" si="198"/>
        <v>0.38552608180521325</v>
      </c>
      <c r="EC567" s="23">
        <f t="shared" si="199"/>
        <v>-0.45676083437443055</v>
      </c>
    </row>
    <row r="568" spans="71:133">
      <c r="BS568" s="2">
        <v>42489</v>
      </c>
      <c r="BT568">
        <v>1670.8</v>
      </c>
      <c r="BU568" s="2">
        <v>42489</v>
      </c>
      <c r="BV568">
        <v>964.58</v>
      </c>
      <c r="BW568" s="2">
        <v>42489</v>
      </c>
      <c r="BX568">
        <v>840.19</v>
      </c>
      <c r="BZ568" s="2">
        <v>42496</v>
      </c>
      <c r="CA568" s="23">
        <f t="shared" si="190"/>
        <v>-8.5114764975430246E-3</v>
      </c>
      <c r="CB568" s="23">
        <f t="shared" si="191"/>
        <v>-1.6525017955470345E-2</v>
      </c>
      <c r="CC568" s="23">
        <f t="shared" si="192"/>
        <v>-4.1478713148216495E-2</v>
      </c>
      <c r="CD568" s="23"/>
      <c r="CE568" s="2">
        <v>42853</v>
      </c>
      <c r="CF568" s="23">
        <f t="shared" si="193"/>
        <v>0.50817809027259209</v>
      </c>
      <c r="CG568" s="23">
        <f t="shared" si="194"/>
        <v>0.75840949623819987</v>
      </c>
      <c r="DL568" s="2">
        <v>44288</v>
      </c>
      <c r="DM568">
        <v>93.022000000000006</v>
      </c>
      <c r="DN568" s="2">
        <v>44288</v>
      </c>
      <c r="DO568">
        <v>73.112499999999997</v>
      </c>
      <c r="DP568" s="2">
        <v>44288</v>
      </c>
      <c r="DQ568" s="5">
        <v>56.207999999999998</v>
      </c>
      <c r="DS568" s="2">
        <v>44288</v>
      </c>
      <c r="DT568">
        <v>56.207999999999998</v>
      </c>
      <c r="DV568" s="2">
        <v>44295</v>
      </c>
      <c r="DW568" s="23">
        <f t="shared" si="195"/>
        <v>2.2379210121388216E-2</v>
      </c>
      <c r="DX568" s="23">
        <f t="shared" si="196"/>
        <v>-9.2343746640580759E-3</v>
      </c>
      <c r="DY568" s="23">
        <f t="shared" si="197"/>
        <v>2.0993452889268571E-3</v>
      </c>
      <c r="DZ568" s="23"/>
      <c r="EA568" s="2">
        <v>44652</v>
      </c>
      <c r="EB568" s="23">
        <f t="shared" si="198"/>
        <v>0.38840723755324669</v>
      </c>
      <c r="EC568" s="23">
        <f t="shared" si="199"/>
        <v>-0.48066335794795445</v>
      </c>
    </row>
    <row r="569" spans="71:133">
      <c r="BS569" s="2">
        <v>42496</v>
      </c>
      <c r="BT569">
        <v>1643.19</v>
      </c>
      <c r="BU569" s="2">
        <v>42496</v>
      </c>
      <c r="BV569">
        <v>956.37</v>
      </c>
      <c r="BW569" s="2">
        <v>42496</v>
      </c>
      <c r="BX569">
        <v>805.34</v>
      </c>
      <c r="BZ569" s="2">
        <v>42503</v>
      </c>
      <c r="CA569" s="23">
        <f t="shared" si="190"/>
        <v>8.5531750264018491E-3</v>
      </c>
      <c r="CB569" s="23">
        <f t="shared" si="191"/>
        <v>-4.424320985400354E-3</v>
      </c>
      <c r="CC569" s="23">
        <f t="shared" si="192"/>
        <v>-1.1510666302431249E-2</v>
      </c>
      <c r="CD569" s="23"/>
      <c r="CE569" s="2">
        <v>42860</v>
      </c>
      <c r="CF569" s="23">
        <f t="shared" si="193"/>
        <v>0.49243160601082298</v>
      </c>
      <c r="CG569" s="23">
        <f t="shared" si="194"/>
        <v>0.77049001654989147</v>
      </c>
      <c r="DL569" s="2">
        <v>44295</v>
      </c>
      <c r="DM569">
        <v>92.162999999999997</v>
      </c>
      <c r="DN569" s="2">
        <v>44295</v>
      </c>
      <c r="DO569">
        <v>74.748699999999999</v>
      </c>
      <c r="DP569" s="2">
        <v>44295</v>
      </c>
      <c r="DQ569" s="5">
        <v>56.326000000000001</v>
      </c>
      <c r="DS569" s="2">
        <v>44295</v>
      </c>
      <c r="DT569">
        <v>56.326000000000001</v>
      </c>
      <c r="DV569" s="2">
        <v>44302</v>
      </c>
      <c r="DW569" s="23">
        <f t="shared" si="195"/>
        <v>-5.2669812317805986E-3</v>
      </c>
      <c r="DX569" s="23">
        <f t="shared" si="196"/>
        <v>-6.5861571346418346E-3</v>
      </c>
      <c r="DY569" s="23">
        <f t="shared" si="197"/>
        <v>1.0137414337961115E-2</v>
      </c>
      <c r="DZ569" s="23"/>
      <c r="EA569" s="2">
        <v>44659</v>
      </c>
      <c r="EB569" s="23">
        <f t="shared" si="198"/>
        <v>0.52289926488794458</v>
      </c>
      <c r="EC569" s="23">
        <f t="shared" si="199"/>
        <v>-0.54363587858597917</v>
      </c>
    </row>
    <row r="570" spans="71:133">
      <c r="BS570" s="2">
        <v>42503</v>
      </c>
      <c r="BT570">
        <v>1635.92</v>
      </c>
      <c r="BU570" s="2">
        <v>42503</v>
      </c>
      <c r="BV570">
        <v>964.55</v>
      </c>
      <c r="BW570" s="2">
        <v>42503</v>
      </c>
      <c r="BX570">
        <v>796.07</v>
      </c>
      <c r="BZ570" s="2">
        <v>42510</v>
      </c>
      <c r="CA570" s="23">
        <f t="shared" si="190"/>
        <v>-1.0792597584365682E-2</v>
      </c>
      <c r="CB570" s="23">
        <f t="shared" si="191"/>
        <v>2.4023179617584933E-3</v>
      </c>
      <c r="CC570" s="23">
        <f t="shared" si="192"/>
        <v>-1.3579207858605447E-2</v>
      </c>
      <c r="CD570" s="23"/>
      <c r="CE570" s="2">
        <v>42867</v>
      </c>
      <c r="CF570" s="23">
        <f t="shared" si="193"/>
        <v>0.48849004426986048</v>
      </c>
      <c r="CG570" s="23">
        <f t="shared" si="194"/>
        <v>0.78569196687664233</v>
      </c>
      <c r="DL570" s="2">
        <v>44302</v>
      </c>
      <c r="DM570">
        <v>91.555999999999997</v>
      </c>
      <c r="DN570" s="2">
        <v>44302</v>
      </c>
      <c r="DO570">
        <v>74.355000000000004</v>
      </c>
      <c r="DP570" s="2">
        <v>44302</v>
      </c>
      <c r="DQ570" s="5">
        <v>56.896999999999998</v>
      </c>
      <c r="DS570" s="2">
        <v>44302</v>
      </c>
      <c r="DT570">
        <v>56.896999999999998</v>
      </c>
      <c r="DV570" s="2">
        <v>44309</v>
      </c>
      <c r="DW570" s="23">
        <f t="shared" si="195"/>
        <v>8.9435814672851333E-3</v>
      </c>
      <c r="DX570" s="23">
        <f t="shared" si="196"/>
        <v>-7.6128271221984622E-3</v>
      </c>
      <c r="DY570" s="23">
        <f t="shared" si="197"/>
        <v>-1.7575619101095619E-5</v>
      </c>
      <c r="DZ570" s="23"/>
      <c r="EA570" s="2">
        <v>44666</v>
      </c>
      <c r="EB570" s="23">
        <f t="shared" si="198"/>
        <v>0.51732563192248271</v>
      </c>
      <c r="EC570" s="23">
        <f t="shared" si="199"/>
        <v>-0.53684916019871942</v>
      </c>
    </row>
    <row r="571" spans="71:133">
      <c r="BS571" s="2">
        <v>42510</v>
      </c>
      <c r="BT571">
        <v>1639.85</v>
      </c>
      <c r="BU571" s="2">
        <v>42510</v>
      </c>
      <c r="BV571">
        <v>954.14</v>
      </c>
      <c r="BW571" s="2">
        <v>42510</v>
      </c>
      <c r="BX571">
        <v>785.26</v>
      </c>
      <c r="BZ571" s="2">
        <v>42517</v>
      </c>
      <c r="CA571" s="23">
        <f t="shared" si="190"/>
        <v>4.6230112981323401E-2</v>
      </c>
      <c r="CB571" s="23">
        <f t="shared" si="191"/>
        <v>2.2087386041406143E-2</v>
      </c>
      <c r="CC571" s="23">
        <f t="shared" si="192"/>
        <v>2.9327865929755781E-2</v>
      </c>
      <c r="CD571" s="23"/>
      <c r="CE571" s="2">
        <v>42874</v>
      </c>
      <c r="CF571" s="23">
        <f t="shared" si="193"/>
        <v>0.49156483917238591</v>
      </c>
      <c r="CG571" s="23">
        <f t="shared" si="194"/>
        <v>0.78358839345840992</v>
      </c>
      <c r="DL571" s="2">
        <v>44309</v>
      </c>
      <c r="DM571">
        <v>90.858999999999995</v>
      </c>
      <c r="DN571" s="2">
        <v>44309</v>
      </c>
      <c r="DO571">
        <v>75.02</v>
      </c>
      <c r="DP571" s="2">
        <v>44309</v>
      </c>
      <c r="DQ571" s="5">
        <v>56.896000000000001</v>
      </c>
      <c r="DS571" s="2">
        <v>44309</v>
      </c>
      <c r="DT571">
        <v>56.896000000000001</v>
      </c>
      <c r="DV571" s="2">
        <v>44316</v>
      </c>
      <c r="DW571" s="23">
        <f t="shared" si="195"/>
        <v>-1.2430018661690134E-2</v>
      </c>
      <c r="DX571" s="23">
        <f t="shared" si="196"/>
        <v>4.6335530877514852E-3</v>
      </c>
      <c r="DY571" s="23">
        <f t="shared" si="197"/>
        <v>-7.7334083239599671E-4</v>
      </c>
      <c r="DZ571" s="23"/>
      <c r="EA571" s="2">
        <v>44673</v>
      </c>
      <c r="EB571" s="23">
        <f t="shared" si="198"/>
        <v>0.57133932350891281</v>
      </c>
      <c r="EC571" s="23">
        <f t="shared" si="199"/>
        <v>-0.55117010330208471</v>
      </c>
    </row>
    <row r="572" spans="71:133">
      <c r="BS572" s="2">
        <v>42517</v>
      </c>
      <c r="BT572">
        <v>1676.07</v>
      </c>
      <c r="BU572" s="2">
        <v>42517</v>
      </c>
      <c r="BV572">
        <v>998.25</v>
      </c>
      <c r="BW572" s="2">
        <v>42517</v>
      </c>
      <c r="BX572">
        <v>808.29</v>
      </c>
      <c r="BZ572" s="2">
        <v>42524</v>
      </c>
      <c r="CA572" s="23">
        <f t="shared" si="190"/>
        <v>5.7901327322815721E-3</v>
      </c>
      <c r="CB572" s="23">
        <f t="shared" si="191"/>
        <v>1.4975508182832886E-3</v>
      </c>
      <c r="CC572" s="23">
        <f t="shared" si="192"/>
        <v>9.7613480310283496E-3</v>
      </c>
      <c r="CD572" s="23"/>
      <c r="CE572" s="2">
        <v>42881</v>
      </c>
      <c r="CF572" s="23">
        <f t="shared" si="193"/>
        <v>0.4517502331399556</v>
      </c>
      <c r="CG572" s="23">
        <f t="shared" si="194"/>
        <v>0.78534517787869973</v>
      </c>
      <c r="DL572" s="2">
        <v>44316</v>
      </c>
      <c r="DM572">
        <v>91.28</v>
      </c>
      <c r="DN572" s="2">
        <v>44316</v>
      </c>
      <c r="DO572">
        <v>74.087500000000006</v>
      </c>
      <c r="DP572" s="2">
        <v>44316</v>
      </c>
      <c r="DQ572" s="5">
        <v>56.851999999999997</v>
      </c>
      <c r="DS572" s="2">
        <v>44316</v>
      </c>
      <c r="DT572">
        <v>56.851999999999997</v>
      </c>
      <c r="DV572" s="2">
        <v>44323</v>
      </c>
      <c r="DW572" s="23">
        <f t="shared" si="195"/>
        <v>-7.7786401214779977E-3</v>
      </c>
      <c r="DX572" s="23">
        <f t="shared" si="196"/>
        <v>-1.147020157756351E-2</v>
      </c>
      <c r="DY572" s="23">
        <f t="shared" si="197"/>
        <v>1.7712657426300016E-2</v>
      </c>
      <c r="DZ572" s="23"/>
      <c r="EA572" s="2">
        <v>44680</v>
      </c>
      <c r="EB572" s="23">
        <f t="shared" si="198"/>
        <v>0.57726330968100714</v>
      </c>
      <c r="EC572" s="23">
        <f t="shared" si="199"/>
        <v>-0.56800699099787422</v>
      </c>
    </row>
    <row r="573" spans="71:133">
      <c r="BS573" s="2">
        <v>42524</v>
      </c>
      <c r="BT573">
        <v>1678.58</v>
      </c>
      <c r="BU573" s="2">
        <v>42524</v>
      </c>
      <c r="BV573">
        <v>1004.03</v>
      </c>
      <c r="BW573" s="2">
        <v>42524</v>
      </c>
      <c r="BX573">
        <v>816.18</v>
      </c>
      <c r="BZ573" s="2">
        <v>42531</v>
      </c>
      <c r="CA573" s="23">
        <f t="shared" si="190"/>
        <v>-1.0657052080117024E-2</v>
      </c>
      <c r="CB573" s="23">
        <f t="shared" si="191"/>
        <v>-7.959108293914996E-3</v>
      </c>
      <c r="CC573" s="23">
        <f t="shared" si="192"/>
        <v>9.3606802421035695E-3</v>
      </c>
      <c r="CD573" s="23"/>
      <c r="CE573" s="2">
        <v>42888</v>
      </c>
      <c r="CF573" s="23">
        <f t="shared" si="193"/>
        <v>0.45494921965679735</v>
      </c>
      <c r="CG573" s="23">
        <f t="shared" si="194"/>
        <v>0.78055171310160743</v>
      </c>
      <c r="DL573" s="2">
        <v>44323</v>
      </c>
      <c r="DM573">
        <v>90.233000000000004</v>
      </c>
      <c r="DN573" s="2">
        <v>44323</v>
      </c>
      <c r="DO573">
        <v>73.511200000000002</v>
      </c>
      <c r="DP573" s="2">
        <v>44323</v>
      </c>
      <c r="DQ573" s="5">
        <v>57.859000000000002</v>
      </c>
      <c r="DS573" s="2">
        <v>44323</v>
      </c>
      <c r="DT573">
        <v>57.859000000000002</v>
      </c>
      <c r="DV573" s="2">
        <v>44330</v>
      </c>
      <c r="DW573" s="23">
        <f t="shared" si="195"/>
        <v>-2.9247243957384317E-3</v>
      </c>
      <c r="DX573" s="23">
        <f t="shared" si="196"/>
        <v>9.7525295623546171E-4</v>
      </c>
      <c r="DY573" s="23">
        <f t="shared" si="197"/>
        <v>-4.5455331063448678E-3</v>
      </c>
      <c r="DZ573" s="23"/>
      <c r="EA573" s="2">
        <v>44687</v>
      </c>
      <c r="EB573" s="23">
        <f t="shared" si="198"/>
        <v>0.56101637914389757</v>
      </c>
      <c r="EC573" s="23">
        <f t="shared" si="199"/>
        <v>-0.54745948325211269</v>
      </c>
    </row>
    <row r="574" spans="71:133">
      <c r="BS574" s="2">
        <v>42531</v>
      </c>
      <c r="BT574">
        <v>1665.22</v>
      </c>
      <c r="BU574" s="2">
        <v>42531</v>
      </c>
      <c r="BV574">
        <v>993.33</v>
      </c>
      <c r="BW574" s="2">
        <v>42531</v>
      </c>
      <c r="BX574">
        <v>823.82</v>
      </c>
      <c r="BZ574" s="2">
        <v>42538</v>
      </c>
      <c r="CA574" s="23">
        <f t="shared" si="190"/>
        <v>4.0268591505299156E-5</v>
      </c>
      <c r="CB574" s="23">
        <f t="shared" si="191"/>
        <v>-1.7679345672043323E-2</v>
      </c>
      <c r="CC574" s="23">
        <f t="shared" si="192"/>
        <v>-2.1363890170182809E-2</v>
      </c>
      <c r="CD574" s="23"/>
      <c r="CE574" s="2">
        <v>42895</v>
      </c>
      <c r="CF574" s="23">
        <f t="shared" si="193"/>
        <v>0.44352205706632603</v>
      </c>
      <c r="CG574" s="23">
        <f t="shared" si="194"/>
        <v>0.79179205986756263</v>
      </c>
      <c r="DL574" s="2">
        <v>44330</v>
      </c>
      <c r="DM574">
        <v>90.320999999999998</v>
      </c>
      <c r="DN574" s="2">
        <v>44330</v>
      </c>
      <c r="DO574">
        <v>73.296199999999999</v>
      </c>
      <c r="DP574" s="2">
        <v>44330</v>
      </c>
      <c r="DQ574" s="5">
        <v>57.595999999999997</v>
      </c>
      <c r="DS574" s="2">
        <v>44330</v>
      </c>
      <c r="DT574">
        <v>57.595999999999997</v>
      </c>
      <c r="DV574" s="2">
        <v>44337</v>
      </c>
      <c r="DW574" s="23">
        <f t="shared" si="195"/>
        <v>-6.2417969826539244E-3</v>
      </c>
      <c r="DX574" s="23">
        <f t="shared" si="196"/>
        <v>-3.3657731867450247E-3</v>
      </c>
      <c r="DY574" s="23">
        <f t="shared" si="197"/>
        <v>-1.3889853462045743E-3</v>
      </c>
      <c r="DZ574" s="23"/>
      <c r="EA574" s="2">
        <v>44694</v>
      </c>
      <c r="EB574" s="23">
        <f t="shared" si="198"/>
        <v>0.56672667488090178</v>
      </c>
      <c r="EC574" s="23">
        <f t="shared" si="199"/>
        <v>-0.55205443855030323</v>
      </c>
    </row>
    <row r="575" spans="71:133">
      <c r="BS575" s="2">
        <v>42538</v>
      </c>
      <c r="BT575">
        <v>1635.78</v>
      </c>
      <c r="BU575" s="2">
        <v>42538</v>
      </c>
      <c r="BV575">
        <v>993.37</v>
      </c>
      <c r="BW575" s="2">
        <v>42538</v>
      </c>
      <c r="BX575">
        <v>806.22</v>
      </c>
      <c r="BZ575" s="2">
        <v>42545</v>
      </c>
      <c r="CA575" s="23">
        <f t="shared" si="190"/>
        <v>-7.0769199794638027E-3</v>
      </c>
      <c r="CB575" s="23">
        <f t="shared" si="191"/>
        <v>-1.6499773808213769E-2</v>
      </c>
      <c r="CC575" s="23">
        <f t="shared" si="192"/>
        <v>-4.3412468060832765E-4</v>
      </c>
      <c r="CD575" s="23"/>
      <c r="CE575" s="2">
        <v>42902</v>
      </c>
      <c r="CF575" s="23">
        <f t="shared" si="193"/>
        <v>0.45321328201295796</v>
      </c>
      <c r="CG575" s="23">
        <f t="shared" si="194"/>
        <v>0.80486540986415755</v>
      </c>
      <c r="DL575" s="2">
        <v>44337</v>
      </c>
      <c r="DM575">
        <v>90.016999999999996</v>
      </c>
      <c r="DN575" s="2">
        <v>44337</v>
      </c>
      <c r="DO575">
        <v>72.838700000000003</v>
      </c>
      <c r="DP575" s="2">
        <v>44337</v>
      </c>
      <c r="DQ575" s="5">
        <v>57.515999999999998</v>
      </c>
      <c r="DS575" s="2">
        <v>44337</v>
      </c>
      <c r="DT575">
        <v>57.515999999999998</v>
      </c>
      <c r="DV575" s="2">
        <v>44344</v>
      </c>
      <c r="DW575" s="23">
        <f t="shared" si="195"/>
        <v>-5.3707713070112462E-3</v>
      </c>
      <c r="DX575" s="23">
        <f t="shared" si="196"/>
        <v>1.555261783885431E-4</v>
      </c>
      <c r="DY575" s="23">
        <f t="shared" si="197"/>
        <v>5.6679880381111936E-3</v>
      </c>
      <c r="DZ575" s="23"/>
      <c r="EA575" s="2">
        <v>44701</v>
      </c>
      <c r="EB575" s="23">
        <f t="shared" si="198"/>
        <v>0.53297181492434398</v>
      </c>
      <c r="EC575" s="23">
        <f t="shared" si="199"/>
        <v>-0.54713560708632047</v>
      </c>
    </row>
    <row r="576" spans="71:133">
      <c r="BS576" s="2">
        <v>42545</v>
      </c>
      <c r="BT576">
        <v>1608.79</v>
      </c>
      <c r="BU576" s="2">
        <v>42545</v>
      </c>
      <c r="BV576">
        <v>986.34</v>
      </c>
      <c r="BW576" s="2">
        <v>42545</v>
      </c>
      <c r="BX576">
        <v>805.87</v>
      </c>
      <c r="BZ576" s="2">
        <v>42552</v>
      </c>
      <c r="CA576" s="23">
        <f t="shared" si="190"/>
        <v>2.8255976640914948E-2</v>
      </c>
      <c r="CB576" s="23">
        <f t="shared" si="191"/>
        <v>3.1992988519321974E-2</v>
      </c>
      <c r="CC576" s="23">
        <f t="shared" si="192"/>
        <v>4.1421072877759535E-2</v>
      </c>
      <c r="CD576" s="23"/>
      <c r="CE576" s="2">
        <v>42909</v>
      </c>
      <c r="CF576" s="23">
        <f t="shared" si="193"/>
        <v>0.44766240248972644</v>
      </c>
      <c r="CG576" s="23">
        <f t="shared" si="194"/>
        <v>0.80072469359847209</v>
      </c>
      <c r="DL576" s="2">
        <v>44344</v>
      </c>
      <c r="DM576">
        <v>90.031000000000006</v>
      </c>
      <c r="DN576" s="2">
        <v>44344</v>
      </c>
      <c r="DO576">
        <v>72.447500000000005</v>
      </c>
      <c r="DP576" s="2">
        <v>44344</v>
      </c>
      <c r="DQ576" s="5">
        <v>57.841999999999999</v>
      </c>
      <c r="DS576" s="2">
        <v>44344</v>
      </c>
      <c r="DT576">
        <v>57.841999999999999</v>
      </c>
      <c r="DV576" s="2">
        <v>44351</v>
      </c>
      <c r="DW576" s="23">
        <f t="shared" si="195"/>
        <v>7.660719831602103E-3</v>
      </c>
      <c r="DX576" s="23">
        <f t="shared" si="196"/>
        <v>1.1662649531827274E-3</v>
      </c>
      <c r="DY576" s="23">
        <f t="shared" si="197"/>
        <v>5.1001002731578815E-3</v>
      </c>
      <c r="DZ576" s="23"/>
      <c r="EA576" s="2">
        <v>44708</v>
      </c>
      <c r="EB576" s="23">
        <f t="shared" si="198"/>
        <v>0.51588198802883556</v>
      </c>
      <c r="EC576" s="23">
        <f t="shared" si="199"/>
        <v>-0.54368626427023359</v>
      </c>
    </row>
    <row r="577" spans="71:133">
      <c r="BS577" s="2">
        <v>42552</v>
      </c>
      <c r="BT577">
        <v>1660.26</v>
      </c>
      <c r="BU577" s="2">
        <v>42552</v>
      </c>
      <c r="BV577">
        <v>1014.21</v>
      </c>
      <c r="BW577" s="2">
        <v>42552</v>
      </c>
      <c r="BX577">
        <v>839.25</v>
      </c>
      <c r="BZ577" s="2">
        <v>42559</v>
      </c>
      <c r="CA577" s="23">
        <f t="shared" si="190"/>
        <v>2.8889480482345853E-3</v>
      </c>
      <c r="CB577" s="23">
        <f t="shared" si="191"/>
        <v>1.2407695180272071E-3</v>
      </c>
      <c r="CC577" s="23">
        <f t="shared" si="192"/>
        <v>-1.240393208221624E-2</v>
      </c>
      <c r="CD577" s="23"/>
      <c r="CE577" s="2">
        <v>42916</v>
      </c>
      <c r="CF577" s="23">
        <f t="shared" si="193"/>
        <v>0.39880381057237368</v>
      </c>
      <c r="CG577" s="23">
        <f t="shared" si="194"/>
        <v>0.78725768555993259</v>
      </c>
      <c r="DL577" s="2">
        <v>44351</v>
      </c>
      <c r="DM577">
        <v>90.135999999999996</v>
      </c>
      <c r="DN577" s="2">
        <v>44351</v>
      </c>
      <c r="DO577">
        <v>73.002499999999998</v>
      </c>
      <c r="DP577" s="2">
        <v>44351</v>
      </c>
      <c r="DQ577" s="5">
        <v>58.137</v>
      </c>
      <c r="DS577" s="2">
        <v>44351</v>
      </c>
      <c r="DT577">
        <v>58.137</v>
      </c>
      <c r="DV577" s="2">
        <v>44358</v>
      </c>
      <c r="DW577" s="23">
        <f t="shared" si="195"/>
        <v>9.9311667408663595E-4</v>
      </c>
      <c r="DX577" s="23">
        <f t="shared" si="196"/>
        <v>4.648531108547127E-3</v>
      </c>
      <c r="DY577" s="23">
        <f t="shared" si="197"/>
        <v>-1.1868517467361617E-3</v>
      </c>
      <c r="DZ577" s="23"/>
      <c r="EA577" s="2">
        <v>44715</v>
      </c>
      <c r="EB577" s="23">
        <f t="shared" si="198"/>
        <v>0.52394585529510762</v>
      </c>
      <c r="EC577" s="23">
        <f t="shared" si="199"/>
        <v>-0.56064464984433471</v>
      </c>
    </row>
    <row r="578" spans="71:133">
      <c r="BS578" s="2">
        <v>42559</v>
      </c>
      <c r="BT578">
        <v>1662.32</v>
      </c>
      <c r="BU578" s="2">
        <v>42559</v>
      </c>
      <c r="BV578">
        <v>1017.14</v>
      </c>
      <c r="BW578" s="2">
        <v>42559</v>
      </c>
      <c r="BX578">
        <v>828.84</v>
      </c>
      <c r="BZ578" s="2">
        <v>42566</v>
      </c>
      <c r="CA578" s="23">
        <f t="shared" si="190"/>
        <v>2.0331517785162179E-2</v>
      </c>
      <c r="CB578" s="23">
        <f t="shared" si="191"/>
        <v>2.3010010106357282E-2</v>
      </c>
      <c r="CC578" s="23">
        <f t="shared" si="192"/>
        <v>4.7053713623859794E-2</v>
      </c>
      <c r="CD578" s="23"/>
      <c r="CE578" s="2">
        <v>42923</v>
      </c>
      <c r="CF578" s="23">
        <f t="shared" si="193"/>
        <v>0.38502099905580794</v>
      </c>
      <c r="CG578" s="23">
        <f t="shared" si="194"/>
        <v>0.76905730530357852</v>
      </c>
      <c r="DL578" s="2">
        <v>44358</v>
      </c>
      <c r="DM578">
        <v>90.555000000000007</v>
      </c>
      <c r="DN578" s="2">
        <v>44358</v>
      </c>
      <c r="DO578">
        <v>73.075000000000003</v>
      </c>
      <c r="DP578" s="2">
        <v>44358</v>
      </c>
      <c r="DQ578" s="5">
        <v>58.067999999999998</v>
      </c>
      <c r="DS578" s="2">
        <v>44358</v>
      </c>
      <c r="DT578">
        <v>58.067999999999998</v>
      </c>
      <c r="DV578" s="2">
        <v>44365</v>
      </c>
      <c r="DW578" s="23">
        <f t="shared" si="195"/>
        <v>1.0845022237427449E-2</v>
      </c>
      <c r="DX578" s="23">
        <f t="shared" si="196"/>
        <v>1.8441830931477998E-2</v>
      </c>
      <c r="DY578" s="23">
        <f t="shared" si="197"/>
        <v>-2.3317489839498551E-2</v>
      </c>
      <c r="DZ578" s="23"/>
      <c r="EA578" s="2">
        <v>44722</v>
      </c>
      <c r="EB578" s="23">
        <f t="shared" si="198"/>
        <v>0.51215106271259947</v>
      </c>
      <c r="EC578" s="23">
        <f t="shared" si="199"/>
        <v>-0.55973403494972929</v>
      </c>
    </row>
    <row r="579" spans="71:133">
      <c r="BS579" s="2">
        <v>42566</v>
      </c>
      <c r="BT579">
        <v>1700.57</v>
      </c>
      <c r="BU579" s="2">
        <v>42566</v>
      </c>
      <c r="BV579">
        <v>1037.82</v>
      </c>
      <c r="BW579" s="2">
        <v>42566</v>
      </c>
      <c r="BX579">
        <v>867.84</v>
      </c>
      <c r="BZ579" s="2">
        <v>42573</v>
      </c>
      <c r="CA579" s="23">
        <f t="shared" si="190"/>
        <v>3.3146403037136452E-3</v>
      </c>
      <c r="CB579" s="23">
        <f t="shared" si="191"/>
        <v>3.7634440217104714E-3</v>
      </c>
      <c r="CC579" s="23">
        <f t="shared" si="192"/>
        <v>1.6823377581121068E-3</v>
      </c>
      <c r="CD579" s="23"/>
      <c r="CE579" s="2">
        <v>42930</v>
      </c>
      <c r="CF579" s="23">
        <f t="shared" si="193"/>
        <v>0.38579036594719573</v>
      </c>
      <c r="CG579" s="23">
        <f t="shared" si="194"/>
        <v>0.77771403430793751</v>
      </c>
      <c r="DL579" s="2">
        <v>44365</v>
      </c>
      <c r="DM579">
        <v>92.224999999999994</v>
      </c>
      <c r="DN579" s="2">
        <v>44365</v>
      </c>
      <c r="DO579">
        <v>73.867500000000007</v>
      </c>
      <c r="DP579" s="2">
        <v>44365</v>
      </c>
      <c r="DQ579" s="5">
        <v>56.713999999999999</v>
      </c>
      <c r="DS579" s="2">
        <v>44365</v>
      </c>
      <c r="DT579">
        <v>56.713999999999999</v>
      </c>
      <c r="DV579" s="2">
        <v>44372</v>
      </c>
      <c r="DW579" s="23">
        <f t="shared" si="195"/>
        <v>4.4674586252411164E-3</v>
      </c>
      <c r="DX579" s="23">
        <f t="shared" si="196"/>
        <v>-4.0552995391704982E-3</v>
      </c>
      <c r="DY579" s="23">
        <f t="shared" si="197"/>
        <v>1.4017702859963954E-2</v>
      </c>
      <c r="DZ579" s="23"/>
      <c r="EA579" s="2">
        <v>44729</v>
      </c>
      <c r="EB579" s="23">
        <f t="shared" si="198"/>
        <v>0.4829791722820625</v>
      </c>
      <c r="EC579" s="23">
        <f t="shared" si="199"/>
        <v>-0.5384759657495185</v>
      </c>
    </row>
    <row r="580" spans="71:133">
      <c r="BS580" s="2">
        <v>42573</v>
      </c>
      <c r="BT580">
        <v>1706.97</v>
      </c>
      <c r="BU580" s="2">
        <v>42573</v>
      </c>
      <c r="BV580">
        <v>1041.26</v>
      </c>
      <c r="BW580" s="2">
        <v>42573</v>
      </c>
      <c r="BX580">
        <v>869.3</v>
      </c>
      <c r="BZ580" s="2">
        <v>42580</v>
      </c>
      <c r="CA580" s="23">
        <f t="shared" si="190"/>
        <v>1.406949272996183E-2</v>
      </c>
      <c r="CB580" s="23">
        <f t="shared" si="191"/>
        <v>8.6820506511537943E-3</v>
      </c>
      <c r="CC580" s="23">
        <f t="shared" si="192"/>
        <v>4.7969630737376701E-3</v>
      </c>
      <c r="CD580" s="23"/>
      <c r="CE580" s="2">
        <v>42937</v>
      </c>
      <c r="CF580" s="23">
        <f t="shared" si="193"/>
        <v>0.38712122137290311</v>
      </c>
      <c r="CG580" s="23">
        <f t="shared" si="194"/>
        <v>0.77889603482118519</v>
      </c>
      <c r="DL580" s="2">
        <v>44372</v>
      </c>
      <c r="DM580">
        <v>91.850999999999999</v>
      </c>
      <c r="DN580" s="2">
        <v>44372</v>
      </c>
      <c r="DO580">
        <v>74.197500000000005</v>
      </c>
      <c r="DP580" s="2">
        <v>44372</v>
      </c>
      <c r="DQ580" s="5">
        <v>57.509</v>
      </c>
      <c r="DS580" s="2">
        <v>44372</v>
      </c>
      <c r="DT580">
        <v>57.509</v>
      </c>
      <c r="DV580" s="2">
        <v>44379</v>
      </c>
      <c r="DW580" s="23">
        <f t="shared" si="195"/>
        <v>7.4463425317563559E-3</v>
      </c>
      <c r="DX580" s="23">
        <f t="shared" si="196"/>
        <v>4.0826991540647839E-3</v>
      </c>
      <c r="DY580" s="23">
        <f t="shared" si="197"/>
        <v>-5.2687405449581837E-3</v>
      </c>
      <c r="DZ580" s="23"/>
      <c r="EA580" s="2">
        <v>44736</v>
      </c>
      <c r="EB580" s="23">
        <f t="shared" si="198"/>
        <v>0.4848717875483568</v>
      </c>
      <c r="EC580" s="23">
        <f t="shared" si="199"/>
        <v>-0.5554214297532083</v>
      </c>
    </row>
    <row r="581" spans="71:133">
      <c r="BS581" s="2">
        <v>42580</v>
      </c>
      <c r="BT581">
        <v>1721.79</v>
      </c>
      <c r="BU581" s="2">
        <v>42580</v>
      </c>
      <c r="BV581">
        <v>1055.9100000000001</v>
      </c>
      <c r="BW581" s="2">
        <v>42580</v>
      </c>
      <c r="BX581">
        <v>873.47</v>
      </c>
      <c r="BZ581" s="2">
        <v>42587</v>
      </c>
      <c r="CA581" s="23">
        <f t="shared" si="190"/>
        <v>4.7352520574670542E-3</v>
      </c>
      <c r="CB581" s="23">
        <f t="shared" si="191"/>
        <v>-2.9852653343321878E-3</v>
      </c>
      <c r="CC581" s="23">
        <f t="shared" si="192"/>
        <v>1.379555107788466E-2</v>
      </c>
      <c r="CD581" s="23"/>
      <c r="CE581" s="2">
        <v>42944</v>
      </c>
      <c r="CF581" s="23">
        <f t="shared" si="193"/>
        <v>0.37878606429112432</v>
      </c>
      <c r="CG581" s="23">
        <f t="shared" si="194"/>
        <v>0.78056234369833843</v>
      </c>
      <c r="DL581" s="2">
        <v>44379</v>
      </c>
      <c r="DM581">
        <v>92.225999999999999</v>
      </c>
      <c r="DN581" s="2">
        <v>44379</v>
      </c>
      <c r="DO581">
        <v>74.75</v>
      </c>
      <c r="DP581" s="2">
        <v>44379</v>
      </c>
      <c r="DQ581" s="5">
        <v>57.206000000000003</v>
      </c>
      <c r="DS581" s="2">
        <v>44379</v>
      </c>
      <c r="DT581">
        <v>57.206000000000003</v>
      </c>
      <c r="DV581" s="2">
        <v>44386</v>
      </c>
      <c r="DW581" s="23">
        <f t="shared" si="195"/>
        <v>-1.5384615384614886E-3</v>
      </c>
      <c r="DX581" s="23">
        <f t="shared" si="196"/>
        <v>-1.0409212152755476E-3</v>
      </c>
      <c r="DY581" s="23">
        <f t="shared" si="197"/>
        <v>-9.1249169667518837E-3</v>
      </c>
      <c r="DZ581" s="23"/>
      <c r="EA581" s="2">
        <v>44743</v>
      </c>
      <c r="EB581" s="23">
        <f t="shared" si="198"/>
        <v>0.49607418460528713</v>
      </c>
      <c r="EC581" s="23">
        <f t="shared" si="199"/>
        <v>-0.56530600389334296</v>
      </c>
    </row>
    <row r="582" spans="71:133">
      <c r="BS582" s="2">
        <v>42587</v>
      </c>
      <c r="BT582">
        <v>1716.65</v>
      </c>
      <c r="BU582" s="2">
        <v>42587</v>
      </c>
      <c r="BV582">
        <v>1060.9100000000001</v>
      </c>
      <c r="BW582" s="2">
        <v>42587</v>
      </c>
      <c r="BX582">
        <v>885.52</v>
      </c>
      <c r="BZ582" s="2">
        <v>42594</v>
      </c>
      <c r="CA582" s="23">
        <f t="shared" si="190"/>
        <v>1.875748178450598E-3</v>
      </c>
      <c r="CB582" s="23">
        <f t="shared" si="191"/>
        <v>1.1330207089389033E-2</v>
      </c>
      <c r="CC582" s="23">
        <f t="shared" si="192"/>
        <v>2.7735116089981027E-2</v>
      </c>
      <c r="CD582" s="23"/>
      <c r="CE582" s="2">
        <v>42951</v>
      </c>
      <c r="CF582" s="23">
        <f t="shared" si="193"/>
        <v>0.3821859418039224</v>
      </c>
      <c r="CG582" s="23">
        <f t="shared" si="194"/>
        <v>0.78106301021961289</v>
      </c>
      <c r="DL582" s="2">
        <v>44386</v>
      </c>
      <c r="DM582">
        <v>92.13</v>
      </c>
      <c r="DN582" s="2">
        <v>44386</v>
      </c>
      <c r="DO582">
        <v>74.635000000000005</v>
      </c>
      <c r="DP582" s="2">
        <v>44386</v>
      </c>
      <c r="DQ582" s="5">
        <v>56.683999999999997</v>
      </c>
      <c r="DS582" s="2">
        <v>44386</v>
      </c>
      <c r="DT582">
        <v>56.683999999999997</v>
      </c>
      <c r="DV582" s="2">
        <v>44393</v>
      </c>
      <c r="DW582" s="23">
        <f t="shared" si="195"/>
        <v>-9.8881221946811593E-4</v>
      </c>
      <c r="DX582" s="23">
        <f t="shared" si="196"/>
        <v>6.0458048409854914E-3</v>
      </c>
      <c r="DY582" s="23">
        <f t="shared" si="197"/>
        <v>-1.5877496295246818E-4</v>
      </c>
      <c r="DZ582" s="23"/>
      <c r="EA582" s="2">
        <v>44750</v>
      </c>
      <c r="EB582" s="23">
        <f t="shared" si="198"/>
        <v>0.48710623136028164</v>
      </c>
      <c r="EC582" s="23">
        <f t="shared" si="199"/>
        <v>-0.56481068600460393</v>
      </c>
    </row>
    <row r="583" spans="71:133">
      <c r="BS583" s="2">
        <v>42594</v>
      </c>
      <c r="BT583">
        <v>1736.1</v>
      </c>
      <c r="BU583" s="2">
        <v>42594</v>
      </c>
      <c r="BV583">
        <v>1062.9000000000001</v>
      </c>
      <c r="BW583" s="2">
        <v>42594</v>
      </c>
      <c r="BX583">
        <v>910.08</v>
      </c>
      <c r="BZ583" s="2">
        <v>42601</v>
      </c>
      <c r="CA583" s="23">
        <f t="shared" si="190"/>
        <v>-4.1490262489416452E-3</v>
      </c>
      <c r="CB583" s="23">
        <f t="shared" si="191"/>
        <v>-2.4480156673002407E-3</v>
      </c>
      <c r="CC583" s="23">
        <f t="shared" si="192"/>
        <v>2.8568917018279016E-4</v>
      </c>
      <c r="CD583" s="23"/>
      <c r="CE583" s="2">
        <v>42958</v>
      </c>
      <c r="CF583" s="23">
        <f t="shared" si="193"/>
        <v>0.43823841845029377</v>
      </c>
      <c r="CG583" s="23">
        <f t="shared" si="194"/>
        <v>0.80176938177301804</v>
      </c>
      <c r="DL583" s="2">
        <v>44393</v>
      </c>
      <c r="DM583">
        <v>92.686999999999998</v>
      </c>
      <c r="DN583" s="2">
        <v>44393</v>
      </c>
      <c r="DO583">
        <v>74.561199999999999</v>
      </c>
      <c r="DP583" s="2">
        <v>44393</v>
      </c>
      <c r="DQ583" s="5">
        <v>56.674999999999997</v>
      </c>
      <c r="DS583" s="2">
        <v>44393</v>
      </c>
      <c r="DT583">
        <v>56.674999999999997</v>
      </c>
      <c r="DV583" s="2">
        <v>44400</v>
      </c>
      <c r="DW583" s="23">
        <f t="shared" si="195"/>
        <v>-2.027864358406295E-3</v>
      </c>
      <c r="DX583" s="23">
        <f t="shared" si="196"/>
        <v>2.4275248956164841E-3</v>
      </c>
      <c r="DY583" s="23">
        <f t="shared" si="197"/>
        <v>-5.9638288486986157E-3</v>
      </c>
      <c r="DZ583" s="23"/>
      <c r="EA583" s="2">
        <v>44757</v>
      </c>
      <c r="EB583" s="23">
        <f t="shared" si="198"/>
        <v>0.49980886504935401</v>
      </c>
      <c r="EC583" s="23">
        <f t="shared" si="199"/>
        <v>-0.54646351879234778</v>
      </c>
    </row>
    <row r="584" spans="71:133">
      <c r="BS584" s="2">
        <v>42601</v>
      </c>
      <c r="BT584">
        <v>1731.85</v>
      </c>
      <c r="BU584" s="2">
        <v>42601</v>
      </c>
      <c r="BV584">
        <v>1058.49</v>
      </c>
      <c r="BW584" s="2">
        <v>42601</v>
      </c>
      <c r="BX584">
        <v>910.34</v>
      </c>
      <c r="BZ584" s="2">
        <v>42608</v>
      </c>
      <c r="CA584" s="23">
        <f t="shared" ref="CA584:CA647" si="200">BV585/BV584-1</f>
        <v>-1.0873980859526289E-2</v>
      </c>
      <c r="CB584" s="23">
        <f t="shared" ref="CB584:CB647" si="201">BT585/BT584-1</f>
        <v>-3.3316973178970644E-3</v>
      </c>
      <c r="CC584" s="23">
        <f t="shared" ref="CC584:CC647" si="202">BX585/BX584-1</f>
        <v>-9.8314915306370043E-3</v>
      </c>
      <c r="CD584" s="23"/>
      <c r="CE584" s="2">
        <v>42965</v>
      </c>
      <c r="CF584" s="23">
        <f t="shared" ref="CF584:CF647" si="203">CORREL(CA584:CA635,CB584:CB635)</f>
        <v>0.42219808282771831</v>
      </c>
      <c r="CG584" s="23">
        <f t="shared" ref="CG584:CG647" si="204">CORREL(CA584:CA635,CC584:CC635)</f>
        <v>0.80428814012189276</v>
      </c>
      <c r="DL584" s="2">
        <v>44400</v>
      </c>
      <c r="DM584">
        <v>92.912000000000006</v>
      </c>
      <c r="DN584" s="2">
        <v>44400</v>
      </c>
      <c r="DO584">
        <v>74.41</v>
      </c>
      <c r="DP584" s="2">
        <v>44400</v>
      </c>
      <c r="DQ584" s="5">
        <v>56.337000000000003</v>
      </c>
      <c r="DS584" s="2">
        <v>44400</v>
      </c>
      <c r="DT584">
        <v>56.337000000000003</v>
      </c>
      <c r="DV584" s="2">
        <v>44407</v>
      </c>
      <c r="DW584" s="23">
        <f t="shared" ref="DW584:DW615" si="205">DO585/DO584-1</f>
        <v>1.0079290417963627E-4</v>
      </c>
      <c r="DX584" s="23">
        <f t="shared" ref="DX584:DX615" si="206">DM585/DM584-1</f>
        <v>-7.9429998277940062E-3</v>
      </c>
      <c r="DY584" s="23">
        <f t="shared" ref="DY584:DY615" si="207">DQ585/DQ584-1</f>
        <v>6.443367591458582E-3</v>
      </c>
      <c r="DZ584" s="23"/>
      <c r="EA584" s="2">
        <v>44764</v>
      </c>
      <c r="EB584" s="23">
        <f t="shared" ref="EB584:EB588" si="208">CORREL(DW584:DW635,DX584:DX635)</f>
        <v>0.49501578563814158</v>
      </c>
      <c r="EC584" s="23">
        <f t="shared" ref="EC584:EC588" si="209">CORREL(DW584:DW635,DY584:DY635)</f>
        <v>-0.55212166837821475</v>
      </c>
    </row>
    <row r="585" spans="71:133">
      <c r="BS585" s="2">
        <v>42608</v>
      </c>
      <c r="BT585">
        <v>1726.08</v>
      </c>
      <c r="BU585" s="2">
        <v>42608</v>
      </c>
      <c r="BV585">
        <v>1046.98</v>
      </c>
      <c r="BW585" s="2">
        <v>42608</v>
      </c>
      <c r="BX585">
        <v>901.39</v>
      </c>
      <c r="BZ585" s="2">
        <v>42615</v>
      </c>
      <c r="CA585" s="23">
        <f t="shared" si="200"/>
        <v>2.155724082599475E-2</v>
      </c>
      <c r="CB585" s="23">
        <f t="shared" si="201"/>
        <v>4.9360400444937724E-3</v>
      </c>
      <c r="CC585" s="23">
        <f t="shared" si="202"/>
        <v>-1.9747279202121382E-3</v>
      </c>
      <c r="CD585" s="23"/>
      <c r="CE585" s="2">
        <v>42972</v>
      </c>
      <c r="CF585" s="23">
        <f t="shared" si="203"/>
        <v>0.41621550112096761</v>
      </c>
      <c r="CG585" s="23">
        <f t="shared" si="204"/>
        <v>0.79089061603447663</v>
      </c>
      <c r="DL585" s="2">
        <v>44407</v>
      </c>
      <c r="DM585">
        <v>92.174000000000007</v>
      </c>
      <c r="DN585" s="2">
        <v>44407</v>
      </c>
      <c r="DO585">
        <v>74.417500000000004</v>
      </c>
      <c r="DP585" s="2">
        <v>44407</v>
      </c>
      <c r="DQ585" s="5">
        <v>56.7</v>
      </c>
      <c r="DS585" s="2">
        <v>44407</v>
      </c>
      <c r="DT585">
        <v>56.7</v>
      </c>
      <c r="DV585" s="2">
        <v>44414</v>
      </c>
      <c r="DW585" s="23">
        <f t="shared" si="205"/>
        <v>-3.5609903584505886E-3</v>
      </c>
      <c r="DX585" s="23">
        <f t="shared" si="206"/>
        <v>6.791503026883916E-3</v>
      </c>
      <c r="DY585" s="23">
        <f t="shared" si="207"/>
        <v>-7.7777777777777724E-3</v>
      </c>
      <c r="DZ585" s="23"/>
      <c r="EA585" s="2">
        <v>44771</v>
      </c>
      <c r="EB585" s="23">
        <f t="shared" si="208"/>
        <v>0.51418871838158309</v>
      </c>
      <c r="EC585" s="23">
        <f t="shared" si="209"/>
        <v>-0.55995777798800361</v>
      </c>
    </row>
    <row r="586" spans="71:133">
      <c r="BS586" s="2">
        <v>42615</v>
      </c>
      <c r="BT586">
        <v>1734.6</v>
      </c>
      <c r="BU586" s="2">
        <v>42615</v>
      </c>
      <c r="BV586">
        <v>1069.55</v>
      </c>
      <c r="BW586" s="2">
        <v>42615</v>
      </c>
      <c r="BX586">
        <v>899.61</v>
      </c>
      <c r="BZ586" s="2">
        <v>42622</v>
      </c>
      <c r="CA586" s="23">
        <f t="shared" si="200"/>
        <v>4.9927539619467609E-3</v>
      </c>
      <c r="CB586" s="23">
        <f t="shared" si="201"/>
        <v>-1.5369537645566589E-2</v>
      </c>
      <c r="CC586" s="23">
        <f t="shared" si="202"/>
        <v>1.0793566100866014E-2</v>
      </c>
      <c r="CD586" s="23"/>
      <c r="CE586" s="2">
        <v>42979</v>
      </c>
      <c r="CF586" s="23">
        <f t="shared" si="203"/>
        <v>0.42478460109571775</v>
      </c>
      <c r="CG586" s="23">
        <f t="shared" si="204"/>
        <v>0.8070540762505326</v>
      </c>
      <c r="DL586" s="2">
        <v>44414</v>
      </c>
      <c r="DM586">
        <v>92.8</v>
      </c>
      <c r="DN586" s="2">
        <v>44414</v>
      </c>
      <c r="DO586">
        <v>74.152500000000003</v>
      </c>
      <c r="DP586" s="2">
        <v>44414</v>
      </c>
      <c r="DQ586" s="5">
        <v>56.259</v>
      </c>
      <c r="DS586" s="2">
        <v>44414</v>
      </c>
      <c r="DT586">
        <v>56.259</v>
      </c>
      <c r="DV586" s="2">
        <v>44421</v>
      </c>
      <c r="DW586" s="23">
        <f t="shared" si="205"/>
        <v>1.2811435892248202E-3</v>
      </c>
      <c r="DX586" s="23">
        <f t="shared" si="206"/>
        <v>-3.0387931034482341E-3</v>
      </c>
      <c r="DY586" s="23">
        <f t="shared" si="207"/>
        <v>3.4483371549440811E-3</v>
      </c>
      <c r="DZ586" s="23"/>
      <c r="EA586" s="2">
        <v>44778</v>
      </c>
      <c r="EB586" s="23">
        <f t="shared" si="208"/>
        <v>0.52207887965464927</v>
      </c>
      <c r="EC586" s="23">
        <f t="shared" si="209"/>
        <v>-0.57096389675190085</v>
      </c>
    </row>
    <row r="587" spans="71:133">
      <c r="BS587" s="2">
        <v>42622</v>
      </c>
      <c r="BT587">
        <v>1707.94</v>
      </c>
      <c r="BU587" s="2">
        <v>42622</v>
      </c>
      <c r="BV587">
        <v>1074.8900000000001</v>
      </c>
      <c r="BW587" s="2">
        <v>42622</v>
      </c>
      <c r="BX587">
        <v>909.32</v>
      </c>
      <c r="BZ587" s="2">
        <v>42629</v>
      </c>
      <c r="CA587" s="23">
        <f t="shared" si="200"/>
        <v>-9.9359004177171917E-3</v>
      </c>
      <c r="CB587" s="23">
        <f t="shared" si="201"/>
        <v>-6.8093726945912536E-3</v>
      </c>
      <c r="CC587" s="23">
        <f t="shared" si="202"/>
        <v>-2.6250384903004464E-2</v>
      </c>
      <c r="CD587" s="23"/>
      <c r="CE587" s="2">
        <v>42986</v>
      </c>
      <c r="CF587" s="23">
        <f t="shared" si="203"/>
        <v>0.44701992846058619</v>
      </c>
      <c r="CG587" s="23">
        <f t="shared" si="204"/>
        <v>0.80726407572760805</v>
      </c>
      <c r="DL587" s="2">
        <v>44421</v>
      </c>
      <c r="DM587">
        <v>92.518000000000001</v>
      </c>
      <c r="DN587" s="2">
        <v>44421</v>
      </c>
      <c r="DO587">
        <v>74.247500000000002</v>
      </c>
      <c r="DP587" s="2">
        <v>44421</v>
      </c>
      <c r="DQ587" s="5">
        <v>56.453000000000003</v>
      </c>
      <c r="DS587" s="2">
        <v>44421</v>
      </c>
      <c r="DT587">
        <v>56.453000000000003</v>
      </c>
      <c r="DV587" s="2">
        <v>44428</v>
      </c>
      <c r="DW587" s="23">
        <f t="shared" si="205"/>
        <v>2.0041078824202252E-3</v>
      </c>
      <c r="DX587" s="23">
        <f t="shared" si="206"/>
        <v>1.0570915929873026E-2</v>
      </c>
      <c r="DY587" s="23">
        <f t="shared" si="207"/>
        <v>-1.1761996705223821E-2</v>
      </c>
      <c r="DZ587" s="23"/>
      <c r="EA587" s="2">
        <v>44785</v>
      </c>
      <c r="EB587" s="23">
        <f t="shared" si="208"/>
        <v>0.49626145739782879</v>
      </c>
      <c r="EC587" s="23">
        <f t="shared" si="209"/>
        <v>-0.54647755708748458</v>
      </c>
    </row>
    <row r="588" spans="71:133">
      <c r="BS588" s="2">
        <v>42629</v>
      </c>
      <c r="BT588">
        <v>1696.31</v>
      </c>
      <c r="BU588" s="2">
        <v>42629</v>
      </c>
      <c r="BV588">
        <v>1064.21</v>
      </c>
      <c r="BW588" s="2">
        <v>42629</v>
      </c>
      <c r="BX588">
        <v>885.45</v>
      </c>
      <c r="BZ588" s="2">
        <v>42636</v>
      </c>
      <c r="CA588" s="23">
        <f t="shared" si="200"/>
        <v>5.7601413254901868E-3</v>
      </c>
      <c r="CB588" s="23">
        <f t="shared" si="201"/>
        <v>1.9683902116947927E-2</v>
      </c>
      <c r="CC588" s="23">
        <f t="shared" si="202"/>
        <v>3.6196284375176413E-2</v>
      </c>
      <c r="CD588" s="23"/>
      <c r="CE588" s="2">
        <v>42993</v>
      </c>
      <c r="CF588" s="23">
        <f t="shared" si="203"/>
        <v>0.44716143175418793</v>
      </c>
      <c r="CG588" s="23">
        <f t="shared" si="204"/>
        <v>0.80886404152211555</v>
      </c>
      <c r="DL588" s="2">
        <v>44428</v>
      </c>
      <c r="DM588">
        <v>93.495999999999995</v>
      </c>
      <c r="DN588" s="2">
        <v>44428</v>
      </c>
      <c r="DO588">
        <v>74.396299999999997</v>
      </c>
      <c r="DP588" s="2">
        <v>44428</v>
      </c>
      <c r="DQ588" s="5">
        <v>55.789000000000001</v>
      </c>
      <c r="DS588" s="2">
        <v>44428</v>
      </c>
      <c r="DT588">
        <v>55.789000000000001</v>
      </c>
      <c r="DV588" s="2">
        <v>44435</v>
      </c>
      <c r="DW588" s="23">
        <f t="shared" si="205"/>
        <v>-9.5273555270893873E-3</v>
      </c>
      <c r="DX588" s="23">
        <f t="shared" si="206"/>
        <v>-8.6634722341061288E-3</v>
      </c>
      <c r="DY588" s="23">
        <f t="shared" si="207"/>
        <v>1.441144311602649E-2</v>
      </c>
      <c r="DZ588" s="23"/>
      <c r="EA588" s="2">
        <v>44792</v>
      </c>
      <c r="EB588" s="23">
        <f t="shared" si="208"/>
        <v>0.47356875209988158</v>
      </c>
      <c r="EC588" s="23">
        <f t="shared" si="209"/>
        <v>-0.53762313946452178</v>
      </c>
    </row>
    <row r="589" spans="71:133">
      <c r="BS589" s="2">
        <v>42636</v>
      </c>
      <c r="BT589">
        <v>1729.7</v>
      </c>
      <c r="BU589" s="2">
        <v>42636</v>
      </c>
      <c r="BV589">
        <v>1070.3399999999999</v>
      </c>
      <c r="BW589" s="2">
        <v>42636</v>
      </c>
      <c r="BX589">
        <v>917.5</v>
      </c>
      <c r="BZ589" s="2">
        <v>42643</v>
      </c>
      <c r="CA589" s="23">
        <f t="shared" si="200"/>
        <v>-1.8825793673038382E-2</v>
      </c>
      <c r="CB589" s="23">
        <f t="shared" si="201"/>
        <v>-2.3298837948777518E-3</v>
      </c>
      <c r="CC589" s="23">
        <f t="shared" si="202"/>
        <v>-1.5302452316076298E-2</v>
      </c>
      <c r="CD589" s="23"/>
      <c r="CE589" s="2">
        <v>43000</v>
      </c>
      <c r="CF589" s="23">
        <f t="shared" si="203"/>
        <v>0.44703744903109494</v>
      </c>
      <c r="CG589" s="23">
        <f t="shared" si="204"/>
        <v>0.8251442697320176</v>
      </c>
      <c r="DL589" s="2">
        <v>44435</v>
      </c>
      <c r="DM589">
        <v>92.686000000000007</v>
      </c>
      <c r="DN589" s="2">
        <v>44435</v>
      </c>
      <c r="DO589">
        <v>73.6875</v>
      </c>
      <c r="DP589" s="2">
        <v>44435</v>
      </c>
      <c r="DQ589" s="5">
        <v>56.593000000000004</v>
      </c>
      <c r="DS589" s="2">
        <v>44435</v>
      </c>
      <c r="DT589">
        <v>56.593000000000004</v>
      </c>
      <c r="DV589" s="2">
        <v>44442</v>
      </c>
      <c r="DW589" s="23">
        <f t="shared" si="205"/>
        <v>-9.0748091603053416E-3</v>
      </c>
      <c r="DX589" s="23">
        <f t="shared" si="206"/>
        <v>-7.0237144768359183E-3</v>
      </c>
      <c r="DY589" s="23">
        <f t="shared" si="207"/>
        <v>1.019560723057622E-2</v>
      </c>
      <c r="DZ589" s="23"/>
      <c r="EA589" s="2">
        <v>44799</v>
      </c>
      <c r="EB589" s="23">
        <f t="shared" ref="EB589:EB590" si="210">CORREL(DW589:DW640,DX589:DX640)</f>
        <v>0.44967677879575096</v>
      </c>
      <c r="EC589" s="23">
        <f t="shared" ref="EC589:EC590" si="211">CORREL(DW589:DW640,DY589:DY640)</f>
        <v>-0.5196445507468187</v>
      </c>
    </row>
    <row r="590" spans="71:133">
      <c r="BS590" s="2">
        <v>42643</v>
      </c>
      <c r="BT590">
        <v>1725.67</v>
      </c>
      <c r="BU590" s="2">
        <v>42643</v>
      </c>
      <c r="BV590">
        <v>1050.19</v>
      </c>
      <c r="BW590" s="2">
        <v>42643</v>
      </c>
      <c r="BX590">
        <v>903.46</v>
      </c>
      <c r="BZ590" s="2">
        <v>42650</v>
      </c>
      <c r="CA590" s="23">
        <f t="shared" si="200"/>
        <v>1.2816728401527477E-2</v>
      </c>
      <c r="CB590" s="23">
        <f t="shared" si="201"/>
        <v>-7.6897668731564783E-3</v>
      </c>
      <c r="CC590" s="23">
        <f t="shared" si="202"/>
        <v>1.2562814070351758E-2</v>
      </c>
      <c r="CD590" s="23"/>
      <c r="CE590" s="2">
        <v>43007</v>
      </c>
      <c r="CF590" s="23">
        <f t="shared" si="203"/>
        <v>0.43378147378994114</v>
      </c>
      <c r="CG590" s="23">
        <f t="shared" si="204"/>
        <v>0.82630437813573743</v>
      </c>
      <c r="DL590" s="2">
        <v>44442</v>
      </c>
      <c r="DM590">
        <v>92.034999999999997</v>
      </c>
      <c r="DN590" s="2">
        <v>44442</v>
      </c>
      <c r="DO590">
        <v>73.018799999999999</v>
      </c>
      <c r="DP590" s="2">
        <v>44442</v>
      </c>
      <c r="DQ590" s="5">
        <v>57.17</v>
      </c>
      <c r="DS590" s="2">
        <v>44442</v>
      </c>
      <c r="DT590">
        <v>57.17</v>
      </c>
      <c r="DV590" s="2">
        <v>44449</v>
      </c>
      <c r="DW590" s="23">
        <f t="shared" si="205"/>
        <v>6.5558458917429618E-3</v>
      </c>
      <c r="DX590" s="23">
        <f t="shared" si="206"/>
        <v>5.9433911012114482E-3</v>
      </c>
      <c r="DY590" s="23">
        <f t="shared" si="207"/>
        <v>-7.3290187161099141E-3</v>
      </c>
      <c r="DZ590" s="23"/>
      <c r="EA590" s="2">
        <v>44806</v>
      </c>
      <c r="EB590" s="23">
        <f t="shared" si="210"/>
        <v>0.42377985343740798</v>
      </c>
      <c r="EC590" s="23">
        <f t="shared" si="211"/>
        <v>-0.50562814928209565</v>
      </c>
    </row>
    <row r="591" spans="71:133">
      <c r="BS591" s="2">
        <v>42650</v>
      </c>
      <c r="BT591">
        <v>1712.4</v>
      </c>
      <c r="BU591" s="2">
        <v>42650</v>
      </c>
      <c r="BV591">
        <v>1063.6500000000001</v>
      </c>
      <c r="BW591" s="2">
        <v>42650</v>
      </c>
      <c r="BX591">
        <v>914.81</v>
      </c>
      <c r="BZ591" s="2">
        <v>42657</v>
      </c>
      <c r="CA591" s="23">
        <f t="shared" si="200"/>
        <v>-1.5465613688713464E-2</v>
      </c>
      <c r="CB591" s="23">
        <f t="shared" si="201"/>
        <v>-1.091450595655219E-2</v>
      </c>
      <c r="CC591" s="23">
        <f t="shared" si="202"/>
        <v>-1.9435729823679249E-2</v>
      </c>
      <c r="CD591" s="23"/>
      <c r="CE591" s="2">
        <v>43014</v>
      </c>
      <c r="CF591" s="23">
        <f t="shared" si="203"/>
        <v>0.4580553656006317</v>
      </c>
      <c r="CG591" s="23">
        <f t="shared" si="204"/>
        <v>0.82835256776780397</v>
      </c>
      <c r="DL591" s="2">
        <v>44449</v>
      </c>
      <c r="DM591">
        <v>92.581999999999994</v>
      </c>
      <c r="DN591" s="2">
        <v>44449</v>
      </c>
      <c r="DO591">
        <v>73.497500000000002</v>
      </c>
      <c r="DP591" s="2">
        <v>44449</v>
      </c>
      <c r="DQ591" s="5">
        <v>56.750999999999998</v>
      </c>
      <c r="DS591" s="2">
        <v>44449</v>
      </c>
      <c r="DT591">
        <v>56.750999999999998</v>
      </c>
      <c r="DV591" s="2">
        <v>44456</v>
      </c>
      <c r="DW591" s="23">
        <f t="shared" si="205"/>
        <v>-1.7007381203448801E-4</v>
      </c>
      <c r="DX591" s="23">
        <f t="shared" si="206"/>
        <v>6.6211574604133627E-3</v>
      </c>
      <c r="DY591" s="23">
        <f t="shared" si="207"/>
        <v>-8.4227590703246369E-3</v>
      </c>
      <c r="DZ591" s="23"/>
      <c r="EA591" s="2"/>
      <c r="EB591" s="23"/>
      <c r="EC591" s="23"/>
    </row>
    <row r="592" spans="71:133">
      <c r="BS592" s="2">
        <v>42657</v>
      </c>
      <c r="BT592">
        <v>1693.71</v>
      </c>
      <c r="BU592" s="2">
        <v>42657</v>
      </c>
      <c r="BV592">
        <v>1047.2</v>
      </c>
      <c r="BW592" s="2">
        <v>42657</v>
      </c>
      <c r="BX592">
        <v>897.03</v>
      </c>
      <c r="BZ592" s="2">
        <v>42664</v>
      </c>
      <c r="CA592" s="23">
        <f t="shared" si="200"/>
        <v>1.1334988540870894E-2</v>
      </c>
      <c r="CB592" s="23">
        <f t="shared" si="201"/>
        <v>4.3986278642742516E-3</v>
      </c>
      <c r="CC592" s="23">
        <f t="shared" si="202"/>
        <v>1.5841164732506297E-2</v>
      </c>
      <c r="CD592" s="23"/>
      <c r="CE592" s="2">
        <v>43021</v>
      </c>
      <c r="CF592" s="23">
        <f t="shared" si="203"/>
        <v>0.44296444397690193</v>
      </c>
      <c r="CG592" s="23">
        <f t="shared" si="204"/>
        <v>0.82696336624682565</v>
      </c>
      <c r="DL592" s="2">
        <v>44456</v>
      </c>
      <c r="DM592">
        <v>93.194999999999993</v>
      </c>
      <c r="DN592" s="2">
        <v>44456</v>
      </c>
      <c r="DO592">
        <v>73.484999999999999</v>
      </c>
      <c r="DP592" s="2">
        <v>44456</v>
      </c>
      <c r="DQ592" s="5">
        <v>56.273000000000003</v>
      </c>
      <c r="DS592" s="2">
        <v>44456</v>
      </c>
      <c r="DT592">
        <v>56.273000000000003</v>
      </c>
      <c r="DV592" s="2">
        <v>44463</v>
      </c>
      <c r="DW592" s="23">
        <f t="shared" si="205"/>
        <v>2.8073756548956386E-3</v>
      </c>
      <c r="DX592" s="23">
        <f t="shared" si="206"/>
        <v>1.4163849991952748E-3</v>
      </c>
      <c r="DY592" s="23">
        <f t="shared" si="207"/>
        <v>-6.8061059477902974E-3</v>
      </c>
      <c r="DZ592" s="23"/>
      <c r="EA592" s="2"/>
      <c r="EB592" s="23"/>
      <c r="EC592" s="23"/>
    </row>
    <row r="593" spans="71:133">
      <c r="BS593" s="2">
        <v>42664</v>
      </c>
      <c r="BT593">
        <v>1701.16</v>
      </c>
      <c r="BU593" s="2">
        <v>42664</v>
      </c>
      <c r="BV593">
        <v>1059.07</v>
      </c>
      <c r="BW593" s="2">
        <v>42664</v>
      </c>
      <c r="BX593">
        <v>911.24</v>
      </c>
      <c r="BZ593" s="2">
        <v>42671</v>
      </c>
      <c r="CA593" s="23">
        <f t="shared" si="200"/>
        <v>-1.0924679199675102E-2</v>
      </c>
      <c r="CB593" s="23">
        <f t="shared" si="201"/>
        <v>-5.995908674081285E-3</v>
      </c>
      <c r="CC593" s="23">
        <f t="shared" si="202"/>
        <v>-8.4939203722400602E-3</v>
      </c>
      <c r="CD593" s="23"/>
      <c r="CE593" s="2">
        <v>43028</v>
      </c>
      <c r="CF593" s="23">
        <f t="shared" si="203"/>
        <v>0.44289246700047569</v>
      </c>
      <c r="CG593" s="23">
        <f t="shared" si="204"/>
        <v>0.82521997188109908</v>
      </c>
      <c r="DL593" s="2">
        <v>44463</v>
      </c>
      <c r="DM593">
        <v>93.326999999999998</v>
      </c>
      <c r="DN593" s="2">
        <v>44463</v>
      </c>
      <c r="DO593">
        <v>73.691299999999998</v>
      </c>
      <c r="DP593" s="2">
        <v>44463</v>
      </c>
      <c r="DQ593" s="5">
        <v>55.89</v>
      </c>
      <c r="DS593" s="2">
        <v>44463</v>
      </c>
      <c r="DT593">
        <v>55.89</v>
      </c>
      <c r="DV593" s="2">
        <v>44470</v>
      </c>
      <c r="DW593" s="23">
        <f t="shared" si="205"/>
        <v>5.8853623154973E-3</v>
      </c>
      <c r="DX593" s="23">
        <f t="shared" si="206"/>
        <v>7.586229065543737E-3</v>
      </c>
      <c r="DY593" s="23">
        <f t="shared" si="207"/>
        <v>-4.759348720701384E-3</v>
      </c>
      <c r="DZ593" s="23"/>
      <c r="EA593" s="2"/>
      <c r="EB593" s="23"/>
      <c r="EC593" s="23"/>
    </row>
    <row r="594" spans="71:133">
      <c r="BS594" s="2">
        <v>42671</v>
      </c>
      <c r="BT594">
        <v>1690.96</v>
      </c>
      <c r="BU594" s="2">
        <v>42671</v>
      </c>
      <c r="BV594">
        <v>1047.5</v>
      </c>
      <c r="BW594" s="2">
        <v>42671</v>
      </c>
      <c r="BX594">
        <v>903.5</v>
      </c>
      <c r="BZ594" s="2">
        <v>42678</v>
      </c>
      <c r="CA594" s="23">
        <f t="shared" si="200"/>
        <v>-2.857279236276844E-2</v>
      </c>
      <c r="CB594" s="23">
        <f t="shared" si="201"/>
        <v>-1.8238160571509732E-2</v>
      </c>
      <c r="CC594" s="23">
        <f t="shared" si="202"/>
        <v>-2.5877144438295474E-2</v>
      </c>
      <c r="CD594" s="23"/>
      <c r="CE594" s="2">
        <v>43035</v>
      </c>
      <c r="CF594" s="23">
        <f t="shared" si="203"/>
        <v>0.42114858465207872</v>
      </c>
      <c r="CG594" s="23">
        <f t="shared" si="204"/>
        <v>0.79914095193469847</v>
      </c>
      <c r="DL594" s="2">
        <v>44470</v>
      </c>
      <c r="DM594">
        <v>94.034999999999997</v>
      </c>
      <c r="DN594" s="2">
        <v>44470</v>
      </c>
      <c r="DO594">
        <v>74.125</v>
      </c>
      <c r="DP594" s="2">
        <v>44470</v>
      </c>
      <c r="DQ594" s="5">
        <v>55.624000000000002</v>
      </c>
      <c r="DS594" s="2">
        <v>44470</v>
      </c>
      <c r="DT594">
        <v>55.624000000000002</v>
      </c>
      <c r="DV594" s="2">
        <v>44477</v>
      </c>
      <c r="DW594" s="23">
        <f t="shared" si="205"/>
        <v>1.1720741989881933E-2</v>
      </c>
      <c r="DX594" s="23">
        <f t="shared" si="206"/>
        <v>3.402988249054939E-4</v>
      </c>
      <c r="DY594" s="23">
        <f t="shared" si="207"/>
        <v>-9.5462390335107061E-3</v>
      </c>
      <c r="DZ594" s="23"/>
      <c r="EA594" s="2"/>
      <c r="EB594" s="23"/>
      <c r="EC594" s="23"/>
    </row>
    <row r="595" spans="71:133">
      <c r="BS595" s="2">
        <v>42678</v>
      </c>
      <c r="BT595">
        <v>1660.12</v>
      </c>
      <c r="BU595" s="2">
        <v>42678</v>
      </c>
      <c r="BV595">
        <v>1017.57</v>
      </c>
      <c r="BW595" s="2">
        <v>42678</v>
      </c>
      <c r="BX595">
        <v>880.12</v>
      </c>
      <c r="BZ595" s="2">
        <v>42685</v>
      </c>
      <c r="CA595" s="23">
        <f t="shared" si="200"/>
        <v>-3.0425425277867846E-2</v>
      </c>
      <c r="CB595" s="23">
        <f t="shared" si="201"/>
        <v>2.2209237886417821E-2</v>
      </c>
      <c r="CC595" s="23">
        <f t="shared" si="202"/>
        <v>-3.5245193837204036E-2</v>
      </c>
      <c r="CD595" s="23"/>
      <c r="CE595" s="2">
        <v>43042</v>
      </c>
      <c r="CF595" s="23">
        <f t="shared" si="203"/>
        <v>0.36121900832870635</v>
      </c>
      <c r="CG595" s="23">
        <f t="shared" si="204"/>
        <v>0.78578029253375981</v>
      </c>
      <c r="DL595" s="2">
        <v>44477</v>
      </c>
      <c r="DM595">
        <v>94.066999999999993</v>
      </c>
      <c r="DN595" s="2">
        <v>44477</v>
      </c>
      <c r="DO595">
        <v>74.993799999999993</v>
      </c>
      <c r="DP595" s="2">
        <v>44477</v>
      </c>
      <c r="DQ595" s="5">
        <v>55.093000000000004</v>
      </c>
      <c r="DS595" s="2">
        <v>44477</v>
      </c>
      <c r="DT595">
        <v>55.093000000000004</v>
      </c>
      <c r="DV595" s="2">
        <v>44484</v>
      </c>
      <c r="DW595" s="23">
        <f t="shared" si="205"/>
        <v>3.5162906800294547E-3</v>
      </c>
      <c r="DX595" s="23">
        <f t="shared" si="206"/>
        <v>-1.3819936853518566E-3</v>
      </c>
      <c r="DY595" s="23">
        <f t="shared" si="207"/>
        <v>4.3381191802951413E-3</v>
      </c>
      <c r="DZ595" s="23"/>
      <c r="EA595" s="2"/>
      <c r="EB595" s="23"/>
      <c r="EC595" s="23"/>
    </row>
    <row r="596" spans="71:133">
      <c r="BS596" s="2">
        <v>42685</v>
      </c>
      <c r="BT596">
        <v>1696.99</v>
      </c>
      <c r="BU596" s="2">
        <v>42685</v>
      </c>
      <c r="BV596">
        <v>986.61</v>
      </c>
      <c r="BW596" s="2">
        <v>42685</v>
      </c>
      <c r="BX596">
        <v>849.1</v>
      </c>
      <c r="BZ596" s="2">
        <v>42692</v>
      </c>
      <c r="CA596" s="23">
        <f t="shared" si="200"/>
        <v>-2.4325721409675594E-2</v>
      </c>
      <c r="CB596" s="23">
        <f t="shared" si="201"/>
        <v>2.12140319035381E-4</v>
      </c>
      <c r="CC596" s="23">
        <f t="shared" si="202"/>
        <v>-5.382169355788502E-3</v>
      </c>
      <c r="CD596" s="23"/>
      <c r="CE596" s="2">
        <v>43049</v>
      </c>
      <c r="CF596" s="23">
        <f t="shared" si="203"/>
        <v>0.51169353159725106</v>
      </c>
      <c r="CG596" s="23">
        <f t="shared" si="204"/>
        <v>0.75225339169040228</v>
      </c>
      <c r="DL596" s="2">
        <v>44484</v>
      </c>
      <c r="DM596">
        <v>93.936999999999998</v>
      </c>
      <c r="DN596" s="2">
        <v>44484</v>
      </c>
      <c r="DO596">
        <v>75.257499999999993</v>
      </c>
      <c r="DP596" s="2">
        <v>44484</v>
      </c>
      <c r="DQ596" s="5">
        <v>55.332000000000001</v>
      </c>
      <c r="DS596" s="2">
        <v>44484</v>
      </c>
      <c r="DT596">
        <v>55.332000000000001</v>
      </c>
      <c r="DV596" s="2">
        <v>44491</v>
      </c>
      <c r="DW596" s="23">
        <f t="shared" si="205"/>
        <v>-4.7995216423611931E-3</v>
      </c>
      <c r="DX596" s="23">
        <f t="shared" si="206"/>
        <v>-3.1404026102600513E-3</v>
      </c>
      <c r="DY596" s="23">
        <f t="shared" si="207"/>
        <v>-5.4037446685462065E-3</v>
      </c>
      <c r="DZ596" s="23"/>
      <c r="EA596" s="2"/>
      <c r="EB596" s="23"/>
      <c r="EC596" s="23"/>
    </row>
    <row r="597" spans="71:133">
      <c r="BS597" s="2">
        <v>42692</v>
      </c>
      <c r="BT597">
        <v>1697.35</v>
      </c>
      <c r="BU597" s="2">
        <v>42692</v>
      </c>
      <c r="BV597">
        <v>962.61</v>
      </c>
      <c r="BW597" s="2">
        <v>42692</v>
      </c>
      <c r="BX597">
        <v>844.53</v>
      </c>
      <c r="BZ597" s="2">
        <v>42699</v>
      </c>
      <c r="CA597" s="23">
        <f t="shared" si="200"/>
        <v>1.6112444292080808E-2</v>
      </c>
      <c r="CB597" s="23">
        <f t="shared" si="201"/>
        <v>1.3839219960526616E-2</v>
      </c>
      <c r="CC597" s="23">
        <f t="shared" si="202"/>
        <v>1.3321018791517147E-2</v>
      </c>
      <c r="CD597" s="23"/>
      <c r="CE597" s="2">
        <v>43056</v>
      </c>
      <c r="CF597" s="23">
        <f t="shared" si="203"/>
        <v>0.52067352744880258</v>
      </c>
      <c r="CG597" s="23">
        <f t="shared" si="204"/>
        <v>0.75221817556582304</v>
      </c>
      <c r="DL597" s="2">
        <v>44491</v>
      </c>
      <c r="DM597">
        <v>93.641999999999996</v>
      </c>
      <c r="DN597" s="2">
        <v>44491</v>
      </c>
      <c r="DO597">
        <v>74.896299999999997</v>
      </c>
      <c r="DP597" s="2">
        <v>44491</v>
      </c>
      <c r="DQ597" s="5">
        <v>55.033000000000001</v>
      </c>
      <c r="DS597" s="2">
        <v>44491</v>
      </c>
      <c r="DT597">
        <v>55.033000000000001</v>
      </c>
      <c r="DV597" s="2">
        <v>44498</v>
      </c>
      <c r="DW597" s="23">
        <f t="shared" si="205"/>
        <v>-2.5101373499092361E-4</v>
      </c>
      <c r="DX597" s="23">
        <f t="shared" si="206"/>
        <v>5.1365840114478978E-3</v>
      </c>
      <c r="DY597" s="23">
        <f t="shared" si="207"/>
        <v>-4.0702851016662933E-3</v>
      </c>
      <c r="DZ597" s="23"/>
      <c r="EA597" s="2"/>
      <c r="EB597" s="23"/>
      <c r="EC597" s="23"/>
    </row>
    <row r="598" spans="71:133">
      <c r="BS598" s="2">
        <v>42699</v>
      </c>
      <c r="BT598">
        <v>1720.84</v>
      </c>
      <c r="BU598" s="2">
        <v>42699</v>
      </c>
      <c r="BV598">
        <v>978.12</v>
      </c>
      <c r="BW598" s="2">
        <v>42699</v>
      </c>
      <c r="BX598">
        <v>855.78</v>
      </c>
      <c r="BZ598" s="2">
        <v>42706</v>
      </c>
      <c r="CA598" s="23">
        <f t="shared" si="200"/>
        <v>-2.7195027195027199E-3</v>
      </c>
      <c r="CB598" s="23">
        <f t="shared" si="201"/>
        <v>-6.9152274470606345E-3</v>
      </c>
      <c r="CC598" s="23">
        <f t="shared" si="202"/>
        <v>-3.1667017224051852E-3</v>
      </c>
      <c r="CD598" s="23"/>
      <c r="CE598" s="2">
        <v>43063</v>
      </c>
      <c r="CF598" s="23">
        <f t="shared" si="203"/>
        <v>0.51444176186474833</v>
      </c>
      <c r="CG598" s="23">
        <f t="shared" si="204"/>
        <v>0.75192916200504012</v>
      </c>
      <c r="DL598" s="2">
        <v>44498</v>
      </c>
      <c r="DM598">
        <v>94.123000000000005</v>
      </c>
      <c r="DN598" s="2">
        <v>44498</v>
      </c>
      <c r="DO598">
        <v>74.877499999999998</v>
      </c>
      <c r="DP598" s="2">
        <v>44498</v>
      </c>
      <c r="DQ598" s="5">
        <v>54.808999999999997</v>
      </c>
      <c r="DS598" s="2">
        <v>44498</v>
      </c>
      <c r="DT598">
        <v>54.808999999999997</v>
      </c>
      <c r="DV598" s="2">
        <v>44505</v>
      </c>
      <c r="DW598" s="23">
        <f t="shared" si="205"/>
        <v>-5.5757737638142402E-3</v>
      </c>
      <c r="DX598" s="23">
        <f t="shared" si="206"/>
        <v>2.093005960285943E-3</v>
      </c>
      <c r="DY598" s="23">
        <f t="shared" si="207"/>
        <v>4.5795398565928735E-3</v>
      </c>
      <c r="DZ598" s="23"/>
      <c r="EA598" s="2"/>
      <c r="EB598" s="23"/>
      <c r="EC598" s="23"/>
    </row>
    <row r="599" spans="71:133">
      <c r="BS599" s="2">
        <v>42706</v>
      </c>
      <c r="BT599">
        <v>1708.94</v>
      </c>
      <c r="BU599" s="2">
        <v>42706</v>
      </c>
      <c r="BV599">
        <v>975.46</v>
      </c>
      <c r="BW599" s="2">
        <v>42706</v>
      </c>
      <c r="BX599">
        <v>853.07</v>
      </c>
      <c r="BZ599" s="2">
        <v>42713</v>
      </c>
      <c r="CA599" s="23">
        <f t="shared" si="200"/>
        <v>2.185635495048488E-2</v>
      </c>
      <c r="CB599" s="23">
        <f t="shared" si="201"/>
        <v>2.9948389059885061E-2</v>
      </c>
      <c r="CC599" s="23">
        <f t="shared" si="202"/>
        <v>2.9048026539439942E-2</v>
      </c>
      <c r="CD599" s="23"/>
      <c r="CE599" s="2">
        <v>43070</v>
      </c>
      <c r="CF599" s="23">
        <f t="shared" si="203"/>
        <v>0.48362356102749604</v>
      </c>
      <c r="CG599" s="23">
        <f t="shared" si="204"/>
        <v>0.77417506558453375</v>
      </c>
      <c r="DL599" s="2">
        <v>44505</v>
      </c>
      <c r="DM599">
        <v>94.32</v>
      </c>
      <c r="DN599" s="2">
        <v>44505</v>
      </c>
      <c r="DO599">
        <v>74.459999999999994</v>
      </c>
      <c r="DP599" s="2">
        <v>44505</v>
      </c>
      <c r="DQ599" s="5">
        <v>55.06</v>
      </c>
      <c r="DS599" s="2">
        <v>44505</v>
      </c>
      <c r="DT599">
        <v>55.06</v>
      </c>
      <c r="DV599" s="2">
        <v>44512</v>
      </c>
      <c r="DW599" s="23">
        <f t="shared" si="205"/>
        <v>-2.1756647864623613E-4</v>
      </c>
      <c r="DX599" s="23">
        <f t="shared" si="206"/>
        <v>8.5665818490245904E-3</v>
      </c>
      <c r="DY599" s="23">
        <f t="shared" si="207"/>
        <v>-6.5019978205594908E-3</v>
      </c>
      <c r="DZ599" s="23"/>
      <c r="EA599" s="2"/>
      <c r="EB599" s="23"/>
      <c r="EC599" s="23"/>
    </row>
    <row r="600" spans="71:133">
      <c r="BS600" s="2">
        <v>42713</v>
      </c>
      <c r="BT600">
        <v>1760.12</v>
      </c>
      <c r="BU600" s="2">
        <v>42713</v>
      </c>
      <c r="BV600">
        <v>996.78</v>
      </c>
      <c r="BW600" s="2">
        <v>42713</v>
      </c>
      <c r="BX600">
        <v>877.85</v>
      </c>
      <c r="BZ600" s="2">
        <v>42720</v>
      </c>
      <c r="CA600" s="23">
        <f t="shared" si="200"/>
        <v>-1.3804450330062834E-2</v>
      </c>
      <c r="CB600" s="23">
        <f t="shared" si="201"/>
        <v>-3.0566097766060452E-3</v>
      </c>
      <c r="CC600" s="23">
        <f t="shared" si="202"/>
        <v>-2.4434698410890299E-2</v>
      </c>
      <c r="CD600" s="23"/>
      <c r="CE600" s="2">
        <v>43077</v>
      </c>
      <c r="CF600" s="23">
        <f t="shared" si="203"/>
        <v>0.45845660323352089</v>
      </c>
      <c r="CG600" s="23">
        <f t="shared" si="204"/>
        <v>0.74627444554942768</v>
      </c>
      <c r="DL600" s="2">
        <v>44512</v>
      </c>
      <c r="DM600">
        <v>95.128</v>
      </c>
      <c r="DN600" s="2">
        <v>44512</v>
      </c>
      <c r="DO600">
        <v>74.443799999999996</v>
      </c>
      <c r="DP600" s="2">
        <v>44512</v>
      </c>
      <c r="DQ600" s="5">
        <v>54.701999999999998</v>
      </c>
      <c r="DS600" s="2">
        <v>44512</v>
      </c>
      <c r="DT600">
        <v>54.701999999999998</v>
      </c>
      <c r="DV600" s="2">
        <v>44519</v>
      </c>
      <c r="DW600" s="23">
        <f t="shared" si="205"/>
        <v>-2.7712180194993108E-3</v>
      </c>
      <c r="DX600" s="23">
        <f t="shared" si="206"/>
        <v>9.4924732991339411E-3</v>
      </c>
      <c r="DY600" s="23">
        <f t="shared" si="207"/>
        <v>-2.3399510072757868E-2</v>
      </c>
      <c r="DZ600" s="23"/>
      <c r="EA600" s="2"/>
      <c r="EB600" s="23"/>
      <c r="EC600" s="23"/>
    </row>
    <row r="601" spans="71:133">
      <c r="BS601" s="2">
        <v>42720</v>
      </c>
      <c r="BT601">
        <v>1754.74</v>
      </c>
      <c r="BU601" s="2">
        <v>42720</v>
      </c>
      <c r="BV601">
        <v>983.02</v>
      </c>
      <c r="BW601" s="2">
        <v>42720</v>
      </c>
      <c r="BX601">
        <v>856.4</v>
      </c>
      <c r="BZ601" s="2">
        <v>42727</v>
      </c>
      <c r="CA601" s="23">
        <f t="shared" si="200"/>
        <v>-2.7079815263168605E-2</v>
      </c>
      <c r="CB601" s="23">
        <f t="shared" si="201"/>
        <v>2.5131928376853629E-3</v>
      </c>
      <c r="CC601" s="23">
        <f t="shared" si="202"/>
        <v>-1.7281644091545978E-2</v>
      </c>
      <c r="CD601" s="23"/>
      <c r="CE601" s="2">
        <v>43084</v>
      </c>
      <c r="CF601" s="23">
        <f t="shared" si="203"/>
        <v>0.44700557040482292</v>
      </c>
      <c r="CG601" s="23">
        <f t="shared" si="204"/>
        <v>0.73819644663757888</v>
      </c>
      <c r="DL601" s="2">
        <v>44519</v>
      </c>
      <c r="DM601">
        <v>96.031000000000006</v>
      </c>
      <c r="DN601" s="2">
        <v>44519</v>
      </c>
      <c r="DO601">
        <v>74.237499999999997</v>
      </c>
      <c r="DP601" s="2">
        <v>44519</v>
      </c>
      <c r="DQ601" s="5">
        <v>53.421999999999997</v>
      </c>
      <c r="DS601" s="2">
        <v>44519</v>
      </c>
      <c r="DT601">
        <v>53.421999999999997</v>
      </c>
      <c r="DV601" s="2">
        <v>44526</v>
      </c>
      <c r="DW601" s="23">
        <f t="shared" si="205"/>
        <v>8.5199528540158553E-3</v>
      </c>
      <c r="DX601" s="23">
        <f t="shared" si="206"/>
        <v>6.0397163415970567E-4</v>
      </c>
      <c r="DY601" s="23">
        <f t="shared" si="207"/>
        <v>-2.1002583205421033E-2</v>
      </c>
      <c r="DZ601" s="23"/>
      <c r="EA601" s="2"/>
      <c r="EB601" s="23"/>
      <c r="EC601" s="23"/>
    </row>
    <row r="602" spans="71:133">
      <c r="BS602" s="2">
        <v>42727</v>
      </c>
      <c r="BT602">
        <v>1759.15</v>
      </c>
      <c r="BU602" s="2">
        <v>42727</v>
      </c>
      <c r="BV602">
        <v>956.4</v>
      </c>
      <c r="BW602" s="2">
        <v>42727</v>
      </c>
      <c r="BX602">
        <v>841.6</v>
      </c>
      <c r="BZ602" s="2">
        <v>42734</v>
      </c>
      <c r="CA602" s="23">
        <f t="shared" si="200"/>
        <v>2.8021748222501142E-2</v>
      </c>
      <c r="CB602" s="23">
        <f t="shared" si="201"/>
        <v>-4.5078589091323007E-3</v>
      </c>
      <c r="CC602" s="23">
        <f t="shared" si="202"/>
        <v>2.4560361216729998E-2</v>
      </c>
      <c r="CD602" s="23"/>
      <c r="CE602" s="2">
        <v>43091</v>
      </c>
      <c r="CF602" s="23">
        <f t="shared" si="203"/>
        <v>0.466966655061893</v>
      </c>
      <c r="CG602" s="23">
        <f t="shared" si="204"/>
        <v>0.72894903311088521</v>
      </c>
      <c r="DL602" s="2">
        <v>44526</v>
      </c>
      <c r="DM602">
        <v>96.088999999999999</v>
      </c>
      <c r="DN602" s="2">
        <v>44526</v>
      </c>
      <c r="DO602">
        <v>74.87</v>
      </c>
      <c r="DP602" s="2">
        <v>44526</v>
      </c>
      <c r="DQ602" s="5">
        <v>52.3</v>
      </c>
      <c r="DS602" s="2">
        <v>44526</v>
      </c>
      <c r="DT602">
        <v>52.3</v>
      </c>
      <c r="DV602" s="2">
        <v>44533</v>
      </c>
      <c r="DW602" s="23">
        <f t="shared" si="205"/>
        <v>3.9895819420328049E-3</v>
      </c>
      <c r="DX602" s="23">
        <f t="shared" si="206"/>
        <v>2.9139651781173725E-4</v>
      </c>
      <c r="DY602" s="23">
        <f t="shared" si="207"/>
        <v>-3.0975143403441097E-3</v>
      </c>
      <c r="DZ602" s="23"/>
      <c r="EA602" s="2"/>
      <c r="EB602" s="23"/>
      <c r="EC602" s="23"/>
    </row>
    <row r="603" spans="71:133">
      <c r="BS603" s="2">
        <v>42734</v>
      </c>
      <c r="BT603">
        <v>1751.22</v>
      </c>
      <c r="BU603" s="2">
        <v>42734</v>
      </c>
      <c r="BV603">
        <v>983.2</v>
      </c>
      <c r="BW603" s="2">
        <v>42734</v>
      </c>
      <c r="BX603">
        <v>862.27</v>
      </c>
      <c r="BZ603" s="2">
        <v>42741</v>
      </c>
      <c r="CA603" s="23">
        <f t="shared" si="200"/>
        <v>9.7335231895849805E-3</v>
      </c>
      <c r="CB603" s="23">
        <f t="shared" si="201"/>
        <v>1.820445175363461E-2</v>
      </c>
      <c r="CC603" s="23">
        <f t="shared" si="202"/>
        <v>2.1849304742134201E-2</v>
      </c>
      <c r="CD603" s="23"/>
      <c r="CE603" s="2">
        <v>43098</v>
      </c>
      <c r="CF603" s="23">
        <f t="shared" si="203"/>
        <v>0.52066889311401543</v>
      </c>
      <c r="CG603" s="23">
        <f t="shared" si="204"/>
        <v>0.71793369137760865</v>
      </c>
      <c r="DL603" s="2">
        <v>44533</v>
      </c>
      <c r="DM603">
        <v>96.117000000000004</v>
      </c>
      <c r="DN603" s="2">
        <v>44533</v>
      </c>
      <c r="DO603">
        <v>75.168700000000001</v>
      </c>
      <c r="DP603" s="2">
        <v>44533</v>
      </c>
      <c r="DQ603" s="5">
        <v>52.137999999999998</v>
      </c>
      <c r="DS603" s="2">
        <v>44533</v>
      </c>
      <c r="DT603">
        <v>52.137999999999998</v>
      </c>
      <c r="DV603" s="2">
        <v>44540</v>
      </c>
      <c r="DW603" s="23">
        <f t="shared" si="205"/>
        <v>8.1988912938495417E-3</v>
      </c>
      <c r="DX603" s="23">
        <f t="shared" si="206"/>
        <v>-2.0807973615499797E-4</v>
      </c>
      <c r="DY603" s="23">
        <f t="shared" si="207"/>
        <v>1.9179868809697798E-3</v>
      </c>
      <c r="DZ603" s="23"/>
      <c r="EA603" s="2"/>
      <c r="EB603" s="23"/>
      <c r="EC603" s="23"/>
    </row>
    <row r="604" spans="71:133">
      <c r="BS604" s="2">
        <v>42741</v>
      </c>
      <c r="BT604">
        <v>1783.1</v>
      </c>
      <c r="BU604" s="2">
        <v>42741</v>
      </c>
      <c r="BV604">
        <v>992.77</v>
      </c>
      <c r="BW604" s="2">
        <v>42741</v>
      </c>
      <c r="BX604">
        <v>881.11</v>
      </c>
      <c r="BZ604" s="2">
        <v>42748</v>
      </c>
      <c r="CA604" s="23">
        <f t="shared" si="200"/>
        <v>1.6932421406770981E-2</v>
      </c>
      <c r="CB604" s="23">
        <f t="shared" si="201"/>
        <v>2.8770119454881726E-3</v>
      </c>
      <c r="CC604" s="23">
        <f t="shared" si="202"/>
        <v>1.6876439945069377E-2</v>
      </c>
      <c r="CD604" s="23"/>
      <c r="CE604" s="2">
        <v>43105</v>
      </c>
      <c r="CF604" s="23">
        <f t="shared" si="203"/>
        <v>0.48582978413875288</v>
      </c>
      <c r="CG604" s="23">
        <f t="shared" si="204"/>
        <v>0.69219964503514164</v>
      </c>
      <c r="DL604" s="2">
        <v>44540</v>
      </c>
      <c r="DM604">
        <v>96.096999999999994</v>
      </c>
      <c r="DN604" s="2">
        <v>44540</v>
      </c>
      <c r="DO604">
        <v>75.784999999999997</v>
      </c>
      <c r="DP604" s="2">
        <v>44540</v>
      </c>
      <c r="DQ604" s="5">
        <v>52.238</v>
      </c>
      <c r="DS604" s="2">
        <v>44540</v>
      </c>
      <c r="DT604">
        <v>52.238</v>
      </c>
      <c r="DV604" s="2">
        <v>44547</v>
      </c>
      <c r="DW604" s="23">
        <f t="shared" si="205"/>
        <v>3.9585669987465266E-3</v>
      </c>
      <c r="DX604" s="23">
        <f t="shared" si="206"/>
        <v>4.8700791908176111E-3</v>
      </c>
      <c r="DY604" s="23">
        <f t="shared" si="207"/>
        <v>-1.7554270837321528E-2</v>
      </c>
      <c r="DZ604" s="23"/>
      <c r="EA604" s="2"/>
      <c r="EB604" s="23"/>
      <c r="EC604" s="23"/>
    </row>
    <row r="605" spans="71:133">
      <c r="BS605" s="2">
        <v>42748</v>
      </c>
      <c r="BT605">
        <v>1788.23</v>
      </c>
      <c r="BU605" s="2">
        <v>42748</v>
      </c>
      <c r="BV605">
        <v>1009.58</v>
      </c>
      <c r="BW605" s="2">
        <v>42748</v>
      </c>
      <c r="BX605">
        <v>895.98</v>
      </c>
      <c r="BZ605" s="2">
        <v>42755</v>
      </c>
      <c r="CA605" s="23">
        <f t="shared" si="200"/>
        <v>-6.6661383941837293E-3</v>
      </c>
      <c r="CB605" s="23">
        <f t="shared" si="201"/>
        <v>-3.0868512439674589E-3</v>
      </c>
      <c r="CC605" s="23">
        <f t="shared" si="202"/>
        <v>-3.0134601218777535E-3</v>
      </c>
      <c r="CD605" s="23"/>
      <c r="CE605" s="2">
        <v>43112</v>
      </c>
      <c r="CF605" s="23">
        <f t="shared" si="203"/>
        <v>0.49528164384413842</v>
      </c>
      <c r="CG605" s="23">
        <f t="shared" si="204"/>
        <v>0.68678964896367001</v>
      </c>
      <c r="DL605" s="2">
        <v>44547</v>
      </c>
      <c r="DM605">
        <v>96.564999999999998</v>
      </c>
      <c r="DN605" s="2">
        <v>44547</v>
      </c>
      <c r="DO605">
        <v>76.084999999999994</v>
      </c>
      <c r="DP605" s="2">
        <v>44547</v>
      </c>
      <c r="DQ605" s="5">
        <v>51.320999999999998</v>
      </c>
      <c r="DS605" s="2">
        <v>44547</v>
      </c>
      <c r="DT605">
        <v>51.320999999999998</v>
      </c>
      <c r="DV605" s="2">
        <v>44554</v>
      </c>
      <c r="DW605" s="23">
        <f t="shared" si="205"/>
        <v>-1.4013274627061811E-2</v>
      </c>
      <c r="DX605" s="23">
        <f t="shared" si="206"/>
        <v>-5.6542225444000671E-3</v>
      </c>
      <c r="DY605" s="23">
        <f t="shared" si="207"/>
        <v>4.0334366048985881E-2</v>
      </c>
      <c r="DZ605" s="23"/>
      <c r="EA605" s="2"/>
      <c r="EB605" s="23"/>
      <c r="EC605" s="23"/>
    </row>
    <row r="606" spans="71:133">
      <c r="BS606" s="2">
        <v>42755</v>
      </c>
      <c r="BT606">
        <v>1782.71</v>
      </c>
      <c r="BU606" s="2">
        <v>42755</v>
      </c>
      <c r="BV606">
        <v>1002.85</v>
      </c>
      <c r="BW606" s="2">
        <v>42755</v>
      </c>
      <c r="BX606">
        <v>893.28</v>
      </c>
      <c r="BZ606" s="2">
        <v>42762</v>
      </c>
      <c r="CA606" s="23">
        <f t="shared" si="200"/>
        <v>3.4042977514084916E-2</v>
      </c>
      <c r="CB606" s="23">
        <f t="shared" si="201"/>
        <v>1.1600316372264663E-2</v>
      </c>
      <c r="CC606" s="23">
        <f t="shared" si="202"/>
        <v>2.5344796704280803E-2</v>
      </c>
      <c r="CD606" s="23"/>
      <c r="CE606" s="2">
        <v>43119</v>
      </c>
      <c r="CF606" s="23">
        <f t="shared" si="203"/>
        <v>0.49058568468015518</v>
      </c>
      <c r="CG606" s="23">
        <f t="shared" si="204"/>
        <v>0.6852842210892186</v>
      </c>
      <c r="DL606" s="2">
        <v>44554</v>
      </c>
      <c r="DM606">
        <v>96.019000000000005</v>
      </c>
      <c r="DN606" s="2">
        <v>44554</v>
      </c>
      <c r="DO606">
        <v>75.018799999999999</v>
      </c>
      <c r="DP606" s="2">
        <v>44554</v>
      </c>
      <c r="DQ606" s="5">
        <v>53.390999999999998</v>
      </c>
      <c r="DS606" s="2">
        <v>44554</v>
      </c>
      <c r="DT606">
        <v>53.390999999999998</v>
      </c>
      <c r="DV606" s="2">
        <v>44561</v>
      </c>
      <c r="DW606" s="23">
        <f t="shared" si="205"/>
        <v>-9.0817235146388731E-3</v>
      </c>
      <c r="DX606" s="23">
        <f t="shared" si="206"/>
        <v>-3.6346972994928395E-3</v>
      </c>
      <c r="DY606" s="23">
        <f t="shared" si="207"/>
        <v>-1.5452042479069394E-2</v>
      </c>
      <c r="DZ606" s="23"/>
      <c r="EA606" s="2"/>
      <c r="EB606" s="23"/>
      <c r="EC606" s="23"/>
    </row>
    <row r="607" spans="71:133">
      <c r="BS607" s="2">
        <v>42762</v>
      </c>
      <c r="BT607">
        <v>1803.39</v>
      </c>
      <c r="BU607" s="2">
        <v>42762</v>
      </c>
      <c r="BV607">
        <v>1036.99</v>
      </c>
      <c r="BW607" s="2">
        <v>42762</v>
      </c>
      <c r="BX607">
        <v>915.92</v>
      </c>
      <c r="BZ607" s="2">
        <v>42769</v>
      </c>
      <c r="CA607" s="23">
        <f t="shared" si="200"/>
        <v>7.5989160936942302E-3</v>
      </c>
      <c r="CB607" s="23">
        <f t="shared" si="201"/>
        <v>1.1755637992889589E-3</v>
      </c>
      <c r="CC607" s="23">
        <f t="shared" si="202"/>
        <v>3.2208053105076129E-3</v>
      </c>
      <c r="CD607" s="23"/>
      <c r="CE607" s="2">
        <v>43126</v>
      </c>
      <c r="CF607" s="23">
        <f t="shared" si="203"/>
        <v>0.47430619796032231</v>
      </c>
      <c r="CG607" s="23">
        <f t="shared" si="204"/>
        <v>0.66829564062941449</v>
      </c>
      <c r="DL607" s="2">
        <v>44561</v>
      </c>
      <c r="DM607">
        <v>95.67</v>
      </c>
      <c r="DN607" s="2">
        <v>44561</v>
      </c>
      <c r="DO607">
        <v>74.337500000000006</v>
      </c>
      <c r="DP607" s="2">
        <v>44561</v>
      </c>
      <c r="DQ607" s="5">
        <v>52.566000000000003</v>
      </c>
      <c r="DS607" s="2">
        <v>44561</v>
      </c>
      <c r="DT607">
        <v>52.566000000000003</v>
      </c>
      <c r="DV607" s="2">
        <v>44568</v>
      </c>
      <c r="DW607" s="23">
        <f t="shared" si="205"/>
        <v>-4.2105263157898865E-4</v>
      </c>
      <c r="DX607" s="23">
        <f t="shared" si="206"/>
        <v>5.1217727605301633E-4</v>
      </c>
      <c r="DY607" s="23">
        <f t="shared" si="207"/>
        <v>2.2067496100139916E-3</v>
      </c>
      <c r="DZ607" s="23"/>
      <c r="EA607" s="2"/>
      <c r="EB607" s="23"/>
      <c r="EC607" s="23"/>
    </row>
    <row r="608" spans="71:133">
      <c r="BS608" s="2">
        <v>42769</v>
      </c>
      <c r="BT608">
        <v>1805.51</v>
      </c>
      <c r="BU608" s="2">
        <v>42769</v>
      </c>
      <c r="BV608">
        <v>1044.8699999999999</v>
      </c>
      <c r="BW608" s="2">
        <v>42769</v>
      </c>
      <c r="BX608">
        <v>918.87</v>
      </c>
      <c r="BZ608" s="2">
        <v>42776</v>
      </c>
      <c r="CA608" s="23">
        <f t="shared" si="200"/>
        <v>8.9484816292937364E-3</v>
      </c>
      <c r="CB608" s="23">
        <f t="shared" si="201"/>
        <v>5.0955131791017294E-3</v>
      </c>
      <c r="CC608" s="23">
        <f t="shared" si="202"/>
        <v>1.2286830563627005E-2</v>
      </c>
      <c r="CD608" s="23"/>
      <c r="CE608" s="2">
        <v>43133</v>
      </c>
      <c r="CF608" s="23">
        <f t="shared" si="203"/>
        <v>0.58493916726036588</v>
      </c>
      <c r="CG608" s="23">
        <f t="shared" si="204"/>
        <v>0.71218066777146216</v>
      </c>
      <c r="DL608" s="2">
        <v>44568</v>
      </c>
      <c r="DM608">
        <v>95.718999999999994</v>
      </c>
      <c r="DN608" s="2">
        <v>44568</v>
      </c>
      <c r="DO608">
        <v>74.306200000000004</v>
      </c>
      <c r="DP608" s="2">
        <v>44568</v>
      </c>
      <c r="DQ608" s="5">
        <v>52.682000000000002</v>
      </c>
      <c r="DS608" s="2">
        <v>44568</v>
      </c>
      <c r="DT608">
        <v>52.682000000000002</v>
      </c>
      <c r="DV608" s="2">
        <v>44575</v>
      </c>
      <c r="DW608" s="23">
        <f t="shared" si="205"/>
        <v>-2.0523186490495338E-3</v>
      </c>
      <c r="DX608" s="23">
        <f t="shared" si="206"/>
        <v>-5.7877746319956458E-3</v>
      </c>
      <c r="DY608" s="23">
        <f t="shared" si="207"/>
        <v>8.3709806005844989E-3</v>
      </c>
      <c r="DZ608" s="23"/>
      <c r="EA608" s="2"/>
      <c r="EB608" s="23"/>
      <c r="EC608" s="23"/>
    </row>
    <row r="609" spans="71:133">
      <c r="BS609" s="2">
        <v>42776</v>
      </c>
      <c r="BT609">
        <v>1814.71</v>
      </c>
      <c r="BU609" s="2">
        <v>42776</v>
      </c>
      <c r="BV609">
        <v>1054.22</v>
      </c>
      <c r="BW609" s="2">
        <v>42776</v>
      </c>
      <c r="BX609">
        <v>930.16</v>
      </c>
      <c r="BZ609" s="2">
        <v>42783</v>
      </c>
      <c r="CA609" s="23">
        <f t="shared" si="200"/>
        <v>1.3090246817550888E-3</v>
      </c>
      <c r="CB609" s="23">
        <f t="shared" si="201"/>
        <v>1.2007428184117597E-2</v>
      </c>
      <c r="CC609" s="23">
        <f t="shared" si="202"/>
        <v>9.5359938075170181E-3</v>
      </c>
      <c r="CD609" s="23"/>
      <c r="CE609" s="2">
        <v>43140</v>
      </c>
      <c r="CF609" s="23">
        <f t="shared" si="203"/>
        <v>0.58794141147830503</v>
      </c>
      <c r="CG609" s="23">
        <f t="shared" si="204"/>
        <v>0.71160678195196836</v>
      </c>
      <c r="DL609" s="2">
        <v>44575</v>
      </c>
      <c r="DM609">
        <v>95.165000000000006</v>
      </c>
      <c r="DN609" s="2">
        <v>44575</v>
      </c>
      <c r="DO609">
        <v>74.153700000000001</v>
      </c>
      <c r="DP609" s="2">
        <v>44575</v>
      </c>
      <c r="DQ609" s="5">
        <v>53.122999999999998</v>
      </c>
      <c r="DS609" s="2">
        <v>44575</v>
      </c>
      <c r="DT609">
        <v>53.122999999999998</v>
      </c>
      <c r="DV609" s="2">
        <v>44582</v>
      </c>
      <c r="DW609" s="23">
        <f t="shared" si="205"/>
        <v>3.6923309288678929E-3</v>
      </c>
      <c r="DX609" s="23">
        <f t="shared" si="206"/>
        <v>5.0123469763041495E-3</v>
      </c>
      <c r="DY609" s="23">
        <f t="shared" si="207"/>
        <v>3.2001204751237466E-3</v>
      </c>
      <c r="DZ609" s="23"/>
      <c r="EA609" s="2"/>
      <c r="EB609" s="23"/>
      <c r="EC609" s="23"/>
    </row>
    <row r="610" spans="71:133">
      <c r="BS610" s="2">
        <v>42783</v>
      </c>
      <c r="BT610">
        <v>1836.5</v>
      </c>
      <c r="BU610" s="2">
        <v>42783</v>
      </c>
      <c r="BV610">
        <v>1055.5999999999999</v>
      </c>
      <c r="BW610" s="2">
        <v>42783</v>
      </c>
      <c r="BX610">
        <v>939.03</v>
      </c>
      <c r="BZ610" s="2">
        <v>42790</v>
      </c>
      <c r="CA610" s="23">
        <f t="shared" si="200"/>
        <v>1.4456233421750619E-2</v>
      </c>
      <c r="CB610" s="23">
        <f t="shared" si="201"/>
        <v>2.3414102913150714E-3</v>
      </c>
      <c r="CC610" s="23">
        <f t="shared" si="202"/>
        <v>4.7815298765747638E-3</v>
      </c>
      <c r="CD610" s="23"/>
      <c r="CE610" s="2">
        <v>43147</v>
      </c>
      <c r="CF610" s="23">
        <f t="shared" si="203"/>
        <v>0.52646881792539413</v>
      </c>
      <c r="CG610" s="23">
        <f t="shared" si="204"/>
        <v>0.66703312316396735</v>
      </c>
      <c r="DL610" s="2">
        <v>44582</v>
      </c>
      <c r="DM610">
        <v>95.641999999999996</v>
      </c>
      <c r="DN610" s="2">
        <v>44582</v>
      </c>
      <c r="DO610">
        <v>74.427499999999995</v>
      </c>
      <c r="DP610" s="2">
        <v>44582</v>
      </c>
      <c r="DQ610" s="5">
        <v>53.292999999999999</v>
      </c>
      <c r="DS610" s="2">
        <v>44582</v>
      </c>
      <c r="DT610">
        <v>53.292999999999999</v>
      </c>
      <c r="DV610" s="2">
        <v>44589</v>
      </c>
      <c r="DW610" s="23">
        <f t="shared" si="205"/>
        <v>8.2294850693629407E-3</v>
      </c>
      <c r="DX610" s="23">
        <f t="shared" si="206"/>
        <v>1.7021810501662404E-2</v>
      </c>
      <c r="DY610" s="23">
        <f t="shared" si="207"/>
        <v>-9.4383877807592276E-3</v>
      </c>
      <c r="DZ610" s="23"/>
      <c r="EA610" s="2"/>
      <c r="EB610" s="23"/>
      <c r="EC610" s="23"/>
    </row>
    <row r="611" spans="71:133">
      <c r="BS611" s="2">
        <v>42790</v>
      </c>
      <c r="BT611">
        <v>1840.8</v>
      </c>
      <c r="BU611" s="2">
        <v>42790</v>
      </c>
      <c r="BV611">
        <v>1070.8599999999999</v>
      </c>
      <c r="BW611" s="2">
        <v>42790</v>
      </c>
      <c r="BX611">
        <v>943.52</v>
      </c>
      <c r="BZ611" s="2">
        <v>42797</v>
      </c>
      <c r="CA611" s="23">
        <f t="shared" si="200"/>
        <v>-2.9882524326241278E-3</v>
      </c>
      <c r="CB611" s="23">
        <f t="shared" si="201"/>
        <v>4.4437201216862565E-3</v>
      </c>
      <c r="CC611" s="23">
        <f t="shared" si="202"/>
        <v>-1.3195268780735847E-2</v>
      </c>
      <c r="CD611" s="23"/>
      <c r="CE611" s="2">
        <v>43154</v>
      </c>
      <c r="CF611" s="23">
        <f t="shared" si="203"/>
        <v>0.53027198453726643</v>
      </c>
      <c r="CG611" s="23">
        <f t="shared" si="204"/>
        <v>0.66954589460168612</v>
      </c>
      <c r="DL611" s="2">
        <v>44589</v>
      </c>
      <c r="DM611">
        <v>97.27</v>
      </c>
      <c r="DN611" s="2">
        <v>44589</v>
      </c>
      <c r="DO611">
        <v>75.040000000000006</v>
      </c>
      <c r="DP611" s="2">
        <v>44589</v>
      </c>
      <c r="DQ611" s="5">
        <v>52.79</v>
      </c>
      <c r="DS611" s="2">
        <v>44589</v>
      </c>
      <c r="DT611">
        <v>52.79</v>
      </c>
      <c r="DV611" s="2">
        <v>44596</v>
      </c>
      <c r="DW611" s="23">
        <f t="shared" si="205"/>
        <v>-4.5802238805972006E-3</v>
      </c>
      <c r="DX611" s="23">
        <f t="shared" si="206"/>
        <v>-1.8350981803228139E-2</v>
      </c>
      <c r="DY611" s="23">
        <f t="shared" si="207"/>
        <v>7.4256487971207097E-3</v>
      </c>
      <c r="DZ611" s="23"/>
      <c r="EA611" s="2"/>
      <c r="EB611" s="23"/>
      <c r="EC611" s="23"/>
    </row>
    <row r="612" spans="71:133">
      <c r="BS612" s="2">
        <v>42797</v>
      </c>
      <c r="BT612">
        <v>1848.98</v>
      </c>
      <c r="BU612" s="2">
        <v>42797</v>
      </c>
      <c r="BV612">
        <v>1067.6600000000001</v>
      </c>
      <c r="BW612" s="2">
        <v>42797</v>
      </c>
      <c r="BX612">
        <v>931.07</v>
      </c>
      <c r="BZ612" s="2">
        <v>42804</v>
      </c>
      <c r="CA612" s="23">
        <f t="shared" si="200"/>
        <v>8.5233126650785529E-4</v>
      </c>
      <c r="CB612" s="23">
        <f t="shared" si="201"/>
        <v>-1.6766000713906992E-3</v>
      </c>
      <c r="CC612" s="23">
        <f t="shared" si="202"/>
        <v>-5.2949831913819967E-3</v>
      </c>
      <c r="CD612" s="23"/>
      <c r="CE612" s="2">
        <v>43161</v>
      </c>
      <c r="CF612" s="23">
        <f t="shared" si="203"/>
        <v>0.5268909259578991</v>
      </c>
      <c r="CG612" s="23">
        <f t="shared" si="204"/>
        <v>0.66318530891937655</v>
      </c>
      <c r="DL612" s="2">
        <v>44596</v>
      </c>
      <c r="DM612">
        <v>95.484999999999999</v>
      </c>
      <c r="DN612" s="2">
        <v>44596</v>
      </c>
      <c r="DO612">
        <v>74.696299999999994</v>
      </c>
      <c r="DP612" s="2">
        <v>44596</v>
      </c>
      <c r="DQ612" s="5">
        <v>53.182000000000002</v>
      </c>
      <c r="DS612" s="2">
        <v>44596</v>
      </c>
      <c r="DT612">
        <v>53.182000000000002</v>
      </c>
      <c r="DV612" s="2">
        <v>44603</v>
      </c>
      <c r="DW612" s="23">
        <f t="shared" si="205"/>
        <v>9.1195949464699666E-3</v>
      </c>
      <c r="DX612" s="23">
        <f t="shared" si="206"/>
        <v>6.252290935748972E-3</v>
      </c>
      <c r="DY612" s="23">
        <f t="shared" si="207"/>
        <v>1.8051220337707008E-3</v>
      </c>
      <c r="DZ612" s="23"/>
      <c r="EA612" s="2"/>
      <c r="EB612" s="23"/>
      <c r="EC612" s="23"/>
    </row>
    <row r="613" spans="71:133">
      <c r="BS613" s="2">
        <v>42804</v>
      </c>
      <c r="BT613">
        <v>1845.88</v>
      </c>
      <c r="BU613" s="2">
        <v>42804</v>
      </c>
      <c r="BV613">
        <v>1068.57</v>
      </c>
      <c r="BW613" s="2">
        <v>42804</v>
      </c>
      <c r="BX613">
        <v>926.14</v>
      </c>
      <c r="BZ613" s="2">
        <v>42811</v>
      </c>
      <c r="CA613" s="23">
        <f t="shared" si="200"/>
        <v>2.7410464452492622E-2</v>
      </c>
      <c r="CB613" s="23">
        <f t="shared" si="201"/>
        <v>9.3180488439117415E-3</v>
      </c>
      <c r="CC613" s="23">
        <f t="shared" si="202"/>
        <v>4.2574556762476679E-2</v>
      </c>
      <c r="CD613" s="23"/>
      <c r="CE613" s="2">
        <v>43168</v>
      </c>
      <c r="CF613" s="23">
        <f t="shared" si="203"/>
        <v>0.43288035445955764</v>
      </c>
      <c r="CG613" s="23">
        <f t="shared" si="204"/>
        <v>0.61253529504133597</v>
      </c>
      <c r="DL613" s="2">
        <v>44603</v>
      </c>
      <c r="DM613">
        <v>96.081999999999994</v>
      </c>
      <c r="DN613" s="2">
        <v>44603</v>
      </c>
      <c r="DO613">
        <v>75.377499999999998</v>
      </c>
      <c r="DP613" s="2">
        <v>44603</v>
      </c>
      <c r="DQ613" s="5">
        <v>53.277999999999999</v>
      </c>
      <c r="DS613" s="2">
        <v>44603</v>
      </c>
      <c r="DT613">
        <v>53.277999999999999</v>
      </c>
      <c r="DV613" s="2">
        <v>44610</v>
      </c>
      <c r="DW613" s="23">
        <f t="shared" si="205"/>
        <v>-9.4855892010216047E-3</v>
      </c>
      <c r="DX613" s="23">
        <f t="shared" si="206"/>
        <v>-4.0590329093881383E-4</v>
      </c>
      <c r="DY613" s="23">
        <f t="shared" si="207"/>
        <v>6.5693156650024065E-3</v>
      </c>
      <c r="DZ613" s="23"/>
      <c r="EA613" s="2"/>
      <c r="EB613" s="23"/>
      <c r="EC613" s="23"/>
    </row>
    <row r="614" spans="71:133">
      <c r="BS614" s="2">
        <v>42811</v>
      </c>
      <c r="BT614">
        <v>1863.08</v>
      </c>
      <c r="BU614" s="2">
        <v>42811</v>
      </c>
      <c r="BV614">
        <v>1097.8599999999999</v>
      </c>
      <c r="BW614" s="2">
        <v>42811</v>
      </c>
      <c r="BX614">
        <v>965.57</v>
      </c>
      <c r="BZ614" s="2">
        <v>42818</v>
      </c>
      <c r="CA614" s="23">
        <f t="shared" si="200"/>
        <v>-7.7423350882626085E-3</v>
      </c>
      <c r="CB614" s="23">
        <f t="shared" si="201"/>
        <v>-9.2695965820039916E-3</v>
      </c>
      <c r="CC614" s="23">
        <f t="shared" si="202"/>
        <v>3.6869413921309935E-3</v>
      </c>
      <c r="CD614" s="23"/>
      <c r="CE614" s="2">
        <v>43175</v>
      </c>
      <c r="CF614" s="23">
        <f t="shared" si="203"/>
        <v>0.43069324793648323</v>
      </c>
      <c r="CG614" s="23">
        <f t="shared" si="204"/>
        <v>0.58871589750039011</v>
      </c>
      <c r="DL614" s="2">
        <v>44610</v>
      </c>
      <c r="DM614">
        <v>96.043000000000006</v>
      </c>
      <c r="DN614" s="2">
        <v>44610</v>
      </c>
      <c r="DO614">
        <v>74.662499999999994</v>
      </c>
      <c r="DP614" s="2">
        <v>44610</v>
      </c>
      <c r="DQ614" s="5">
        <v>53.628</v>
      </c>
      <c r="DS614" s="2">
        <v>44610</v>
      </c>
      <c r="DT614">
        <v>53.628</v>
      </c>
      <c r="DV614" s="2">
        <v>44617</v>
      </c>
      <c r="DW614" s="23">
        <f t="shared" si="205"/>
        <v>8.4379708689101829E-3</v>
      </c>
      <c r="DX614" s="23">
        <f t="shared" si="206"/>
        <v>5.95566569140904E-3</v>
      </c>
      <c r="DY614" s="23">
        <f t="shared" si="207"/>
        <v>-1.1430595957335754E-2</v>
      </c>
      <c r="DZ614" s="23"/>
      <c r="EA614" s="2"/>
      <c r="EB614" s="23"/>
      <c r="EC614" s="23"/>
    </row>
    <row r="615" spans="71:133">
      <c r="BS615" s="2">
        <v>42818</v>
      </c>
      <c r="BT615">
        <v>1845.81</v>
      </c>
      <c r="BU615" s="2">
        <v>42818</v>
      </c>
      <c r="BV615">
        <v>1089.3599999999999</v>
      </c>
      <c r="BW615" s="2">
        <v>42818</v>
      </c>
      <c r="BX615">
        <v>969.13</v>
      </c>
      <c r="BZ615" s="2">
        <v>42825</v>
      </c>
      <c r="CA615" s="23">
        <f t="shared" si="200"/>
        <v>7.8761841815380151E-3</v>
      </c>
      <c r="CB615" s="23">
        <f t="shared" si="201"/>
        <v>4.2691284585087974E-3</v>
      </c>
      <c r="CC615" s="23">
        <f t="shared" si="202"/>
        <v>-1.1102741634249291E-2</v>
      </c>
      <c r="CD615" s="23"/>
      <c r="CE615" s="2">
        <v>43182</v>
      </c>
      <c r="CF615" s="23">
        <f t="shared" si="203"/>
        <v>0.45763810668323379</v>
      </c>
      <c r="CG615" s="23">
        <f t="shared" si="204"/>
        <v>0.60896046860575026</v>
      </c>
      <c r="DL615" s="2">
        <v>44617</v>
      </c>
      <c r="DM615">
        <v>96.614999999999995</v>
      </c>
      <c r="DN615" s="2">
        <v>44617</v>
      </c>
      <c r="DO615">
        <v>75.292500000000004</v>
      </c>
      <c r="DP615" s="2">
        <v>44617</v>
      </c>
      <c r="DQ615" s="5">
        <v>53.015000000000001</v>
      </c>
      <c r="DS615" s="2">
        <v>44617</v>
      </c>
      <c r="DT615">
        <v>53.015000000000001</v>
      </c>
      <c r="DV615" s="2">
        <v>44624</v>
      </c>
      <c r="DW615" s="23">
        <f t="shared" si="205"/>
        <v>1.1621343427300257E-2</v>
      </c>
      <c r="DX615" s="23">
        <f t="shared" si="206"/>
        <v>2.1042281219272319E-2</v>
      </c>
      <c r="DY615" s="23">
        <f t="shared" si="207"/>
        <v>-4.5836084127133803E-2</v>
      </c>
      <c r="DZ615" s="23"/>
      <c r="EA615" s="2"/>
      <c r="EB615" s="23"/>
      <c r="EC615" s="23"/>
    </row>
    <row r="616" spans="71:133">
      <c r="BS616" s="2">
        <v>42825</v>
      </c>
      <c r="BT616">
        <v>1853.69</v>
      </c>
      <c r="BU616" s="2">
        <v>42825</v>
      </c>
      <c r="BV616">
        <v>1097.94</v>
      </c>
      <c r="BW616" s="2">
        <v>42825</v>
      </c>
      <c r="BX616">
        <v>958.37</v>
      </c>
      <c r="BZ616" s="2">
        <v>42832</v>
      </c>
      <c r="CA616" s="23">
        <f t="shared" si="200"/>
        <v>5.1004608630706993E-3</v>
      </c>
      <c r="CB616" s="23">
        <f t="shared" si="201"/>
        <v>-4.4397930614072934E-3</v>
      </c>
      <c r="CC616" s="23">
        <f t="shared" si="202"/>
        <v>3.3807402151568855E-3</v>
      </c>
      <c r="CD616" s="23"/>
      <c r="CE616" s="2">
        <v>43189</v>
      </c>
      <c r="CF616" s="23">
        <f t="shared" si="203"/>
        <v>0.46083568143438564</v>
      </c>
      <c r="CG616" s="23">
        <f t="shared" si="204"/>
        <v>0.6149252131156332</v>
      </c>
      <c r="DL616" s="2">
        <v>44624</v>
      </c>
      <c r="DM616">
        <v>98.647999999999996</v>
      </c>
      <c r="DN616" s="2">
        <v>44624</v>
      </c>
      <c r="DO616">
        <v>76.167500000000004</v>
      </c>
      <c r="DP616" s="2">
        <v>44624</v>
      </c>
      <c r="DQ616" s="5">
        <v>50.585000000000001</v>
      </c>
      <c r="DS616" s="2">
        <v>44624</v>
      </c>
      <c r="DT616">
        <v>50.585000000000001</v>
      </c>
      <c r="DV616" s="2">
        <v>44631</v>
      </c>
      <c r="DW616" s="23">
        <f t="shared" ref="DW616:DW639" si="212">DO617/DO616-1</f>
        <v>5.5968753077100253E-3</v>
      </c>
      <c r="DX616" s="23">
        <f t="shared" ref="DX616:DX639" si="213">DM617/DM616-1</f>
        <v>4.8252372070392013E-3</v>
      </c>
      <c r="DY616" s="23">
        <f t="shared" ref="DY616:DY639" si="214">DQ617/DQ616-1</f>
        <v>-9.0342987051497126E-3</v>
      </c>
      <c r="DZ616" s="23"/>
      <c r="EA616" s="2"/>
      <c r="EB616" s="23"/>
      <c r="EC616" s="23"/>
    </row>
    <row r="617" spans="71:133">
      <c r="BS617" s="2">
        <v>42832</v>
      </c>
      <c r="BT617">
        <v>1845.46</v>
      </c>
      <c r="BU617" s="2">
        <v>42832</v>
      </c>
      <c r="BV617">
        <v>1103.54</v>
      </c>
      <c r="BW617" s="2">
        <v>42832</v>
      </c>
      <c r="BX617">
        <v>961.61</v>
      </c>
      <c r="BZ617" s="2">
        <v>42839</v>
      </c>
      <c r="CA617" s="23">
        <f t="shared" si="200"/>
        <v>-8.8442648204868357E-3</v>
      </c>
      <c r="CB617" s="23">
        <f t="shared" si="201"/>
        <v>-7.1418508122635949E-3</v>
      </c>
      <c r="CC617" s="23">
        <f t="shared" si="202"/>
        <v>-1.2271087031126005E-3</v>
      </c>
      <c r="CD617" s="23"/>
      <c r="CE617" s="2">
        <v>43196</v>
      </c>
      <c r="CF617" s="23">
        <f t="shared" si="203"/>
        <v>0.43633264037608177</v>
      </c>
      <c r="CG617" s="23">
        <f t="shared" si="204"/>
        <v>0.58481920652841457</v>
      </c>
      <c r="DL617" s="2">
        <v>44631</v>
      </c>
      <c r="DM617">
        <v>99.123999999999995</v>
      </c>
      <c r="DN617" s="2">
        <v>44631</v>
      </c>
      <c r="DO617">
        <v>76.593800000000002</v>
      </c>
      <c r="DP617" s="2">
        <v>44631</v>
      </c>
      <c r="DQ617" s="5">
        <v>50.128</v>
      </c>
      <c r="DS617" s="2">
        <v>44631</v>
      </c>
      <c r="DT617">
        <v>50.128</v>
      </c>
      <c r="DV617" s="2">
        <v>44638</v>
      </c>
      <c r="DW617" s="23">
        <f t="shared" si="212"/>
        <v>-1.0298483689280213E-2</v>
      </c>
      <c r="DX617" s="23">
        <f t="shared" si="213"/>
        <v>-8.9887413744400568E-3</v>
      </c>
      <c r="DY617" s="23">
        <f t="shared" si="214"/>
        <v>2.9923396105968614E-2</v>
      </c>
      <c r="DZ617" s="23"/>
      <c r="EA617" s="2"/>
      <c r="EB617" s="23"/>
      <c r="EC617" s="23"/>
    </row>
    <row r="618" spans="71:133">
      <c r="BS618" s="2">
        <v>42839</v>
      </c>
      <c r="BT618">
        <v>1832.28</v>
      </c>
      <c r="BU618" s="2">
        <v>42839</v>
      </c>
      <c r="BV618">
        <v>1093.78</v>
      </c>
      <c r="BW618" s="2">
        <v>42839</v>
      </c>
      <c r="BX618">
        <v>960.43</v>
      </c>
      <c r="BZ618" s="2">
        <v>42846</v>
      </c>
      <c r="CA618" s="23">
        <f t="shared" si="200"/>
        <v>-5.4124229735413865E-3</v>
      </c>
      <c r="CB618" s="23">
        <f t="shared" si="201"/>
        <v>5.3376121553474487E-3</v>
      </c>
      <c r="CC618" s="23">
        <f t="shared" si="202"/>
        <v>1.4056203991961169E-3</v>
      </c>
      <c r="CD618" s="23"/>
      <c r="CE618" s="2">
        <v>43203</v>
      </c>
      <c r="CF618" s="23">
        <f t="shared" si="203"/>
        <v>0.43901376177202311</v>
      </c>
      <c r="CG618" s="23">
        <f t="shared" si="204"/>
        <v>0.58361153092546392</v>
      </c>
      <c r="DL618" s="2">
        <v>44638</v>
      </c>
      <c r="DM618">
        <v>98.233000000000004</v>
      </c>
      <c r="DN618" s="2">
        <v>44638</v>
      </c>
      <c r="DO618">
        <v>75.805000000000007</v>
      </c>
      <c r="DP618" s="2">
        <v>44638</v>
      </c>
      <c r="DQ618" s="5">
        <v>51.628</v>
      </c>
      <c r="DS618" s="2">
        <v>44638</v>
      </c>
      <c r="DT618">
        <v>51.628</v>
      </c>
      <c r="DV618" s="2">
        <v>44645</v>
      </c>
      <c r="DW618" s="23">
        <f t="shared" si="212"/>
        <v>5.2938460523710429E-3</v>
      </c>
      <c r="DX618" s="23">
        <f t="shared" si="213"/>
        <v>5.6600124194516876E-3</v>
      </c>
      <c r="DY618" s="23">
        <f t="shared" si="214"/>
        <v>1.4759432865886657E-2</v>
      </c>
      <c r="DZ618" s="23"/>
      <c r="EA618" s="2"/>
      <c r="EB618" s="23"/>
      <c r="EC618" s="23"/>
    </row>
    <row r="619" spans="71:133">
      <c r="BS619" s="2">
        <v>42846</v>
      </c>
      <c r="BT619">
        <v>1842.06</v>
      </c>
      <c r="BU619" s="2">
        <v>42846</v>
      </c>
      <c r="BV619">
        <v>1087.8599999999999</v>
      </c>
      <c r="BW619" s="2">
        <v>42846</v>
      </c>
      <c r="BX619">
        <v>961.78</v>
      </c>
      <c r="BZ619" s="2">
        <v>42853</v>
      </c>
      <c r="CA619" s="23">
        <f t="shared" si="200"/>
        <v>1.8421488059125357E-2</v>
      </c>
      <c r="CB619" s="23">
        <f t="shared" si="201"/>
        <v>1.9662768856606228E-2</v>
      </c>
      <c r="CC619" s="23">
        <f t="shared" si="202"/>
        <v>1.6822974068913865E-2</v>
      </c>
      <c r="CD619" s="23"/>
      <c r="CE619" s="2">
        <v>43210</v>
      </c>
      <c r="CF619" s="23">
        <f t="shared" si="203"/>
        <v>0.44250997520789892</v>
      </c>
      <c r="CG619" s="23">
        <f t="shared" si="204"/>
        <v>0.58091973011843057</v>
      </c>
      <c r="DL619" s="2">
        <v>44645</v>
      </c>
      <c r="DM619">
        <v>98.789000000000001</v>
      </c>
      <c r="DN619" s="2">
        <v>44645</v>
      </c>
      <c r="DO619">
        <v>76.206299999999999</v>
      </c>
      <c r="DP619" s="2">
        <v>44645</v>
      </c>
      <c r="DQ619" s="5">
        <v>52.39</v>
      </c>
      <c r="DS619" s="2">
        <v>44645</v>
      </c>
      <c r="DT619">
        <v>52.39</v>
      </c>
      <c r="DV619" s="2">
        <v>44652</v>
      </c>
      <c r="DW619" s="23">
        <f t="shared" si="212"/>
        <v>-5.5126675878504061E-3</v>
      </c>
      <c r="DX619" s="23">
        <f t="shared" si="213"/>
        <v>-1.5892457662289861E-3</v>
      </c>
      <c r="DY619" s="23">
        <f t="shared" si="214"/>
        <v>1.9316663485398067E-2</v>
      </c>
      <c r="DZ619" s="23"/>
      <c r="EA619" s="2"/>
      <c r="EB619" s="23"/>
      <c r="EC619" s="23"/>
    </row>
    <row r="620" spans="71:133">
      <c r="BS620" s="2">
        <v>42853</v>
      </c>
      <c r="BT620">
        <v>1878.28</v>
      </c>
      <c r="BU620" s="2">
        <v>42853</v>
      </c>
      <c r="BV620">
        <v>1107.9000000000001</v>
      </c>
      <c r="BW620" s="2">
        <v>42853</v>
      </c>
      <c r="BX620">
        <v>977.96</v>
      </c>
      <c r="BZ620" s="2">
        <v>42860</v>
      </c>
      <c r="CA620" s="23">
        <f t="shared" si="200"/>
        <v>-5.0094773896562916E-3</v>
      </c>
      <c r="CB620" s="23">
        <f t="shared" si="201"/>
        <v>9.8334646591562436E-3</v>
      </c>
      <c r="CC620" s="23">
        <f t="shared" si="202"/>
        <v>3.1698637981092403E-4</v>
      </c>
      <c r="CD620" s="23"/>
      <c r="CE620" s="2">
        <v>43217</v>
      </c>
      <c r="CF620" s="23">
        <f t="shared" si="203"/>
        <v>0.4239239316959213</v>
      </c>
      <c r="CG620" s="23">
        <f t="shared" si="204"/>
        <v>0.56125170529784962</v>
      </c>
      <c r="DL620" s="2">
        <v>44652</v>
      </c>
      <c r="DM620">
        <v>98.632000000000005</v>
      </c>
      <c r="DN620" s="2">
        <v>44652</v>
      </c>
      <c r="DO620">
        <v>75.786199999999994</v>
      </c>
      <c r="DP620" s="2">
        <v>44652</v>
      </c>
      <c r="DQ620" s="5">
        <v>53.402000000000001</v>
      </c>
      <c r="DS620" s="2">
        <v>44652</v>
      </c>
      <c r="DT620">
        <v>53.402000000000001</v>
      </c>
      <c r="DV620" s="2">
        <v>44659</v>
      </c>
      <c r="DW620" s="23">
        <f t="shared" si="212"/>
        <v>1.5675677102164887E-3</v>
      </c>
      <c r="DX620" s="23">
        <f t="shared" si="213"/>
        <v>1.1801443750506957E-2</v>
      </c>
      <c r="DY620" s="23">
        <f t="shared" si="214"/>
        <v>-5.1308939740084547E-3</v>
      </c>
      <c r="DZ620" s="23"/>
      <c r="EA620" s="2"/>
      <c r="EB620" s="23"/>
      <c r="EC620" s="23"/>
    </row>
    <row r="621" spans="71:133">
      <c r="BS621" s="2">
        <v>42860</v>
      </c>
      <c r="BT621">
        <v>1896.75</v>
      </c>
      <c r="BU621" s="2">
        <v>42860</v>
      </c>
      <c r="BV621">
        <v>1102.3499999999999</v>
      </c>
      <c r="BW621" s="2">
        <v>42860</v>
      </c>
      <c r="BX621">
        <v>978.27</v>
      </c>
      <c r="BZ621" s="2">
        <v>42867</v>
      </c>
      <c r="CA621" s="23">
        <f t="shared" si="200"/>
        <v>1.613825010205483E-2</v>
      </c>
      <c r="CB621" s="23">
        <f t="shared" si="201"/>
        <v>-1.992882562277587E-3</v>
      </c>
      <c r="CC621" s="23">
        <f t="shared" si="202"/>
        <v>2.4635325625849802E-2</v>
      </c>
      <c r="CD621" s="23"/>
      <c r="CE621" s="2">
        <v>43224</v>
      </c>
      <c r="CF621" s="23">
        <f t="shared" si="203"/>
        <v>0.43171003032473854</v>
      </c>
      <c r="CG621" s="23">
        <f t="shared" si="204"/>
        <v>0.5714692693705169</v>
      </c>
      <c r="DL621" s="2">
        <v>44659</v>
      </c>
      <c r="DM621">
        <v>99.796000000000006</v>
      </c>
      <c r="DN621" s="2">
        <v>44659</v>
      </c>
      <c r="DO621">
        <v>75.905000000000001</v>
      </c>
      <c r="DP621" s="2">
        <v>44659</v>
      </c>
      <c r="DQ621" s="5">
        <v>53.128</v>
      </c>
      <c r="DS621" s="2">
        <v>44659</v>
      </c>
      <c r="DT621">
        <v>53.128</v>
      </c>
      <c r="DV621" s="2">
        <v>44666</v>
      </c>
      <c r="DW621" s="23">
        <f t="shared" si="212"/>
        <v>3.6229497398063693E-3</v>
      </c>
      <c r="DX621" s="23">
        <f t="shared" si="213"/>
        <v>7.0543909575533359E-3</v>
      </c>
      <c r="DY621" s="23">
        <f t="shared" si="214"/>
        <v>-2.3339858455052598E-3</v>
      </c>
      <c r="DZ621" s="23"/>
      <c r="EA621" s="2"/>
      <c r="EB621" s="23"/>
      <c r="EC621" s="23"/>
    </row>
    <row r="622" spans="71:133">
      <c r="BS622" s="2">
        <v>42867</v>
      </c>
      <c r="BT622">
        <v>1892.97</v>
      </c>
      <c r="BU622" s="2">
        <v>42867</v>
      </c>
      <c r="BV622">
        <v>1120.1400000000001</v>
      </c>
      <c r="BW622" s="2">
        <v>42867</v>
      </c>
      <c r="BX622">
        <v>1002.37</v>
      </c>
      <c r="BZ622" s="2">
        <v>42874</v>
      </c>
      <c r="CA622" s="23">
        <f t="shared" si="200"/>
        <v>-5.4189654864571501E-3</v>
      </c>
      <c r="CB622" s="23">
        <f t="shared" si="201"/>
        <v>9.5088670184950708E-4</v>
      </c>
      <c r="CC622" s="23">
        <f t="shared" si="202"/>
        <v>-6.6841585442501961E-3</v>
      </c>
      <c r="CD622" s="23"/>
      <c r="CE622" s="2">
        <v>43231</v>
      </c>
      <c r="CF622" s="23">
        <f t="shared" si="203"/>
        <v>0.44434500163146257</v>
      </c>
      <c r="CG622" s="23">
        <f t="shared" si="204"/>
        <v>0.56669574153277957</v>
      </c>
      <c r="DL622" s="2">
        <v>44666</v>
      </c>
      <c r="DM622">
        <v>100.5</v>
      </c>
      <c r="DN622" s="2">
        <v>44666</v>
      </c>
      <c r="DO622">
        <v>76.180000000000007</v>
      </c>
      <c r="DP622" s="2">
        <v>44666</v>
      </c>
      <c r="DQ622" s="5">
        <v>53.003999999999998</v>
      </c>
      <c r="DS622" s="2">
        <v>44666</v>
      </c>
      <c r="DT622">
        <v>53.003999999999998</v>
      </c>
      <c r="DV622" s="2">
        <v>44673</v>
      </c>
      <c r="DW622" s="23">
        <f t="shared" si="212"/>
        <v>4.0036755053818318E-3</v>
      </c>
      <c r="DX622" s="23">
        <f t="shared" si="213"/>
        <v>7.1641791044776415E-3</v>
      </c>
      <c r="DY622" s="23">
        <f t="shared" si="214"/>
        <v>-9.7728473322767906E-3</v>
      </c>
      <c r="DZ622" s="23"/>
      <c r="EA622" s="2"/>
      <c r="EB622" s="23"/>
      <c r="EC622" s="23"/>
    </row>
    <row r="623" spans="71:133">
      <c r="BS623" s="2">
        <v>42874</v>
      </c>
      <c r="BT623">
        <v>1894.77</v>
      </c>
      <c r="BU623" s="2">
        <v>42874</v>
      </c>
      <c r="BV623">
        <v>1114.07</v>
      </c>
      <c r="BW623" s="2">
        <v>42874</v>
      </c>
      <c r="BX623">
        <v>995.67</v>
      </c>
      <c r="BZ623" s="2">
        <v>42881</v>
      </c>
      <c r="CA623" s="23">
        <f t="shared" si="200"/>
        <v>1.1049574981823573E-2</v>
      </c>
      <c r="CB623" s="23">
        <f t="shared" si="201"/>
        <v>9.204283369485422E-3</v>
      </c>
      <c r="CC623" s="23">
        <f t="shared" si="202"/>
        <v>2.1422760553195364E-2</v>
      </c>
      <c r="CD623" s="23"/>
      <c r="CE623" s="2">
        <v>43238</v>
      </c>
      <c r="CF623" s="23">
        <f t="shared" si="203"/>
        <v>0.44659745328120476</v>
      </c>
      <c r="CG623" s="23">
        <f t="shared" si="204"/>
        <v>0.58083970135619234</v>
      </c>
      <c r="DL623" s="2">
        <v>44673</v>
      </c>
      <c r="DM623">
        <v>101.22</v>
      </c>
      <c r="DN623" s="2">
        <v>44673</v>
      </c>
      <c r="DO623">
        <v>76.484999999999999</v>
      </c>
      <c r="DP623" s="2">
        <v>44673</v>
      </c>
      <c r="DQ623" s="5">
        <v>52.485999999999997</v>
      </c>
      <c r="DS623" s="2">
        <v>44673</v>
      </c>
      <c r="DT623">
        <v>52.485999999999997</v>
      </c>
      <c r="DV623" s="2">
        <v>44680</v>
      </c>
      <c r="DW623" s="23">
        <f t="shared" si="212"/>
        <v>-6.8640909982342624E-4</v>
      </c>
      <c r="DX623" s="23">
        <f t="shared" si="213"/>
        <v>1.7180399130606538E-2</v>
      </c>
      <c r="DY623" s="23">
        <f t="shared" si="214"/>
        <v>-8.0592920016765435E-3</v>
      </c>
      <c r="DZ623" s="23"/>
      <c r="EA623" s="2"/>
      <c r="EB623" s="23"/>
      <c r="EC623" s="23"/>
    </row>
    <row r="624" spans="71:133">
      <c r="BS624" s="2">
        <v>42881</v>
      </c>
      <c r="BT624">
        <v>1912.21</v>
      </c>
      <c r="BU624" s="2">
        <v>42881</v>
      </c>
      <c r="BV624">
        <v>1126.3800000000001</v>
      </c>
      <c r="BW624" s="2">
        <v>42881</v>
      </c>
      <c r="BX624">
        <v>1017</v>
      </c>
      <c r="BZ624" s="2">
        <v>42888</v>
      </c>
      <c r="CA624" s="23">
        <f t="shared" si="200"/>
        <v>8.1943926561194314E-3</v>
      </c>
      <c r="CB624" s="23">
        <f t="shared" si="201"/>
        <v>1.2027967639537396E-2</v>
      </c>
      <c r="CC624" s="23">
        <f t="shared" si="202"/>
        <v>-1.8879056047197418E-3</v>
      </c>
      <c r="CD624" s="23"/>
      <c r="CE624" s="2">
        <v>43245</v>
      </c>
      <c r="CF624" s="23">
        <f t="shared" si="203"/>
        <v>0.44305006404238412</v>
      </c>
      <c r="CG624" s="23">
        <f t="shared" si="204"/>
        <v>0.57698532082181453</v>
      </c>
      <c r="DL624" s="2">
        <v>44680</v>
      </c>
      <c r="DM624">
        <v>102.959</v>
      </c>
      <c r="DN624" s="2">
        <v>44680</v>
      </c>
      <c r="DO624">
        <v>76.432500000000005</v>
      </c>
      <c r="DP624" s="2">
        <v>44680</v>
      </c>
      <c r="DQ624" s="5">
        <v>52.063000000000002</v>
      </c>
      <c r="DS624" s="2">
        <v>44680</v>
      </c>
      <c r="DT624">
        <v>52.063000000000002</v>
      </c>
      <c r="DV624" s="2">
        <v>44687</v>
      </c>
      <c r="DW624" s="23">
        <f t="shared" si="212"/>
        <v>6.5090112190495653E-3</v>
      </c>
      <c r="DX624" s="23">
        <f t="shared" si="213"/>
        <v>6.8085354364357809E-3</v>
      </c>
      <c r="DY624" s="23">
        <f t="shared" si="214"/>
        <v>-2.5353898161842858E-3</v>
      </c>
      <c r="DZ624" s="23"/>
      <c r="EA624" s="2"/>
      <c r="EB624" s="23"/>
      <c r="EC624" s="23"/>
    </row>
    <row r="625" spans="71:133">
      <c r="BS625" s="2">
        <v>42888</v>
      </c>
      <c r="BT625">
        <v>1935.21</v>
      </c>
      <c r="BU625" s="2">
        <v>42888</v>
      </c>
      <c r="BV625">
        <v>1135.6099999999999</v>
      </c>
      <c r="BW625" s="2">
        <v>42888</v>
      </c>
      <c r="BX625">
        <v>1015.08</v>
      </c>
      <c r="BZ625" s="2">
        <v>42895</v>
      </c>
      <c r="CA625" s="23">
        <f t="shared" si="200"/>
        <v>2.2014600082775893E-3</v>
      </c>
      <c r="CB625" s="23">
        <f t="shared" si="201"/>
        <v>-6.4179081340010047E-3</v>
      </c>
      <c r="CC625" s="23">
        <f t="shared" si="202"/>
        <v>3.0637979272569726E-3</v>
      </c>
      <c r="CD625" s="23"/>
      <c r="CE625" s="2">
        <v>43252</v>
      </c>
      <c r="CF625" s="23">
        <f t="shared" si="203"/>
        <v>0.44000003008967498</v>
      </c>
      <c r="CG625" s="23">
        <f t="shared" si="204"/>
        <v>0.57808321500854087</v>
      </c>
      <c r="DL625" s="2">
        <v>44687</v>
      </c>
      <c r="DM625">
        <v>103.66</v>
      </c>
      <c r="DN625" s="2">
        <v>44687</v>
      </c>
      <c r="DO625">
        <v>76.930000000000007</v>
      </c>
      <c r="DP625" s="2">
        <v>44687</v>
      </c>
      <c r="DQ625" s="5">
        <v>51.930999999999997</v>
      </c>
      <c r="DS625" s="2">
        <v>44687</v>
      </c>
      <c r="DT625">
        <v>51.930999999999997</v>
      </c>
      <c r="DV625" s="2">
        <v>44694</v>
      </c>
      <c r="DW625" s="23">
        <f t="shared" si="212"/>
        <v>6.6943975042244031E-3</v>
      </c>
      <c r="DX625" s="23">
        <f t="shared" si="213"/>
        <v>8.711171136407625E-3</v>
      </c>
      <c r="DY625" s="23">
        <f t="shared" si="214"/>
        <v>-5.6421020199880489E-3</v>
      </c>
      <c r="DZ625" s="23"/>
      <c r="EA625" s="2"/>
      <c r="EB625" s="23"/>
      <c r="EC625" s="23"/>
    </row>
    <row r="626" spans="71:133">
      <c r="BS626" s="2">
        <v>42895</v>
      </c>
      <c r="BT626">
        <v>1922.79</v>
      </c>
      <c r="BU626" s="2">
        <v>42895</v>
      </c>
      <c r="BV626">
        <v>1138.1099999999999</v>
      </c>
      <c r="BW626" s="2">
        <v>42895</v>
      </c>
      <c r="BX626">
        <v>1018.19</v>
      </c>
      <c r="BZ626" s="2">
        <v>42902</v>
      </c>
      <c r="CA626" s="23">
        <f t="shared" si="200"/>
        <v>-8.7337779300769025E-3</v>
      </c>
      <c r="CB626" s="23">
        <f t="shared" si="201"/>
        <v>2.3403491800988441E-4</v>
      </c>
      <c r="CC626" s="23">
        <f t="shared" si="202"/>
        <v>-1.4800773922352461E-2</v>
      </c>
      <c r="CD626" s="23"/>
      <c r="CE626" s="2">
        <v>43259</v>
      </c>
      <c r="CF626" s="23">
        <f t="shared" si="203"/>
        <v>0.44714706628120954</v>
      </c>
      <c r="CG626" s="23">
        <f t="shared" si="204"/>
        <v>0.57645731775417897</v>
      </c>
      <c r="DL626" s="2">
        <v>44694</v>
      </c>
      <c r="DM626">
        <v>104.563</v>
      </c>
      <c r="DN626" s="2">
        <v>44694</v>
      </c>
      <c r="DO626">
        <v>77.444999999999993</v>
      </c>
      <c r="DP626" s="2">
        <v>44694</v>
      </c>
      <c r="DQ626" s="5">
        <v>51.637999999999998</v>
      </c>
      <c r="DS626" s="2">
        <v>44694</v>
      </c>
      <c r="DT626">
        <v>51.637999999999998</v>
      </c>
      <c r="DV626" s="2">
        <v>44701</v>
      </c>
      <c r="DW626" s="23">
        <f t="shared" si="212"/>
        <v>1.3067338110919202E-3</v>
      </c>
      <c r="DX626" s="23">
        <f t="shared" si="213"/>
        <v>-1.3513384275508522E-2</v>
      </c>
      <c r="DY626" s="23">
        <f t="shared" si="214"/>
        <v>1.7603315387892726E-2</v>
      </c>
      <c r="DZ626" s="23"/>
      <c r="EA626" s="2"/>
      <c r="EB626" s="23"/>
      <c r="EC626" s="23"/>
    </row>
    <row r="627" spans="71:133">
      <c r="BS627" s="2">
        <v>42902</v>
      </c>
      <c r="BT627">
        <v>1923.24</v>
      </c>
      <c r="BU627" s="2">
        <v>42902</v>
      </c>
      <c r="BV627">
        <v>1128.17</v>
      </c>
      <c r="BW627" s="2">
        <v>42902</v>
      </c>
      <c r="BX627">
        <v>1003.12</v>
      </c>
      <c r="BZ627" s="2">
        <v>42909</v>
      </c>
      <c r="CA627" s="23">
        <f t="shared" si="200"/>
        <v>-5.0524300415717427E-3</v>
      </c>
      <c r="CB627" s="23">
        <f t="shared" si="201"/>
        <v>9.2552151577551811E-4</v>
      </c>
      <c r="CC627" s="23">
        <f t="shared" si="202"/>
        <v>8.5234069702526671E-3</v>
      </c>
      <c r="CD627" s="23"/>
      <c r="CE627" s="2">
        <v>43266</v>
      </c>
      <c r="CF627" s="23">
        <f t="shared" si="203"/>
        <v>0.44604529343223659</v>
      </c>
      <c r="CG627" s="23">
        <f t="shared" si="204"/>
        <v>0.56117219479619806</v>
      </c>
      <c r="DL627" s="2">
        <v>44701</v>
      </c>
      <c r="DM627">
        <v>103.15</v>
      </c>
      <c r="DN627" s="2">
        <v>44701</v>
      </c>
      <c r="DO627">
        <v>77.546199999999999</v>
      </c>
      <c r="DP627" s="2">
        <v>44701</v>
      </c>
      <c r="DQ627" s="5">
        <v>52.546999999999997</v>
      </c>
      <c r="DS627" s="2">
        <v>44701</v>
      </c>
      <c r="DT627">
        <v>52.546999999999997</v>
      </c>
      <c r="DV627" s="2">
        <v>44708</v>
      </c>
      <c r="DW627" s="23">
        <f t="shared" si="212"/>
        <v>3.2238846004073451E-4</v>
      </c>
      <c r="DX627" s="23">
        <f t="shared" si="213"/>
        <v>-1.4367426078526369E-2</v>
      </c>
      <c r="DY627" s="23">
        <f t="shared" si="214"/>
        <v>-1.9030582145473929E-5</v>
      </c>
      <c r="DZ627" s="23"/>
      <c r="EA627" s="2"/>
      <c r="EB627" s="23"/>
      <c r="EC627" s="23"/>
    </row>
    <row r="628" spans="71:133">
      <c r="BS628" s="2">
        <v>42909</v>
      </c>
      <c r="BT628">
        <v>1925.02</v>
      </c>
      <c r="BU628" s="2">
        <v>42909</v>
      </c>
      <c r="BV628">
        <v>1122.47</v>
      </c>
      <c r="BW628" s="2">
        <v>42909</v>
      </c>
      <c r="BX628">
        <v>1011.67</v>
      </c>
      <c r="BZ628" s="2">
        <v>42916</v>
      </c>
      <c r="CA628" s="23">
        <f t="shared" si="200"/>
        <v>-2.334138106141026E-3</v>
      </c>
      <c r="CB628" s="23">
        <f t="shared" si="201"/>
        <v>-4.4622913008696141E-3</v>
      </c>
      <c r="CC628" s="23">
        <f t="shared" si="202"/>
        <v>-8.5996421758083308E-4</v>
      </c>
      <c r="CD628" s="23"/>
      <c r="CE628" s="2">
        <v>43273</v>
      </c>
      <c r="CF628" s="23">
        <f t="shared" si="203"/>
        <v>0.4481499519599263</v>
      </c>
      <c r="CG628" s="23">
        <f t="shared" si="204"/>
        <v>0.56490784929949733</v>
      </c>
      <c r="DL628" s="2">
        <v>44708</v>
      </c>
      <c r="DM628">
        <v>101.66800000000001</v>
      </c>
      <c r="DN628" s="2">
        <v>44708</v>
      </c>
      <c r="DO628">
        <v>77.571200000000005</v>
      </c>
      <c r="DP628" s="2">
        <v>44708</v>
      </c>
      <c r="DQ628" s="5">
        <v>52.545999999999999</v>
      </c>
      <c r="DS628" s="2">
        <v>44708</v>
      </c>
      <c r="DT628">
        <v>52.545999999999999</v>
      </c>
      <c r="DV628" s="2">
        <v>44715</v>
      </c>
      <c r="DW628" s="23">
        <f t="shared" si="212"/>
        <v>7.9024173920205776E-4</v>
      </c>
      <c r="DX628" s="23">
        <f t="shared" si="213"/>
        <v>4.6425620647596588E-3</v>
      </c>
      <c r="DY628" s="23">
        <f t="shared" si="214"/>
        <v>5.3667262969590013E-3</v>
      </c>
      <c r="DZ628" s="23"/>
      <c r="EA628" s="2"/>
      <c r="EB628" s="23"/>
      <c r="EC628" s="23"/>
    </row>
    <row r="629" spans="71:133">
      <c r="BS629" s="2">
        <v>42916</v>
      </c>
      <c r="BT629">
        <v>1916.43</v>
      </c>
      <c r="BU629" s="2">
        <v>42916</v>
      </c>
      <c r="BV629">
        <v>1119.8499999999999</v>
      </c>
      <c r="BW629" s="2">
        <v>42916</v>
      </c>
      <c r="BX629">
        <v>1010.8</v>
      </c>
      <c r="BZ629" s="2">
        <v>42923</v>
      </c>
      <c r="CA629" s="23">
        <f t="shared" si="200"/>
        <v>1.7377327320623248E-2</v>
      </c>
      <c r="CB629" s="23">
        <f t="shared" si="201"/>
        <v>-1.6958615759511408E-3</v>
      </c>
      <c r="CC629" s="23">
        <f t="shared" si="202"/>
        <v>-8.2311040759793785E-3</v>
      </c>
      <c r="CD629" s="23"/>
      <c r="CE629" s="2">
        <v>43280</v>
      </c>
      <c r="CF629" s="23">
        <f t="shared" si="203"/>
        <v>0.45514691818701875</v>
      </c>
      <c r="CG629" s="23">
        <f t="shared" si="204"/>
        <v>0.5711916627624819</v>
      </c>
      <c r="DL629" s="2">
        <v>44715</v>
      </c>
      <c r="DM629">
        <v>102.14</v>
      </c>
      <c r="DN629" s="2">
        <v>44715</v>
      </c>
      <c r="DO629">
        <v>77.632499999999993</v>
      </c>
      <c r="DP629" s="2">
        <v>44715</v>
      </c>
      <c r="DQ629" s="5">
        <v>52.828000000000003</v>
      </c>
      <c r="DS629" s="2">
        <v>44715</v>
      </c>
      <c r="DT629">
        <v>52.828000000000003</v>
      </c>
      <c r="DV629" s="2">
        <v>44722</v>
      </c>
      <c r="DW629" s="23">
        <f t="shared" si="212"/>
        <v>2.6883070878820359E-3</v>
      </c>
      <c r="DX629" s="23">
        <f t="shared" si="213"/>
        <v>1.9659291168983684E-2</v>
      </c>
      <c r="DY629" s="23">
        <f t="shared" si="214"/>
        <v>-1.5257060649655596E-2</v>
      </c>
      <c r="DZ629" s="23"/>
      <c r="EA629" s="2"/>
      <c r="EB629" s="23"/>
      <c r="EC629" s="23"/>
    </row>
    <row r="630" spans="71:133">
      <c r="BS630" s="2">
        <v>42923</v>
      </c>
      <c r="BT630">
        <v>1913.18</v>
      </c>
      <c r="BU630" s="2">
        <v>42923</v>
      </c>
      <c r="BV630">
        <v>1139.31</v>
      </c>
      <c r="BW630" s="2">
        <v>42923</v>
      </c>
      <c r="BX630">
        <v>1002.48</v>
      </c>
      <c r="BZ630" s="2">
        <v>42930</v>
      </c>
      <c r="CA630" s="23">
        <f t="shared" si="200"/>
        <v>2.4391956535095849E-2</v>
      </c>
      <c r="CB630" s="23">
        <f t="shared" si="201"/>
        <v>1.8241880011290013E-2</v>
      </c>
      <c r="CC630" s="23">
        <f t="shared" si="202"/>
        <v>4.445973984518381E-2</v>
      </c>
      <c r="CD630" s="23"/>
      <c r="CE630" s="2">
        <v>43287</v>
      </c>
      <c r="CF630" s="23">
        <f t="shared" si="203"/>
        <v>0.46318453165971774</v>
      </c>
      <c r="CG630" s="23">
        <f t="shared" si="204"/>
        <v>0.58393338183199761</v>
      </c>
      <c r="DL630" s="2">
        <v>44722</v>
      </c>
      <c r="DM630">
        <v>104.148</v>
      </c>
      <c r="DN630" s="2">
        <v>44722</v>
      </c>
      <c r="DO630">
        <v>77.841200000000001</v>
      </c>
      <c r="DP630" s="2">
        <v>44722</v>
      </c>
      <c r="DQ630" s="5">
        <v>52.021999999999998</v>
      </c>
      <c r="DS630" s="2">
        <v>44722</v>
      </c>
      <c r="DT630">
        <v>52.021999999999998</v>
      </c>
      <c r="DV630" s="2">
        <v>44729</v>
      </c>
      <c r="DW630" s="23">
        <f t="shared" si="212"/>
        <v>3.0189668196276553E-3</v>
      </c>
      <c r="DX630" s="23">
        <f t="shared" si="213"/>
        <v>5.3001497868419012E-3</v>
      </c>
      <c r="DY630" s="23">
        <f t="shared" si="214"/>
        <v>-1.0649340663565265E-2</v>
      </c>
      <c r="DZ630" s="23"/>
      <c r="EA630" s="2"/>
      <c r="EB630" s="23"/>
      <c r="EC630" s="23"/>
    </row>
    <row r="631" spans="71:133">
      <c r="BS631" s="2">
        <v>42930</v>
      </c>
      <c r="BT631">
        <v>1948.08</v>
      </c>
      <c r="BU631" s="2">
        <v>42930</v>
      </c>
      <c r="BV631">
        <v>1167.0999999999999</v>
      </c>
      <c r="BW631" s="2">
        <v>42930</v>
      </c>
      <c r="BX631">
        <v>1047.05</v>
      </c>
      <c r="BZ631" s="2">
        <v>42937</v>
      </c>
      <c r="CA631" s="23">
        <f t="shared" si="200"/>
        <v>8.8081569702682661E-3</v>
      </c>
      <c r="CB631" s="23">
        <f t="shared" si="201"/>
        <v>5.4874543139913357E-3</v>
      </c>
      <c r="CC631" s="23">
        <f t="shared" si="202"/>
        <v>1.2539993314550468E-2</v>
      </c>
      <c r="CD631" s="23"/>
      <c r="CE631" s="2">
        <v>43294</v>
      </c>
      <c r="CF631" s="23">
        <f t="shared" si="203"/>
        <v>0.45235416683851798</v>
      </c>
      <c r="CG631" s="23">
        <f t="shared" si="204"/>
        <v>0.56600289479844046</v>
      </c>
      <c r="DL631" s="2">
        <v>44729</v>
      </c>
      <c r="DM631">
        <v>104.7</v>
      </c>
      <c r="DN631" s="2">
        <v>44729</v>
      </c>
      <c r="DO631">
        <v>78.0762</v>
      </c>
      <c r="DP631" s="2">
        <v>44729</v>
      </c>
      <c r="DQ631" s="5">
        <v>51.468000000000004</v>
      </c>
      <c r="DS631" s="2">
        <v>44729</v>
      </c>
      <c r="DT631">
        <v>51.468000000000004</v>
      </c>
      <c r="DV631" s="2">
        <v>44736</v>
      </c>
      <c r="DW631" s="23">
        <f t="shared" si="212"/>
        <v>3.4274209041935677E-3</v>
      </c>
      <c r="DX631" s="23">
        <f t="shared" si="213"/>
        <v>-4.918815663801368E-3</v>
      </c>
      <c r="DY631" s="23">
        <f t="shared" si="214"/>
        <v>4.3716484028910596E-3</v>
      </c>
      <c r="DZ631" s="23"/>
      <c r="EA631" s="2"/>
      <c r="EB631" s="23"/>
      <c r="EC631" s="23"/>
    </row>
    <row r="632" spans="71:133">
      <c r="BS632" s="2">
        <v>42937</v>
      </c>
      <c r="BT632">
        <v>1958.77</v>
      </c>
      <c r="BU632" s="2">
        <v>42937</v>
      </c>
      <c r="BV632">
        <v>1177.3800000000001</v>
      </c>
      <c r="BW632" s="2">
        <v>42937</v>
      </c>
      <c r="BX632">
        <v>1060.18</v>
      </c>
      <c r="BZ632" s="2">
        <v>42944</v>
      </c>
      <c r="CA632" s="23">
        <f t="shared" si="200"/>
        <v>9.1898962102294757E-3</v>
      </c>
      <c r="CB632" s="23">
        <f t="shared" si="201"/>
        <v>7.9131291575840201E-4</v>
      </c>
      <c r="CC632" s="23">
        <f t="shared" si="202"/>
        <v>2.6316285913712267E-3</v>
      </c>
      <c r="CD632" s="23"/>
      <c r="CE632" s="2">
        <v>43301</v>
      </c>
      <c r="CF632" s="23">
        <f t="shared" si="203"/>
        <v>0.45124340623452214</v>
      </c>
      <c r="CG632" s="23">
        <f t="shared" si="204"/>
        <v>0.56435947844634127</v>
      </c>
      <c r="DL632" s="2">
        <v>44736</v>
      </c>
      <c r="DM632">
        <v>104.185</v>
      </c>
      <c r="DN632" s="2">
        <v>44736</v>
      </c>
      <c r="DO632">
        <v>78.343800000000002</v>
      </c>
      <c r="DP632" s="2">
        <v>44736</v>
      </c>
      <c r="DQ632" s="5">
        <v>51.692999999999998</v>
      </c>
      <c r="DS632" s="2">
        <v>44736</v>
      </c>
      <c r="DT632">
        <v>51.692999999999998</v>
      </c>
      <c r="DV632" s="2">
        <v>44743</v>
      </c>
      <c r="DW632" s="23">
        <f t="shared" si="212"/>
        <v>8.9017892928349163E-3</v>
      </c>
      <c r="DX632" s="23">
        <f t="shared" si="213"/>
        <v>9.1471900945434559E-3</v>
      </c>
      <c r="DY632" s="23">
        <f t="shared" si="214"/>
        <v>-1.3290000580349348E-2</v>
      </c>
      <c r="DZ632" s="23"/>
      <c r="EA632" s="2"/>
      <c r="EB632" s="23"/>
      <c r="EC632" s="23"/>
    </row>
    <row r="633" spans="71:133">
      <c r="BS633" s="2">
        <v>42944</v>
      </c>
      <c r="BT633">
        <v>1960.32</v>
      </c>
      <c r="BU633" s="2">
        <v>42944</v>
      </c>
      <c r="BV633">
        <v>1188.2</v>
      </c>
      <c r="BW633" s="2">
        <v>42944</v>
      </c>
      <c r="BX633">
        <v>1062.97</v>
      </c>
      <c r="BZ633" s="2">
        <v>42951</v>
      </c>
      <c r="CA633" s="23">
        <f t="shared" si="200"/>
        <v>6.025921562026415E-3</v>
      </c>
      <c r="CB633" s="23">
        <f t="shared" si="201"/>
        <v>3.8003999347044903E-3</v>
      </c>
      <c r="CC633" s="23">
        <f t="shared" si="202"/>
        <v>4.0358617834934662E-3</v>
      </c>
      <c r="CD633" s="23"/>
      <c r="CE633" s="2">
        <v>43308</v>
      </c>
      <c r="CF633" s="23">
        <f t="shared" si="203"/>
        <v>0.45228984890663426</v>
      </c>
      <c r="CG633" s="23">
        <f t="shared" si="204"/>
        <v>0.5754099047807949</v>
      </c>
      <c r="DL633" s="2">
        <v>44743</v>
      </c>
      <c r="DM633">
        <v>105.13800000000001</v>
      </c>
      <c r="DN633" s="2">
        <v>44743</v>
      </c>
      <c r="DO633">
        <v>79.041200000000003</v>
      </c>
      <c r="DP633" s="2">
        <v>44743</v>
      </c>
      <c r="DQ633" s="5">
        <v>51.006</v>
      </c>
      <c r="DS633" s="2">
        <v>44743</v>
      </c>
      <c r="DT633">
        <v>51.006</v>
      </c>
      <c r="DV633" s="2">
        <v>44750</v>
      </c>
      <c r="DW633" s="23">
        <f t="shared" si="212"/>
        <v>2.6732893731369334E-3</v>
      </c>
      <c r="DX633" s="23">
        <f t="shared" si="213"/>
        <v>1.7776636420704151E-2</v>
      </c>
      <c r="DY633" s="23">
        <f t="shared" si="214"/>
        <v>-2.517350899894133E-2</v>
      </c>
      <c r="DZ633" s="23"/>
      <c r="EA633" s="2"/>
      <c r="EB633" s="23"/>
      <c r="EC633" s="23"/>
    </row>
    <row r="634" spans="71:133">
      <c r="BS634" s="2">
        <v>42951</v>
      </c>
      <c r="BT634">
        <v>1967.77</v>
      </c>
      <c r="BU634" s="2">
        <v>42951</v>
      </c>
      <c r="BV634">
        <v>1195.3599999999999</v>
      </c>
      <c r="BW634" s="2">
        <v>42951</v>
      </c>
      <c r="BX634">
        <v>1067.26</v>
      </c>
      <c r="BZ634" s="2">
        <v>42958</v>
      </c>
      <c r="CA634" s="23">
        <f t="shared" si="200"/>
        <v>-3.9477646901351804E-2</v>
      </c>
      <c r="CB634" s="23">
        <f t="shared" si="201"/>
        <v>-1.5266011779832001E-2</v>
      </c>
      <c r="CC634" s="23">
        <f t="shared" si="202"/>
        <v>-2.2918501583494177E-2</v>
      </c>
      <c r="CD634" s="23"/>
      <c r="CE634" s="2">
        <v>43315</v>
      </c>
      <c r="CF634" s="23">
        <f t="shared" si="203"/>
        <v>0.44809396187067585</v>
      </c>
      <c r="CG634" s="23">
        <f t="shared" si="204"/>
        <v>0.55735108858901272</v>
      </c>
      <c r="DL634" s="2">
        <v>44750</v>
      </c>
      <c r="DM634">
        <v>107.00700000000001</v>
      </c>
      <c r="DN634" s="2">
        <v>44750</v>
      </c>
      <c r="DO634">
        <v>79.252499999999998</v>
      </c>
      <c r="DP634" s="2">
        <v>44750</v>
      </c>
      <c r="DQ634" s="5">
        <v>49.722000000000001</v>
      </c>
      <c r="DS634" s="2">
        <v>44750</v>
      </c>
      <c r="DT634">
        <v>49.722000000000001</v>
      </c>
      <c r="DV634" s="2">
        <v>44757</v>
      </c>
      <c r="DW634" s="23">
        <f t="shared" si="212"/>
        <v>7.9177313018516937E-3</v>
      </c>
      <c r="DX634" s="23">
        <f t="shared" si="213"/>
        <v>9.8685132748324023E-3</v>
      </c>
      <c r="DY634" s="23">
        <f t="shared" si="214"/>
        <v>3.9821407023048483E-3</v>
      </c>
      <c r="DZ634" s="23"/>
      <c r="EA634" s="2"/>
      <c r="EB634" s="23"/>
      <c r="EC634" s="23"/>
    </row>
    <row r="635" spans="71:133">
      <c r="BS635" s="2">
        <v>42958</v>
      </c>
      <c r="BT635">
        <v>1937.73</v>
      </c>
      <c r="BU635" s="2">
        <v>42958</v>
      </c>
      <c r="BV635">
        <v>1148.17</v>
      </c>
      <c r="BW635" s="2">
        <v>42958</v>
      </c>
      <c r="BX635">
        <v>1042.8</v>
      </c>
      <c r="BZ635" s="2">
        <v>42965</v>
      </c>
      <c r="CA635" s="23">
        <f t="shared" si="200"/>
        <v>1.515455028436552E-2</v>
      </c>
      <c r="CB635" s="23">
        <f t="shared" si="201"/>
        <v>-3.7776160765431444E-3</v>
      </c>
      <c r="CC635" s="23">
        <f t="shared" si="202"/>
        <v>1.6052934407364772E-2</v>
      </c>
      <c r="CD635" s="23"/>
      <c r="CE635" s="2">
        <v>43322</v>
      </c>
      <c r="CF635" s="23">
        <f t="shared" si="203"/>
        <v>0.4230618497381991</v>
      </c>
      <c r="CG635" s="23">
        <f t="shared" si="204"/>
        <v>0.54049987007977496</v>
      </c>
      <c r="DL635" s="2">
        <v>44757</v>
      </c>
      <c r="DM635">
        <v>108.063</v>
      </c>
      <c r="DN635" s="2">
        <v>44757</v>
      </c>
      <c r="DO635">
        <v>79.88</v>
      </c>
      <c r="DP635" s="2">
        <v>44757</v>
      </c>
      <c r="DQ635" s="5">
        <v>49.92</v>
      </c>
      <c r="DS635" s="2">
        <v>44757</v>
      </c>
      <c r="DT635">
        <v>49.92</v>
      </c>
      <c r="DV635" s="2">
        <v>44764</v>
      </c>
      <c r="DW635" s="23">
        <f t="shared" si="212"/>
        <v>-3.2924386579857856E-4</v>
      </c>
      <c r="DX635" s="23">
        <f t="shared" si="213"/>
        <v>-1.2335396944375021E-2</v>
      </c>
      <c r="DY635" s="23">
        <f t="shared" si="214"/>
        <v>1.0216346153844036E-3</v>
      </c>
      <c r="DZ635" s="23"/>
      <c r="EA635" s="2"/>
      <c r="EB635" s="23"/>
      <c r="EC635" s="23"/>
    </row>
    <row r="636" spans="71:133">
      <c r="BS636" s="2">
        <v>42965</v>
      </c>
      <c r="BT636">
        <v>1930.41</v>
      </c>
      <c r="BU636" s="2">
        <v>42965</v>
      </c>
      <c r="BV636">
        <v>1165.57</v>
      </c>
      <c r="BW636" s="2">
        <v>42965</v>
      </c>
      <c r="BX636">
        <v>1059.54</v>
      </c>
      <c r="BZ636" s="2">
        <v>42972</v>
      </c>
      <c r="CA636" s="23">
        <f t="shared" si="200"/>
        <v>2.0762373774205756E-3</v>
      </c>
      <c r="CB636" s="23">
        <f t="shared" si="201"/>
        <v>7.3300490569361276E-3</v>
      </c>
      <c r="CC636" s="23">
        <f t="shared" si="202"/>
        <v>2.4378503879041835E-2</v>
      </c>
      <c r="CD636" s="23"/>
      <c r="CE636" s="2">
        <v>43329</v>
      </c>
      <c r="CF636" s="23">
        <f t="shared" si="203"/>
        <v>0.43129588924219087</v>
      </c>
      <c r="CG636" s="23">
        <f t="shared" si="204"/>
        <v>0.51294301647172369</v>
      </c>
      <c r="DL636" s="2">
        <v>44764</v>
      </c>
      <c r="DM636">
        <v>106.73</v>
      </c>
      <c r="DN636" s="2">
        <v>44764</v>
      </c>
      <c r="DO636">
        <v>79.853700000000003</v>
      </c>
      <c r="DP636" s="2">
        <v>44764</v>
      </c>
      <c r="DQ636" s="5">
        <v>49.970999999999997</v>
      </c>
      <c r="DS636" s="2">
        <v>44764</v>
      </c>
      <c r="DT636">
        <v>49.970999999999997</v>
      </c>
      <c r="DV636" s="2">
        <v>44771</v>
      </c>
      <c r="DW636" s="23">
        <f t="shared" si="212"/>
        <v>-7.3246449444421824E-3</v>
      </c>
      <c r="DX636" s="23">
        <f t="shared" si="213"/>
        <v>-7.748524313688776E-3</v>
      </c>
      <c r="DY636" s="23">
        <f t="shared" si="214"/>
        <v>8.9852114226252056E-3</v>
      </c>
      <c r="DZ636" s="23"/>
      <c r="EA636" s="2"/>
      <c r="EB636" s="23"/>
      <c r="EC636" s="23"/>
    </row>
    <row r="637" spans="71:133">
      <c r="BS637" s="2">
        <v>42972</v>
      </c>
      <c r="BT637">
        <v>1944.56</v>
      </c>
      <c r="BU637" s="2">
        <v>42972</v>
      </c>
      <c r="BV637">
        <v>1167.99</v>
      </c>
      <c r="BW637" s="2">
        <v>42972</v>
      </c>
      <c r="BX637">
        <v>1085.3699999999999</v>
      </c>
      <c r="BZ637" s="2">
        <v>42979</v>
      </c>
      <c r="CA637" s="23">
        <f t="shared" si="200"/>
        <v>1.567650407965826E-2</v>
      </c>
      <c r="CB637" s="23">
        <f t="shared" si="201"/>
        <v>1.0917636894721694E-2</v>
      </c>
      <c r="CC637" s="23">
        <f t="shared" si="202"/>
        <v>5.5188553212268676E-3</v>
      </c>
      <c r="CD637" s="23"/>
      <c r="CE637" s="2">
        <v>43336</v>
      </c>
      <c r="CF637" s="23">
        <f t="shared" si="203"/>
        <v>0.43607401640819432</v>
      </c>
      <c r="CG637" s="23">
        <f t="shared" si="204"/>
        <v>0.52686089255430368</v>
      </c>
      <c r="DL637" s="2">
        <v>44771</v>
      </c>
      <c r="DM637">
        <v>105.90300000000001</v>
      </c>
      <c r="DN637" s="2">
        <v>44771</v>
      </c>
      <c r="DO637">
        <v>79.268799999999999</v>
      </c>
      <c r="DP637" s="2">
        <v>44771</v>
      </c>
      <c r="DQ637" s="5">
        <v>50.42</v>
      </c>
      <c r="DS637" s="2">
        <v>44771</v>
      </c>
      <c r="DT637">
        <v>50.42</v>
      </c>
      <c r="DV637" s="2">
        <v>44778</v>
      </c>
      <c r="DW637" s="23">
        <f t="shared" si="212"/>
        <v>-2.5356760793648903E-4</v>
      </c>
      <c r="DX637" s="23">
        <f t="shared" si="213"/>
        <v>6.7797890522458548E-3</v>
      </c>
      <c r="DY637" s="23">
        <f t="shared" si="214"/>
        <v>-3.768345894485936E-4</v>
      </c>
      <c r="DZ637" s="23"/>
      <c r="EA637" s="2"/>
      <c r="EB637" s="23"/>
      <c r="EC637" s="23"/>
    </row>
    <row r="638" spans="71:133">
      <c r="BS638" s="2">
        <v>42979</v>
      </c>
      <c r="BT638">
        <v>1965.79</v>
      </c>
      <c r="BU638" s="2">
        <v>42979</v>
      </c>
      <c r="BV638">
        <v>1186.3</v>
      </c>
      <c r="BW638" s="2">
        <v>42979</v>
      </c>
      <c r="BX638">
        <v>1091.3599999999999</v>
      </c>
      <c r="BZ638" s="2">
        <v>42986</v>
      </c>
      <c r="CA638" s="23">
        <f t="shared" si="200"/>
        <v>-3.7427294950687084E-3</v>
      </c>
      <c r="CB638" s="23">
        <f t="shared" si="201"/>
        <v>-6.4605069717516006E-4</v>
      </c>
      <c r="CC638" s="23">
        <f t="shared" si="202"/>
        <v>-1.740947075207222E-4</v>
      </c>
      <c r="CD638" s="23"/>
      <c r="CE638" s="2">
        <v>43343</v>
      </c>
      <c r="CF638" s="23">
        <f t="shared" si="203"/>
        <v>0.43264032301527078</v>
      </c>
      <c r="CG638" s="23">
        <f t="shared" si="204"/>
        <v>0.52730279169879224</v>
      </c>
      <c r="DL638" s="2">
        <v>44778</v>
      </c>
      <c r="DM638">
        <v>106.621</v>
      </c>
      <c r="DN638" s="2">
        <v>44778</v>
      </c>
      <c r="DO638">
        <v>79.248699999999999</v>
      </c>
      <c r="DP638" s="2">
        <v>44778</v>
      </c>
      <c r="DQ638" s="5">
        <v>50.401000000000003</v>
      </c>
      <c r="DS638" s="2">
        <v>44778</v>
      </c>
      <c r="DT638">
        <v>50.401000000000003</v>
      </c>
      <c r="DV638" s="2">
        <v>44785</v>
      </c>
      <c r="DW638" s="23">
        <f t="shared" si="212"/>
        <v>5.126897980660905E-3</v>
      </c>
      <c r="DX638" s="23">
        <f t="shared" si="213"/>
        <v>-9.2852252370545507E-3</v>
      </c>
      <c r="DY638" s="23">
        <f t="shared" si="214"/>
        <v>1.5079065891549837E-2</v>
      </c>
      <c r="DZ638" s="23"/>
      <c r="EA638" s="2"/>
      <c r="EB638" s="23"/>
      <c r="EC638" s="23"/>
    </row>
    <row r="639" spans="71:133">
      <c r="BS639" s="2">
        <v>42986</v>
      </c>
      <c r="BT639">
        <v>1964.52</v>
      </c>
      <c r="BU639" s="2">
        <v>42986</v>
      </c>
      <c r="BV639">
        <v>1181.8599999999999</v>
      </c>
      <c r="BW639" s="2">
        <v>42986</v>
      </c>
      <c r="BX639">
        <v>1091.17</v>
      </c>
      <c r="BZ639" s="2">
        <v>42993</v>
      </c>
      <c r="CA639" s="23">
        <f t="shared" si="200"/>
        <v>1.535714890088502E-2</v>
      </c>
      <c r="CB639" s="23">
        <f t="shared" si="201"/>
        <v>1.1809500539571971E-2</v>
      </c>
      <c r="CC639" s="23">
        <f t="shared" si="202"/>
        <v>1.0071757837917028E-2</v>
      </c>
      <c r="CD639" s="23"/>
      <c r="CE639" s="2">
        <v>43350</v>
      </c>
      <c r="CF639" s="23">
        <f t="shared" si="203"/>
        <v>0.44133193967551398</v>
      </c>
      <c r="CG639" s="23">
        <f t="shared" si="204"/>
        <v>0.53610998708677182</v>
      </c>
      <c r="DL639" s="2">
        <v>44785</v>
      </c>
      <c r="DM639">
        <v>105.631</v>
      </c>
      <c r="DN639" s="2">
        <v>44785</v>
      </c>
      <c r="DO639">
        <v>79.655000000000001</v>
      </c>
      <c r="DP639" s="2">
        <v>44785</v>
      </c>
      <c r="DQ639" s="5">
        <v>51.161000000000001</v>
      </c>
      <c r="DS639" s="2">
        <v>44785</v>
      </c>
      <c r="DT639">
        <v>51.161000000000001</v>
      </c>
      <c r="DV639" s="2">
        <v>44792</v>
      </c>
      <c r="DW639" s="23">
        <f t="shared" si="212"/>
        <v>1.6006528152658905E-3</v>
      </c>
      <c r="DX639" s="23">
        <f t="shared" si="213"/>
        <v>2.4027037517395433E-2</v>
      </c>
      <c r="DY639" s="23">
        <f t="shared" si="214"/>
        <v>-2.236078262739194E-2</v>
      </c>
      <c r="DZ639" s="23"/>
      <c r="EA639" s="2"/>
      <c r="EB639" s="23"/>
      <c r="EC639" s="23"/>
    </row>
    <row r="640" spans="71:133">
      <c r="BS640" s="2">
        <v>42993</v>
      </c>
      <c r="BT640">
        <v>1987.72</v>
      </c>
      <c r="BU640" s="2">
        <v>42993</v>
      </c>
      <c r="BV640">
        <v>1200.01</v>
      </c>
      <c r="BW640" s="2">
        <v>42993</v>
      </c>
      <c r="BX640">
        <v>1102.1600000000001</v>
      </c>
      <c r="BZ640" s="2">
        <v>43000</v>
      </c>
      <c r="CA640" s="23">
        <f t="shared" si="200"/>
        <v>-1.4824876459362812E-2</v>
      </c>
      <c r="CB640" s="23">
        <f t="shared" si="201"/>
        <v>3.4511903084941675E-3</v>
      </c>
      <c r="CC640" s="23">
        <f t="shared" si="202"/>
        <v>8.1657835522941369E-5</v>
      </c>
      <c r="CD640" s="23"/>
      <c r="CE640" s="2">
        <v>43357</v>
      </c>
      <c r="CF640" s="23">
        <f t="shared" si="203"/>
        <v>0.42307483125788026</v>
      </c>
      <c r="CG640" s="23">
        <f t="shared" si="204"/>
        <v>0.52674453779869268</v>
      </c>
      <c r="DL640" s="2">
        <v>44792</v>
      </c>
      <c r="DM640">
        <v>108.169</v>
      </c>
      <c r="DN640" s="2">
        <v>44792</v>
      </c>
      <c r="DO640">
        <v>79.782499999999999</v>
      </c>
      <c r="DP640" s="2">
        <v>44792</v>
      </c>
      <c r="DQ640" s="5">
        <v>50.017000000000003</v>
      </c>
      <c r="DS640" s="2">
        <v>44792</v>
      </c>
      <c r="DT640">
        <v>50.017000000000003</v>
      </c>
      <c r="DV640" s="2">
        <v>44799</v>
      </c>
      <c r="DW640" s="23">
        <f t="shared" ref="DW640:DW641" si="215">DO641/DO640-1</f>
        <v>1.1117726318428112E-3</v>
      </c>
      <c r="DX640" s="23">
        <f t="shared" ref="DX640:DX641" si="216">DM641/DM640-1</f>
        <v>5.8611986798435822E-3</v>
      </c>
      <c r="DY640" s="23">
        <f t="shared" ref="DY640:DY641" si="217">DQ641/DQ640-1</f>
        <v>4.1385928784212211E-3</v>
      </c>
      <c r="DZ640" s="23"/>
      <c r="EA640" s="2"/>
      <c r="EB640" s="23"/>
      <c r="EC640" s="23"/>
    </row>
    <row r="641" spans="71:133">
      <c r="BS641" s="2">
        <v>43000</v>
      </c>
      <c r="BT641">
        <v>1994.58</v>
      </c>
      <c r="BU641" s="2">
        <v>43000</v>
      </c>
      <c r="BV641">
        <v>1182.22</v>
      </c>
      <c r="BW641" s="2">
        <v>43000</v>
      </c>
      <c r="BX641">
        <v>1102.25</v>
      </c>
      <c r="BZ641" s="2">
        <v>43007</v>
      </c>
      <c r="CA641" s="23">
        <f t="shared" si="200"/>
        <v>-1.899815601157151E-2</v>
      </c>
      <c r="CB641" s="23">
        <f t="shared" si="201"/>
        <v>2.9931113317089864E-3</v>
      </c>
      <c r="CC641" s="23">
        <f t="shared" si="202"/>
        <v>-1.8625538670900443E-2</v>
      </c>
      <c r="CD641" s="23"/>
      <c r="CE641" s="2">
        <v>43364</v>
      </c>
      <c r="CF641" s="23">
        <f t="shared" si="203"/>
        <v>0.3652159926493091</v>
      </c>
      <c r="CG641" s="23">
        <f t="shared" si="204"/>
        <v>0.45040402636970933</v>
      </c>
      <c r="DL641" s="2">
        <v>44799</v>
      </c>
      <c r="DM641">
        <v>108.803</v>
      </c>
      <c r="DN641" s="2">
        <v>44799</v>
      </c>
      <c r="DO641">
        <v>79.871200000000002</v>
      </c>
      <c r="DP641" s="2">
        <v>44799</v>
      </c>
      <c r="DQ641">
        <v>50.223999999999997</v>
      </c>
      <c r="DS641">
        <v>44799</v>
      </c>
      <c r="DT641">
        <v>50.223999999999997</v>
      </c>
      <c r="DV641" s="2">
        <v>44806</v>
      </c>
      <c r="DW641" s="23">
        <f t="shared" si="215"/>
        <v>-1.0479371788580938E-3</v>
      </c>
      <c r="DX641" s="23">
        <f t="shared" si="216"/>
        <v>6.6909919763242787E-3</v>
      </c>
      <c r="DY641" s="23">
        <f t="shared" si="217"/>
        <v>-4.7586811086333114E-3</v>
      </c>
      <c r="DZ641" s="23"/>
      <c r="EA641" s="2"/>
      <c r="EB641" s="23"/>
      <c r="EC641" s="23"/>
    </row>
    <row r="642" spans="71:133">
      <c r="BS642" s="2">
        <v>43007</v>
      </c>
      <c r="BT642">
        <v>2000.55</v>
      </c>
      <c r="BU642" s="2">
        <v>43007</v>
      </c>
      <c r="BV642">
        <v>1159.76</v>
      </c>
      <c r="BW642" s="2">
        <v>43007</v>
      </c>
      <c r="BX642">
        <v>1081.72</v>
      </c>
      <c r="BZ642" s="2">
        <v>43014</v>
      </c>
      <c r="CA642" s="23">
        <f t="shared" si="200"/>
        <v>2.4203283437952638E-2</v>
      </c>
      <c r="CB642" s="23">
        <f t="shared" si="201"/>
        <v>6.7331483841943651E-3</v>
      </c>
      <c r="CC642" s="23">
        <f t="shared" si="202"/>
        <v>1.9783308064933447E-2</v>
      </c>
      <c r="CD642" s="23"/>
      <c r="CE642" s="2">
        <v>43371</v>
      </c>
      <c r="CF642" s="23">
        <f t="shared" si="203"/>
        <v>0.38054001035729418</v>
      </c>
      <c r="CG642" s="23">
        <f t="shared" si="204"/>
        <v>0.43199310840198235</v>
      </c>
      <c r="DL642" s="2">
        <v>44806</v>
      </c>
      <c r="DM642">
        <v>109.53100000000001</v>
      </c>
      <c r="DN642" s="2">
        <v>44806</v>
      </c>
      <c r="DO642">
        <v>79.787499999999994</v>
      </c>
      <c r="DP642" s="2">
        <v>44806</v>
      </c>
      <c r="DQ642">
        <v>49.984999999999999</v>
      </c>
      <c r="DS642">
        <v>44806</v>
      </c>
      <c r="DT642">
        <v>49.984999999999999</v>
      </c>
      <c r="DV642" s="2"/>
      <c r="DW642" s="23"/>
      <c r="DX642" s="23"/>
      <c r="DY642" s="23"/>
      <c r="DZ642" s="23"/>
      <c r="EA642" s="2"/>
      <c r="EB642" s="23"/>
      <c r="EC642" s="23"/>
    </row>
    <row r="643" spans="71:133">
      <c r="BS643" s="2">
        <v>43014</v>
      </c>
      <c r="BT643">
        <v>2014.02</v>
      </c>
      <c r="BU643" s="2">
        <v>43014</v>
      </c>
      <c r="BV643">
        <v>1187.83</v>
      </c>
      <c r="BW643" s="2">
        <v>43014</v>
      </c>
      <c r="BX643">
        <v>1103.1199999999999</v>
      </c>
      <c r="BZ643" s="2">
        <v>43021</v>
      </c>
      <c r="CA643" s="23">
        <f t="shared" si="200"/>
        <v>1.8159164190161947E-2</v>
      </c>
      <c r="CB643" s="23">
        <f t="shared" si="201"/>
        <v>6.9463063921908486E-3</v>
      </c>
      <c r="CC643" s="23">
        <f t="shared" si="202"/>
        <v>2.0659583726158726E-2</v>
      </c>
      <c r="CD643" s="23"/>
      <c r="CE643" s="2">
        <v>43378</v>
      </c>
      <c r="CF643" s="23">
        <f t="shared" si="203"/>
        <v>0.39621644065367145</v>
      </c>
      <c r="CG643" s="23">
        <f t="shared" si="204"/>
        <v>0.48264135618044535</v>
      </c>
      <c r="DL643" s="2"/>
      <c r="DN643" s="2"/>
      <c r="DP643" s="2"/>
      <c r="DV643" s="2"/>
      <c r="DW643" s="23"/>
      <c r="DX643" s="23"/>
      <c r="DY643" s="23"/>
      <c r="DZ643" s="23"/>
      <c r="EA643" s="2"/>
      <c r="EB643" s="23"/>
      <c r="EC643" s="23"/>
    </row>
    <row r="644" spans="71:133">
      <c r="BS644" s="2">
        <v>43021</v>
      </c>
      <c r="BT644">
        <v>2028.01</v>
      </c>
      <c r="BU644" s="2">
        <v>43021</v>
      </c>
      <c r="BV644">
        <v>1209.4000000000001</v>
      </c>
      <c r="BW644" s="2">
        <v>43021</v>
      </c>
      <c r="BX644">
        <v>1125.9100000000001</v>
      </c>
      <c r="BZ644" s="2">
        <v>43028</v>
      </c>
      <c r="CA644" s="23">
        <f t="shared" si="200"/>
        <v>-6.7802215974877011E-4</v>
      </c>
      <c r="CB644" s="23">
        <f t="shared" si="201"/>
        <v>3.7327232114239273E-3</v>
      </c>
      <c r="CC644" s="23">
        <f t="shared" si="202"/>
        <v>-5.5244202467338299E-3</v>
      </c>
      <c r="CD644" s="23"/>
      <c r="CE644" s="2">
        <v>43385</v>
      </c>
      <c r="CF644" s="23">
        <f t="shared" si="203"/>
        <v>0.34160861107281798</v>
      </c>
      <c r="CG644" s="23">
        <f t="shared" si="204"/>
        <v>0.45772880682138473</v>
      </c>
      <c r="DL644" s="2"/>
      <c r="DN644" s="2"/>
      <c r="DP644" s="2"/>
      <c r="DV644" s="2"/>
      <c r="DW644" s="23"/>
      <c r="DX644" s="23"/>
      <c r="DY644" s="23"/>
      <c r="DZ644" s="23"/>
      <c r="EA644" s="2"/>
      <c r="EB644" s="23"/>
      <c r="EC644" s="23"/>
    </row>
    <row r="645" spans="71:133">
      <c r="BS645" s="2">
        <v>43028</v>
      </c>
      <c r="BT645">
        <v>2035.58</v>
      </c>
      <c r="BU645" s="2">
        <v>43028</v>
      </c>
      <c r="BV645">
        <v>1208.58</v>
      </c>
      <c r="BW645" s="2">
        <v>43028</v>
      </c>
      <c r="BX645">
        <v>1119.69</v>
      </c>
      <c r="BZ645" s="2">
        <v>43035</v>
      </c>
      <c r="CA645" s="23">
        <f t="shared" si="200"/>
        <v>1.7202005659534336E-2</v>
      </c>
      <c r="CB645" s="23">
        <f t="shared" si="201"/>
        <v>-4.8143526660704428E-4</v>
      </c>
      <c r="CC645" s="23">
        <f t="shared" si="202"/>
        <v>-8.4576981128705597E-3</v>
      </c>
      <c r="CD645" s="23"/>
      <c r="CE645" s="2">
        <v>43392</v>
      </c>
      <c r="CF645" s="23">
        <f t="shared" si="203"/>
        <v>0.33856555662721982</v>
      </c>
      <c r="CG645" s="23">
        <f t="shared" si="204"/>
        <v>0.45759339015717071</v>
      </c>
      <c r="DL645" s="2"/>
      <c r="DN645" s="2"/>
      <c r="DP645" s="2"/>
      <c r="DV645" s="2"/>
      <c r="DW645" s="23"/>
      <c r="DX645" s="23"/>
      <c r="DY645" s="23"/>
      <c r="DZ645" s="23"/>
      <c r="EA645" s="2"/>
      <c r="EB645" s="23"/>
      <c r="EC645" s="23"/>
    </row>
    <row r="646" spans="71:133">
      <c r="BS646" s="2">
        <v>43035</v>
      </c>
      <c r="BT646">
        <v>2034.6</v>
      </c>
      <c r="BU646" s="2">
        <v>43035</v>
      </c>
      <c r="BV646">
        <v>1229.3699999999999</v>
      </c>
      <c r="BW646" s="2">
        <v>43035</v>
      </c>
      <c r="BX646">
        <v>1110.22</v>
      </c>
      <c r="BZ646" s="2">
        <v>43042</v>
      </c>
      <c r="CA646" s="23">
        <f t="shared" si="200"/>
        <v>1.6366106217005516E-2</v>
      </c>
      <c r="CB646" s="23">
        <f t="shared" si="201"/>
        <v>5.3425734788166146E-3</v>
      </c>
      <c r="CC646" s="23">
        <f t="shared" si="202"/>
        <v>1.4375529174397883E-2</v>
      </c>
      <c r="CD646" s="23"/>
      <c r="CE646" s="2">
        <v>43399</v>
      </c>
      <c r="CF646" s="23">
        <f t="shared" si="203"/>
        <v>0.38250407510066586</v>
      </c>
      <c r="CG646" s="23">
        <f t="shared" si="204"/>
        <v>0.48777432127311349</v>
      </c>
      <c r="DL646" s="2"/>
      <c r="DN646" s="2"/>
      <c r="DP646" s="2"/>
      <c r="DV646" s="2"/>
      <c r="DW646" s="23"/>
      <c r="DX646" s="23"/>
      <c r="DY646" s="23"/>
      <c r="DZ646" s="23"/>
      <c r="EA646" s="2"/>
      <c r="EB646" s="23"/>
      <c r="EC646" s="23"/>
    </row>
    <row r="647" spans="71:133">
      <c r="BS647" s="2">
        <v>43042</v>
      </c>
      <c r="BT647">
        <v>2045.47</v>
      </c>
      <c r="BU647" s="2">
        <v>43042</v>
      </c>
      <c r="BV647">
        <v>1249.49</v>
      </c>
      <c r="BW647" s="2">
        <v>43042</v>
      </c>
      <c r="BX647">
        <v>1126.18</v>
      </c>
      <c r="BZ647" s="2">
        <v>43049</v>
      </c>
      <c r="CA647" s="23">
        <f t="shared" si="200"/>
        <v>-1.5894484949859455E-2</v>
      </c>
      <c r="CB647" s="23">
        <f t="shared" si="201"/>
        <v>-2.5519807183679299E-3</v>
      </c>
      <c r="CC647" s="23">
        <f t="shared" si="202"/>
        <v>2.0511818714592511E-3</v>
      </c>
      <c r="CD647" s="23"/>
      <c r="CE647" s="2">
        <v>43406</v>
      </c>
      <c r="CF647" s="23">
        <f t="shared" si="203"/>
        <v>0.42545086539397503</v>
      </c>
      <c r="CG647" s="23">
        <f t="shared" si="204"/>
        <v>0.56238459657784801</v>
      </c>
      <c r="DL647" s="2"/>
      <c r="DN647" s="2"/>
      <c r="DP647" s="2"/>
      <c r="DV647" s="2"/>
      <c r="DW647" s="23"/>
      <c r="DX647" s="23"/>
      <c r="DY647" s="23"/>
      <c r="DZ647" s="23"/>
      <c r="EA647" s="2"/>
      <c r="EB647" s="23"/>
      <c r="EC647" s="23"/>
    </row>
    <row r="648" spans="71:133">
      <c r="BS648" s="2">
        <v>43049</v>
      </c>
      <c r="BT648">
        <v>2040.25</v>
      </c>
      <c r="BU648" s="2">
        <v>43049</v>
      </c>
      <c r="BV648">
        <v>1229.6300000000001</v>
      </c>
      <c r="BW648" s="2">
        <v>43049</v>
      </c>
      <c r="BX648">
        <v>1128.49</v>
      </c>
      <c r="BZ648" s="2">
        <v>43056</v>
      </c>
      <c r="CA648" s="23">
        <f t="shared" ref="CA648:CA711" si="218">BV649/BV648-1</f>
        <v>-4.4972878020218543E-3</v>
      </c>
      <c r="CB648" s="23">
        <f t="shared" ref="CB648:CB711" si="219">BT649/BT648-1</f>
        <v>-3.4652616100967482E-3</v>
      </c>
      <c r="CC648" s="23">
        <f t="shared" ref="CC648:CC711" si="220">BX649/BX648-1</f>
        <v>7.0536734928976497E-3</v>
      </c>
      <c r="CD648" s="23"/>
      <c r="CE648" s="2">
        <v>43413</v>
      </c>
      <c r="CF648" s="23">
        <f t="shared" ref="CF648:CF711" si="221">CORREL(CA648:CA699,CB648:CB699)</f>
        <v>0.42717328557141016</v>
      </c>
      <c r="CG648" s="23">
        <f t="shared" ref="CG648:CG711" si="222">CORREL(CA648:CA699,CC648:CC699)</f>
        <v>0.56169038625883871</v>
      </c>
      <c r="DL648" s="2"/>
      <c r="DN648" s="2"/>
      <c r="DP648" s="2"/>
      <c r="DV648" s="2"/>
      <c r="DW648" s="23"/>
      <c r="DX648" s="23"/>
      <c r="DY648" s="23"/>
      <c r="DZ648" s="23"/>
      <c r="EA648" s="2"/>
      <c r="EB648" s="23"/>
      <c r="EC648" s="23"/>
    </row>
    <row r="649" spans="71:133">
      <c r="BS649" s="2">
        <v>43056</v>
      </c>
      <c r="BT649">
        <v>2033.18</v>
      </c>
      <c r="BU649" s="2">
        <v>43056</v>
      </c>
      <c r="BV649">
        <v>1224.0999999999999</v>
      </c>
      <c r="BW649" s="2">
        <v>43056</v>
      </c>
      <c r="BX649">
        <v>1136.45</v>
      </c>
      <c r="BZ649" s="2">
        <v>43063</v>
      </c>
      <c r="CA649" s="23">
        <f t="shared" si="218"/>
        <v>1.0922310268768998E-2</v>
      </c>
      <c r="CB649" s="23">
        <f t="shared" si="219"/>
        <v>1.2964912108126114E-2</v>
      </c>
      <c r="CC649" s="23">
        <f t="shared" si="220"/>
        <v>1.567160895771913E-2</v>
      </c>
      <c r="CD649" s="23"/>
      <c r="CE649" s="2">
        <v>43420</v>
      </c>
      <c r="CF649" s="23">
        <f t="shared" si="221"/>
        <v>0.4197694611600683</v>
      </c>
      <c r="CG649" s="23">
        <f t="shared" si="222"/>
        <v>0.56535706709607625</v>
      </c>
      <c r="DL649" s="2"/>
      <c r="DN649" s="2"/>
      <c r="DP649" s="2"/>
      <c r="DV649" s="2"/>
      <c r="DW649" s="23"/>
      <c r="DX649" s="23"/>
      <c r="DY649" s="23"/>
      <c r="DZ649" s="23"/>
      <c r="EA649" s="2"/>
      <c r="EB649" s="23"/>
      <c r="EC649" s="23"/>
    </row>
    <row r="650" spans="71:133">
      <c r="BS650" s="2">
        <v>43063</v>
      </c>
      <c r="BT650">
        <v>2059.54</v>
      </c>
      <c r="BU650" s="2">
        <v>43063</v>
      </c>
      <c r="BV650">
        <v>1237.47</v>
      </c>
      <c r="BW650" s="2">
        <v>43063</v>
      </c>
      <c r="BX650">
        <v>1154.26</v>
      </c>
      <c r="BZ650" s="2">
        <v>43070</v>
      </c>
      <c r="CA650" s="23">
        <f t="shared" si="218"/>
        <v>-2.7071363346182098E-2</v>
      </c>
      <c r="CB650" s="23">
        <f t="shared" si="219"/>
        <v>4.7729104557328039E-3</v>
      </c>
      <c r="CC650" s="23">
        <f t="shared" si="220"/>
        <v>-3.3198759378302967E-2</v>
      </c>
      <c r="CD650" s="23"/>
      <c r="CE650" s="2">
        <v>43427</v>
      </c>
      <c r="CF650" s="23">
        <f t="shared" si="221"/>
        <v>0.42795738505198749</v>
      </c>
      <c r="CG650" s="23">
        <f t="shared" si="222"/>
        <v>0.56609856990026886</v>
      </c>
      <c r="DL650" s="2"/>
      <c r="DN650" s="2"/>
      <c r="DP650" s="2"/>
      <c r="DV650" s="2"/>
      <c r="DW650" s="23"/>
      <c r="DX650" s="23"/>
      <c r="DY650" s="23"/>
      <c r="DZ650" s="23"/>
      <c r="EA650" s="2"/>
      <c r="EB650" s="23"/>
      <c r="EC650" s="23"/>
    </row>
    <row r="651" spans="71:133">
      <c r="BS651" s="2">
        <v>43070</v>
      </c>
      <c r="BT651">
        <v>2069.37</v>
      </c>
      <c r="BU651" s="2">
        <v>43070</v>
      </c>
      <c r="BV651">
        <v>1203.97</v>
      </c>
      <c r="BW651" s="2">
        <v>43070</v>
      </c>
      <c r="BX651">
        <v>1115.94</v>
      </c>
      <c r="BZ651" s="2">
        <v>43077</v>
      </c>
      <c r="CA651" s="23">
        <f t="shared" si="218"/>
        <v>1.8347633246675432E-2</v>
      </c>
      <c r="CB651" s="23">
        <f t="shared" si="219"/>
        <v>1.9764469379570659E-3</v>
      </c>
      <c r="CC651" s="23">
        <f t="shared" si="220"/>
        <v>-4.6239045109952581E-3</v>
      </c>
      <c r="CD651" s="23"/>
      <c r="CE651" s="2">
        <v>43434</v>
      </c>
      <c r="CF651" s="23">
        <f t="shared" si="221"/>
        <v>0.47085730741473297</v>
      </c>
      <c r="CG651" s="23">
        <f t="shared" si="222"/>
        <v>0.56566228690619302</v>
      </c>
      <c r="DL651" s="2"/>
      <c r="DN651" s="2"/>
      <c r="DP651" s="2"/>
      <c r="DV651" s="2"/>
      <c r="DW651" s="23"/>
      <c r="DX651" s="23"/>
      <c r="DY651" s="23"/>
      <c r="DZ651" s="23"/>
      <c r="EA651" s="2"/>
      <c r="EB651" s="23"/>
      <c r="EC651" s="23"/>
    </row>
    <row r="652" spans="71:133">
      <c r="BS652" s="2">
        <v>43077</v>
      </c>
      <c r="BT652">
        <v>2073.46</v>
      </c>
      <c r="BU652" s="2">
        <v>43077</v>
      </c>
      <c r="BV652">
        <v>1226.06</v>
      </c>
      <c r="BW652" s="2">
        <v>43077</v>
      </c>
      <c r="BX652">
        <v>1110.78</v>
      </c>
      <c r="BZ652" s="2">
        <v>43084</v>
      </c>
      <c r="CA652" s="23">
        <f t="shared" si="218"/>
        <v>4.8040063292171808E-3</v>
      </c>
      <c r="CB652" s="23">
        <f t="shared" si="219"/>
        <v>5.8260106295755509E-3</v>
      </c>
      <c r="CC652" s="23">
        <f t="shared" si="220"/>
        <v>6.9500711211940569E-3</v>
      </c>
      <c r="CD652" s="23"/>
      <c r="CE652" s="2">
        <v>43441</v>
      </c>
      <c r="CF652" s="23">
        <f t="shared" si="221"/>
        <v>0.48914028802241216</v>
      </c>
      <c r="CG652" s="23">
        <f t="shared" si="222"/>
        <v>0.5740215009359283</v>
      </c>
      <c r="DL652" s="2"/>
      <c r="DN652" s="2"/>
      <c r="DP652" s="2"/>
      <c r="DV652" s="2"/>
      <c r="DW652" s="23"/>
      <c r="DX652" s="23"/>
      <c r="DY652" s="23"/>
      <c r="DZ652" s="23"/>
      <c r="EA652" s="2"/>
      <c r="EB652" s="23"/>
      <c r="EC652" s="23"/>
    </row>
    <row r="653" spans="71:133">
      <c r="BS653" s="2">
        <v>43084</v>
      </c>
      <c r="BT653">
        <v>2085.54</v>
      </c>
      <c r="BU653" s="2">
        <v>43084</v>
      </c>
      <c r="BV653">
        <v>1231.95</v>
      </c>
      <c r="BW653" s="2">
        <v>43084</v>
      </c>
      <c r="BX653">
        <v>1118.5</v>
      </c>
      <c r="BZ653" s="2">
        <v>43091</v>
      </c>
      <c r="CA653" s="23">
        <f t="shared" si="218"/>
        <v>1.9262145379276729E-2</v>
      </c>
      <c r="CB653" s="23">
        <f t="shared" si="219"/>
        <v>6.736864313319435E-3</v>
      </c>
      <c r="CC653" s="23">
        <f t="shared" si="220"/>
        <v>2.0196691998211724E-2</v>
      </c>
      <c r="CD653" s="23"/>
      <c r="CE653" s="2">
        <v>43448</v>
      </c>
      <c r="CF653" s="23">
        <f t="shared" si="221"/>
        <v>0.47643215995391641</v>
      </c>
      <c r="CG653" s="23">
        <f t="shared" si="222"/>
        <v>0.56494758025658254</v>
      </c>
      <c r="DL653" s="2"/>
      <c r="DN653" s="2"/>
      <c r="DP653" s="2"/>
      <c r="DV653" s="2"/>
      <c r="DW653" s="23"/>
      <c r="DX653" s="23"/>
      <c r="DY653" s="23"/>
      <c r="DZ653" s="23"/>
      <c r="EA653" s="2"/>
      <c r="EB653" s="23"/>
      <c r="EC653" s="23"/>
    </row>
    <row r="654" spans="71:133">
      <c r="BS654" s="2">
        <v>43091</v>
      </c>
      <c r="BT654">
        <v>2099.59</v>
      </c>
      <c r="BU654" s="2">
        <v>43091</v>
      </c>
      <c r="BV654">
        <v>1255.68</v>
      </c>
      <c r="BW654" s="2">
        <v>43091</v>
      </c>
      <c r="BX654">
        <v>1141.0899999999999</v>
      </c>
      <c r="BZ654" s="2">
        <v>43098</v>
      </c>
      <c r="CA654" s="23">
        <f t="shared" si="218"/>
        <v>7.5417303771661004E-3</v>
      </c>
      <c r="CB654" s="23">
        <f t="shared" si="219"/>
        <v>1.8384541743863281E-3</v>
      </c>
      <c r="CC654" s="23">
        <f t="shared" si="220"/>
        <v>1.5213523911348004E-2</v>
      </c>
      <c r="CD654" s="23"/>
      <c r="CE654" s="2">
        <v>43455</v>
      </c>
      <c r="CF654" s="23">
        <f t="shared" si="221"/>
        <v>0.45921359250684951</v>
      </c>
      <c r="CG654" s="23">
        <f t="shared" si="222"/>
        <v>0.55853637744542595</v>
      </c>
      <c r="DL654" s="2"/>
      <c r="DN654" s="2"/>
      <c r="DP654" s="2"/>
      <c r="DV654" s="2"/>
      <c r="DW654" s="23"/>
      <c r="DX654" s="23"/>
      <c r="DY654" s="23"/>
      <c r="DZ654" s="23"/>
      <c r="EA654" s="2"/>
      <c r="EB654" s="23"/>
      <c r="EC654" s="23"/>
    </row>
    <row r="655" spans="71:133">
      <c r="BS655" s="2">
        <v>43098</v>
      </c>
      <c r="BT655">
        <v>2103.4499999999998</v>
      </c>
      <c r="BU655" s="2">
        <v>43098</v>
      </c>
      <c r="BV655">
        <v>1265.1500000000001</v>
      </c>
      <c r="BW655" s="2">
        <v>43098</v>
      </c>
      <c r="BX655">
        <v>1158.45</v>
      </c>
      <c r="BZ655" s="2">
        <v>43105</v>
      </c>
      <c r="CA655" s="23">
        <f t="shared" si="218"/>
        <v>5.6119827688416724E-3</v>
      </c>
      <c r="CB655" s="23">
        <f t="shared" si="219"/>
        <v>2.5268012075400081E-2</v>
      </c>
      <c r="CC655" s="23">
        <f t="shared" si="220"/>
        <v>3.6738745737839196E-2</v>
      </c>
      <c r="CD655" s="23"/>
      <c r="CE655" s="2">
        <v>43462</v>
      </c>
      <c r="CF655" s="23">
        <f t="shared" si="221"/>
        <v>0.4628950536175237</v>
      </c>
      <c r="CG655" s="23">
        <f t="shared" si="222"/>
        <v>0.55835319968147379</v>
      </c>
      <c r="DL655" s="2"/>
      <c r="DN655" s="2"/>
      <c r="DP655" s="2"/>
      <c r="DV655" s="2"/>
      <c r="DW655" s="23"/>
      <c r="DX655" s="23"/>
      <c r="DY655" s="23"/>
      <c r="DZ655" s="23"/>
      <c r="EA655" s="2"/>
      <c r="EB655" s="23"/>
      <c r="EC655" s="23"/>
    </row>
    <row r="656" spans="71:133">
      <c r="BS656" s="2">
        <v>43105</v>
      </c>
      <c r="BT656">
        <v>2156.6</v>
      </c>
      <c r="BU656" s="2">
        <v>43105</v>
      </c>
      <c r="BV656">
        <v>1272.25</v>
      </c>
      <c r="BW656" s="2">
        <v>43105</v>
      </c>
      <c r="BX656">
        <v>1201.01</v>
      </c>
      <c r="BZ656" s="2">
        <v>43112</v>
      </c>
      <c r="CA656" s="23">
        <f t="shared" si="218"/>
        <v>1.1939477303989143E-2</v>
      </c>
      <c r="CB656" s="23">
        <f t="shared" si="219"/>
        <v>1.3312621719373086E-2</v>
      </c>
      <c r="CC656" s="23">
        <f t="shared" si="220"/>
        <v>5.9616489454710209E-3</v>
      </c>
      <c r="CD656" s="23"/>
      <c r="CE656" s="2">
        <v>43469</v>
      </c>
      <c r="CF656" s="23">
        <f t="shared" si="221"/>
        <v>0.44308747082503708</v>
      </c>
      <c r="CG656" s="23">
        <f t="shared" si="222"/>
        <v>0.55731767953843891</v>
      </c>
      <c r="DL656" s="2"/>
      <c r="DN656" s="2"/>
      <c r="DP656" s="2"/>
      <c r="DV656" s="2"/>
      <c r="DW656" s="23"/>
      <c r="DX656" s="23"/>
      <c r="DY656" s="23"/>
      <c r="DZ656" s="23"/>
      <c r="EA656" s="2"/>
      <c r="EB656" s="23"/>
      <c r="EC656" s="23"/>
    </row>
    <row r="657" spans="71:133">
      <c r="BS657" s="2">
        <v>43112</v>
      </c>
      <c r="BT657">
        <v>2185.31</v>
      </c>
      <c r="BU657" s="2">
        <v>43112</v>
      </c>
      <c r="BV657">
        <v>1287.44</v>
      </c>
      <c r="BW657" s="2">
        <v>43112</v>
      </c>
      <c r="BX657">
        <v>1208.17</v>
      </c>
      <c r="BZ657" s="2">
        <v>43119</v>
      </c>
      <c r="CA657" s="23">
        <f t="shared" si="218"/>
        <v>1.1410240477226274E-2</v>
      </c>
      <c r="CB657" s="23">
        <f t="shared" si="219"/>
        <v>1.0108405672421883E-2</v>
      </c>
      <c r="CC657" s="23">
        <f t="shared" si="220"/>
        <v>2.0220664310486081E-2</v>
      </c>
      <c r="CD657" s="23"/>
      <c r="CE657" s="2">
        <v>43476</v>
      </c>
      <c r="CF657" s="23">
        <f t="shared" si="221"/>
        <v>0.43998642712860558</v>
      </c>
      <c r="CG657" s="23">
        <f t="shared" si="222"/>
        <v>0.5516033470230487</v>
      </c>
      <c r="DL657" s="2"/>
      <c r="DN657" s="2"/>
      <c r="DP657" s="2"/>
      <c r="DV657" s="2"/>
      <c r="DW657" s="23"/>
      <c r="DX657" s="23"/>
      <c r="DY657" s="23"/>
      <c r="DZ657" s="23"/>
      <c r="EA657" s="2"/>
      <c r="EB657" s="23"/>
      <c r="EC657" s="23"/>
    </row>
    <row r="658" spans="71:133">
      <c r="BS658" s="2">
        <v>43119</v>
      </c>
      <c r="BT658">
        <v>2207.4</v>
      </c>
      <c r="BU658" s="2">
        <v>43119</v>
      </c>
      <c r="BV658">
        <v>1302.1300000000001</v>
      </c>
      <c r="BW658" s="2">
        <v>43119</v>
      </c>
      <c r="BX658">
        <v>1232.5999999999999</v>
      </c>
      <c r="BZ658" s="2">
        <v>43126</v>
      </c>
      <c r="CA658" s="23">
        <f t="shared" si="218"/>
        <v>1.1089522551511521E-2</v>
      </c>
      <c r="CB658" s="23">
        <f t="shared" si="219"/>
        <v>1.8813989308688939E-2</v>
      </c>
      <c r="CC658" s="23">
        <f t="shared" si="220"/>
        <v>3.2833035859159532E-2</v>
      </c>
      <c r="CD658" s="23"/>
      <c r="CE658" s="2">
        <v>43483</v>
      </c>
      <c r="CF658" s="23">
        <f t="shared" si="221"/>
        <v>0.44294142113621993</v>
      </c>
      <c r="CG658" s="23">
        <f t="shared" si="222"/>
        <v>0.55167209027296527</v>
      </c>
      <c r="DL658" s="2"/>
      <c r="DN658" s="2"/>
      <c r="DP658" s="2"/>
      <c r="DV658" s="2"/>
      <c r="DW658" s="23"/>
      <c r="DX658" s="23"/>
      <c r="DY658" s="23"/>
      <c r="DZ658" s="23"/>
      <c r="EA658" s="2"/>
      <c r="EB658" s="23"/>
      <c r="EC658" s="23"/>
    </row>
    <row r="659" spans="71:133">
      <c r="BS659" s="2">
        <v>43126</v>
      </c>
      <c r="BT659">
        <v>2248.9299999999998</v>
      </c>
      <c r="BU659" s="2">
        <v>43126</v>
      </c>
      <c r="BV659">
        <v>1316.57</v>
      </c>
      <c r="BW659" s="2">
        <v>43126</v>
      </c>
      <c r="BX659">
        <v>1273.07</v>
      </c>
      <c r="BZ659" s="2">
        <v>43133</v>
      </c>
      <c r="CA659" s="23">
        <f t="shared" si="218"/>
        <v>-3.6192530590853367E-2</v>
      </c>
      <c r="CB659" s="23">
        <f t="shared" si="219"/>
        <v>-3.4411920335448376E-2</v>
      </c>
      <c r="CC659" s="23">
        <f t="shared" si="220"/>
        <v>-3.3171781598812289E-2</v>
      </c>
      <c r="CD659" s="23"/>
      <c r="CE659" s="2">
        <v>43490</v>
      </c>
      <c r="CF659" s="23">
        <f t="shared" si="221"/>
        <v>0.43611413415401473</v>
      </c>
      <c r="CG659" s="23">
        <f t="shared" si="222"/>
        <v>0.53939979796700943</v>
      </c>
      <c r="DL659" s="2"/>
      <c r="DN659" s="2"/>
      <c r="DP659" s="2"/>
      <c r="DV659" s="2"/>
      <c r="DW659" s="23"/>
      <c r="DX659" s="23"/>
      <c r="DY659" s="23"/>
      <c r="DZ659" s="23"/>
      <c r="EA659" s="2"/>
      <c r="EB659" s="23"/>
      <c r="EC659" s="23"/>
    </row>
    <row r="660" spans="71:133">
      <c r="BS660" s="2">
        <v>43133</v>
      </c>
      <c r="BT660">
        <v>2171.54</v>
      </c>
      <c r="BU660" s="2">
        <v>43133</v>
      </c>
      <c r="BV660">
        <v>1268.92</v>
      </c>
      <c r="BW660" s="2">
        <v>43133</v>
      </c>
      <c r="BX660">
        <v>1230.8399999999999</v>
      </c>
      <c r="BZ660" s="2">
        <v>43140</v>
      </c>
      <c r="CA660" s="23">
        <f t="shared" si="218"/>
        <v>-2.2554613372001486E-2</v>
      </c>
      <c r="CB660" s="23">
        <f t="shared" si="219"/>
        <v>-5.5555043885905819E-2</v>
      </c>
      <c r="CC660" s="23">
        <f t="shared" si="220"/>
        <v>-7.1487764453543878E-2</v>
      </c>
      <c r="CD660" s="23"/>
      <c r="CE660" s="2">
        <v>43497</v>
      </c>
      <c r="CF660" s="23">
        <f t="shared" si="221"/>
        <v>0.41083138079016041</v>
      </c>
      <c r="CG660" s="23">
        <f t="shared" si="222"/>
        <v>0.52492105674026945</v>
      </c>
      <c r="DL660" s="2"/>
      <c r="DN660" s="2"/>
      <c r="DP660" s="2"/>
      <c r="DV660" s="2"/>
      <c r="DW660" s="23"/>
      <c r="DX660" s="23"/>
      <c r="DY660" s="23"/>
      <c r="DZ660" s="23"/>
      <c r="EA660" s="2"/>
      <c r="EB660" s="23"/>
      <c r="EC660" s="23"/>
    </row>
    <row r="661" spans="71:133">
      <c r="BS661" s="2">
        <v>43140</v>
      </c>
      <c r="BT661">
        <v>2050.9</v>
      </c>
      <c r="BU661" s="2">
        <v>43140</v>
      </c>
      <c r="BV661">
        <v>1240.3</v>
      </c>
      <c r="BW661" s="2">
        <v>43140</v>
      </c>
      <c r="BX661">
        <v>1142.8499999999999</v>
      </c>
      <c r="BZ661" s="2">
        <v>43147</v>
      </c>
      <c r="CA661" s="23">
        <f t="shared" si="218"/>
        <v>-4.3537853745057031E-4</v>
      </c>
      <c r="CB661" s="23">
        <f t="shared" si="219"/>
        <v>4.2425276707786619E-2</v>
      </c>
      <c r="CC661" s="23">
        <f t="shared" si="220"/>
        <v>4.9770311064444295E-2</v>
      </c>
      <c r="CD661" s="23"/>
      <c r="CE661" s="2">
        <v>43504</v>
      </c>
      <c r="CF661" s="23">
        <f t="shared" si="221"/>
        <v>0.38161869740881149</v>
      </c>
      <c r="CG661" s="23">
        <f t="shared" si="222"/>
        <v>0.50592187315929482</v>
      </c>
      <c r="DL661" s="2"/>
      <c r="DN661" s="2"/>
      <c r="DP661" s="2"/>
      <c r="DV661" s="2"/>
      <c r="DW661" s="23"/>
      <c r="DX661" s="23"/>
      <c r="DY661" s="23"/>
      <c r="DZ661" s="23"/>
      <c r="EA661" s="2"/>
      <c r="EB661" s="23"/>
      <c r="EC661" s="23"/>
    </row>
    <row r="662" spans="71:133">
      <c r="BS662" s="2">
        <v>43147</v>
      </c>
      <c r="BT662">
        <v>2137.91</v>
      </c>
      <c r="BU662" s="2">
        <v>43147</v>
      </c>
      <c r="BV662">
        <v>1239.76</v>
      </c>
      <c r="BW662" s="2">
        <v>43147</v>
      </c>
      <c r="BX662">
        <v>1199.73</v>
      </c>
      <c r="BZ662" s="2">
        <v>43154</v>
      </c>
      <c r="CA662" s="23">
        <f t="shared" si="218"/>
        <v>2.5972768923017142E-3</v>
      </c>
      <c r="CB662" s="23">
        <f t="shared" si="219"/>
        <v>1.4032396125187585E-3</v>
      </c>
      <c r="CC662" s="23">
        <f t="shared" si="220"/>
        <v>1.3919798621356616E-2</v>
      </c>
      <c r="CD662" s="23"/>
      <c r="CE662" s="2">
        <v>43511</v>
      </c>
      <c r="CF662" s="23">
        <f t="shared" si="221"/>
        <v>0.35852803280406947</v>
      </c>
      <c r="CG662" s="23">
        <f t="shared" si="222"/>
        <v>0.53310380839713656</v>
      </c>
      <c r="DL662" s="2"/>
      <c r="DN662" s="2"/>
      <c r="DP662" s="2"/>
      <c r="DV662" s="2"/>
      <c r="DW662" s="23"/>
      <c r="DX662" s="23"/>
      <c r="DY662" s="23"/>
      <c r="DZ662" s="23"/>
      <c r="EA662" s="2"/>
      <c r="EB662" s="23"/>
      <c r="EC662" s="23"/>
    </row>
    <row r="663" spans="71:133">
      <c r="BS663" s="2">
        <v>43154</v>
      </c>
      <c r="BT663">
        <v>2140.91</v>
      </c>
      <c r="BU663" s="2">
        <v>43154</v>
      </c>
      <c r="BV663">
        <v>1242.98</v>
      </c>
      <c r="BW663" s="2">
        <v>43154</v>
      </c>
      <c r="BX663">
        <v>1216.43</v>
      </c>
      <c r="BZ663" s="2">
        <v>43161</v>
      </c>
      <c r="CA663" s="23">
        <f t="shared" si="218"/>
        <v>-2.7755877005262164E-3</v>
      </c>
      <c r="CB663" s="23">
        <f t="shared" si="219"/>
        <v>-2.3854342312381038E-2</v>
      </c>
      <c r="CC663" s="23">
        <f t="shared" si="220"/>
        <v>-2.8254811209851849E-2</v>
      </c>
      <c r="CD663" s="23"/>
      <c r="CE663" s="2">
        <v>43518</v>
      </c>
      <c r="CF663" s="23">
        <f t="shared" si="221"/>
        <v>0.36178425717033913</v>
      </c>
      <c r="CG663" s="23">
        <f t="shared" si="222"/>
        <v>0.53716543447364729</v>
      </c>
      <c r="DL663" s="2"/>
      <c r="DN663" s="2"/>
      <c r="DP663" s="2"/>
      <c r="DV663" s="2"/>
      <c r="DW663" s="23"/>
      <c r="DX663" s="23"/>
      <c r="DY663" s="23"/>
      <c r="DZ663" s="23"/>
      <c r="EA663" s="2"/>
      <c r="EB663" s="23"/>
      <c r="EC663" s="23"/>
    </row>
    <row r="664" spans="71:133">
      <c r="BS664" s="2">
        <v>43161</v>
      </c>
      <c r="BT664">
        <v>2089.84</v>
      </c>
      <c r="BU664" s="2">
        <v>43161</v>
      </c>
      <c r="BV664">
        <v>1239.53</v>
      </c>
      <c r="BW664" s="2">
        <v>43161</v>
      </c>
      <c r="BX664">
        <v>1182.06</v>
      </c>
      <c r="BZ664" s="2">
        <v>43168</v>
      </c>
      <c r="CA664" s="23">
        <f t="shared" si="218"/>
        <v>-2.4162384129468473E-2</v>
      </c>
      <c r="CB664" s="23">
        <f t="shared" si="219"/>
        <v>2.8461509015044184E-2</v>
      </c>
      <c r="CC664" s="23">
        <f t="shared" si="220"/>
        <v>2.1293335363687271E-2</v>
      </c>
      <c r="CD664" s="23"/>
      <c r="CE664" s="2">
        <v>43525</v>
      </c>
      <c r="CF664" s="23">
        <f t="shared" si="221"/>
        <v>0.36424258044507807</v>
      </c>
      <c r="CG664" s="23">
        <f t="shared" si="222"/>
        <v>0.53825431442816651</v>
      </c>
      <c r="DL664" s="2"/>
      <c r="DN664" s="2"/>
      <c r="DP664" s="2"/>
      <c r="DV664" s="2"/>
      <c r="DW664" s="23"/>
      <c r="DX664" s="23"/>
      <c r="DY664" s="23"/>
      <c r="DZ664" s="23"/>
      <c r="EA664" s="2"/>
      <c r="EB664" s="23"/>
      <c r="EC664" s="23"/>
    </row>
    <row r="665" spans="71:133">
      <c r="BS665" s="2">
        <v>43168</v>
      </c>
      <c r="BT665">
        <v>2149.3200000000002</v>
      </c>
      <c r="BU665" s="2">
        <v>43168</v>
      </c>
      <c r="BV665">
        <v>1209.58</v>
      </c>
      <c r="BW665" s="2">
        <v>43168</v>
      </c>
      <c r="BX665">
        <v>1207.23</v>
      </c>
      <c r="BZ665" s="2">
        <v>43175</v>
      </c>
      <c r="CA665" s="23">
        <f t="shared" si="218"/>
        <v>2.8108930372527929E-4</v>
      </c>
      <c r="CB665" s="23">
        <f t="shared" si="219"/>
        <v>-7.104572609011206E-3</v>
      </c>
      <c r="CC665" s="23">
        <f t="shared" si="220"/>
        <v>4.895504584876198E-3</v>
      </c>
      <c r="CD665" s="23"/>
      <c r="CE665" s="2">
        <v>43532</v>
      </c>
      <c r="CF665" s="23">
        <f t="shared" si="221"/>
        <v>0.39659426076546067</v>
      </c>
      <c r="CG665" s="23">
        <f t="shared" si="222"/>
        <v>0.56699562129199921</v>
      </c>
      <c r="DL665" s="2"/>
      <c r="DN665" s="2"/>
      <c r="DP665" s="2"/>
      <c r="DV665" s="2"/>
      <c r="DW665" s="23"/>
      <c r="DX665" s="23"/>
      <c r="DY665" s="23"/>
      <c r="DZ665" s="23"/>
      <c r="EA665" s="2"/>
      <c r="EB665" s="23"/>
      <c r="EC665" s="23"/>
    </row>
    <row r="666" spans="71:133">
      <c r="BS666" s="2">
        <v>43175</v>
      </c>
      <c r="BT666">
        <v>2134.0500000000002</v>
      </c>
      <c r="BU666" s="2">
        <v>43175</v>
      </c>
      <c r="BV666">
        <v>1209.92</v>
      </c>
      <c r="BW666" s="2">
        <v>43175</v>
      </c>
      <c r="BX666">
        <v>1213.1400000000001</v>
      </c>
      <c r="BZ666" s="2">
        <v>43182</v>
      </c>
      <c r="CA666" s="23">
        <f t="shared" si="218"/>
        <v>-1.8282200476064658E-2</v>
      </c>
      <c r="CB666" s="23">
        <f t="shared" si="219"/>
        <v>-4.5687776762493915E-2</v>
      </c>
      <c r="CC666" s="23">
        <f t="shared" si="220"/>
        <v>-3.3829566249567344E-2</v>
      </c>
      <c r="CD666" s="23"/>
      <c r="CE666" s="2">
        <v>43539</v>
      </c>
      <c r="CF666" s="23">
        <f t="shared" si="221"/>
        <v>0.41875341449058873</v>
      </c>
      <c r="CG666" s="23">
        <f t="shared" si="222"/>
        <v>0.58358109008370029</v>
      </c>
      <c r="DL666" s="2"/>
      <c r="DN666" s="2"/>
      <c r="DP666" s="2"/>
      <c r="DV666" s="2"/>
      <c r="DW666" s="23"/>
      <c r="DX666" s="23"/>
      <c r="DY666" s="23"/>
      <c r="DZ666" s="23"/>
      <c r="EA666" s="2"/>
      <c r="EB666" s="23"/>
      <c r="EC666" s="23"/>
    </row>
    <row r="667" spans="71:133">
      <c r="BS667" s="2">
        <v>43182</v>
      </c>
      <c r="BT667">
        <v>2036.55</v>
      </c>
      <c r="BU667" s="2">
        <v>43182</v>
      </c>
      <c r="BV667">
        <v>1187.8</v>
      </c>
      <c r="BW667" s="2">
        <v>43182</v>
      </c>
      <c r="BX667">
        <v>1172.0999999999999</v>
      </c>
      <c r="BZ667" s="2">
        <v>43189</v>
      </c>
      <c r="CA667" s="23">
        <f t="shared" si="218"/>
        <v>8.7893584778582223E-3</v>
      </c>
      <c r="CB667" s="23">
        <f t="shared" si="219"/>
        <v>1.487319240873064E-2</v>
      </c>
      <c r="CC667" s="23">
        <f t="shared" si="220"/>
        <v>-1.0408668202369631E-3</v>
      </c>
      <c r="CD667" s="23"/>
      <c r="CE667" s="2">
        <v>43546</v>
      </c>
      <c r="CF667" s="23">
        <f t="shared" si="221"/>
        <v>0.39733437721766163</v>
      </c>
      <c r="CG667" s="23">
        <f t="shared" si="222"/>
        <v>0.57136015499705595</v>
      </c>
      <c r="DL667" s="2"/>
      <c r="DN667" s="2"/>
      <c r="DP667" s="2"/>
      <c r="DV667" s="2"/>
      <c r="DW667" s="23"/>
      <c r="DX667" s="23"/>
      <c r="DY667" s="23"/>
      <c r="DZ667" s="23"/>
      <c r="EA667" s="2"/>
      <c r="EB667" s="23"/>
      <c r="EC667" s="23"/>
    </row>
    <row r="668" spans="71:133">
      <c r="BS668" s="2">
        <v>43189</v>
      </c>
      <c r="BT668">
        <v>2066.84</v>
      </c>
      <c r="BU668" s="2">
        <v>43189</v>
      </c>
      <c r="BV668">
        <v>1198.24</v>
      </c>
      <c r="BW668" s="2">
        <v>43189</v>
      </c>
      <c r="BX668">
        <v>1170.8800000000001</v>
      </c>
      <c r="BZ668" s="2">
        <v>43196</v>
      </c>
      <c r="CA668" s="23">
        <f t="shared" si="218"/>
        <v>2.4344037922286121E-2</v>
      </c>
      <c r="CB668" s="23">
        <f t="shared" si="219"/>
        <v>-6.8026552611716307E-3</v>
      </c>
      <c r="CC668" s="23">
        <f t="shared" si="220"/>
        <v>-7.6096611095928246E-3</v>
      </c>
      <c r="CD668" s="23"/>
      <c r="CE668" s="2">
        <v>43553</v>
      </c>
      <c r="CF668" s="23">
        <f t="shared" si="221"/>
        <v>0.39681233344469868</v>
      </c>
      <c r="CG668" s="23">
        <f t="shared" si="222"/>
        <v>0.56979794695176955</v>
      </c>
      <c r="DL668" s="2"/>
      <c r="DN668" s="2"/>
      <c r="DP668" s="2"/>
      <c r="DV668" s="2"/>
      <c r="DW668" s="23"/>
      <c r="DX668" s="23"/>
      <c r="DY668" s="23"/>
      <c r="DZ668" s="23"/>
      <c r="EA668" s="2"/>
      <c r="EB668" s="23"/>
      <c r="EC668" s="23"/>
    </row>
    <row r="669" spans="71:133">
      <c r="BS669" s="2">
        <v>43196</v>
      </c>
      <c r="BT669">
        <v>2052.7800000000002</v>
      </c>
      <c r="BU669" s="2">
        <v>43196</v>
      </c>
      <c r="BV669">
        <v>1227.4100000000001</v>
      </c>
      <c r="BW669" s="2">
        <v>43196</v>
      </c>
      <c r="BX669">
        <v>1161.97</v>
      </c>
      <c r="BZ669" s="2">
        <v>43203</v>
      </c>
      <c r="CA669" s="23">
        <f t="shared" si="218"/>
        <v>1.3557002142723151E-2</v>
      </c>
      <c r="CB669" s="23">
        <f t="shared" si="219"/>
        <v>1.7634622317052928E-2</v>
      </c>
      <c r="CC669" s="23">
        <f t="shared" si="220"/>
        <v>6.9881322237235199E-3</v>
      </c>
      <c r="CD669" s="23"/>
      <c r="CE669" s="2">
        <v>43560</v>
      </c>
      <c r="CF669" s="23">
        <f t="shared" si="221"/>
        <v>0.41049219360950451</v>
      </c>
      <c r="CG669" s="23">
        <f t="shared" si="222"/>
        <v>0.57844946065618308</v>
      </c>
      <c r="DL669" s="2"/>
      <c r="DN669" s="2"/>
      <c r="DP669" s="2"/>
      <c r="DV669" s="2"/>
      <c r="DW669" s="23"/>
      <c r="DX669" s="23"/>
      <c r="DY669" s="23"/>
      <c r="DZ669" s="23"/>
      <c r="EA669" s="2"/>
      <c r="EB669" s="23"/>
      <c r="EC669" s="23"/>
    </row>
    <row r="670" spans="71:133">
      <c r="BS670" s="2">
        <v>43203</v>
      </c>
      <c r="BT670">
        <v>2088.98</v>
      </c>
      <c r="BU670" s="2">
        <v>43203</v>
      </c>
      <c r="BV670">
        <v>1244.05</v>
      </c>
      <c r="BW670" s="2">
        <v>43203</v>
      </c>
      <c r="BX670">
        <v>1170.0899999999999</v>
      </c>
      <c r="BZ670" s="2">
        <v>43210</v>
      </c>
      <c r="CA670" s="23">
        <f t="shared" si="218"/>
        <v>8.3919456613481547E-3</v>
      </c>
      <c r="CB670" s="23">
        <f t="shared" si="219"/>
        <v>5.1508391655257224E-3</v>
      </c>
      <c r="CC670" s="23">
        <f t="shared" si="220"/>
        <v>-1.5810749600457807E-3</v>
      </c>
      <c r="CD670" s="23"/>
      <c r="CE670" s="2">
        <v>43567</v>
      </c>
      <c r="CF670" s="23">
        <f t="shared" si="221"/>
        <v>0.40367490469229528</v>
      </c>
      <c r="CG670" s="23">
        <f t="shared" si="222"/>
        <v>0.5755356232892086</v>
      </c>
      <c r="DL670" s="2"/>
      <c r="DN670" s="2"/>
      <c r="DP670" s="2"/>
      <c r="DV670" s="2"/>
      <c r="DW670" s="23"/>
      <c r="DX670" s="23"/>
      <c r="DY670" s="23"/>
      <c r="DZ670" s="23"/>
      <c r="EA670" s="2"/>
      <c r="EB670" s="23"/>
      <c r="EC670" s="23"/>
    </row>
    <row r="671" spans="71:133">
      <c r="BS671" s="2">
        <v>43210</v>
      </c>
      <c r="BT671">
        <v>2099.7399999999998</v>
      </c>
      <c r="BU671" s="2">
        <v>43210</v>
      </c>
      <c r="BV671">
        <v>1254.49</v>
      </c>
      <c r="BW671" s="2">
        <v>43210</v>
      </c>
      <c r="BX671">
        <v>1168.24</v>
      </c>
      <c r="BZ671" s="2">
        <v>43217</v>
      </c>
      <c r="CA671" s="23">
        <f t="shared" si="218"/>
        <v>1.416511889293659E-2</v>
      </c>
      <c r="CB671" s="23">
        <f t="shared" si="219"/>
        <v>-1.7573604351013294E-3</v>
      </c>
      <c r="CC671" s="23">
        <f t="shared" si="220"/>
        <v>-1.0220502636444584E-2</v>
      </c>
      <c r="CD671" s="23"/>
      <c r="CE671" s="2">
        <v>43574</v>
      </c>
      <c r="CF671" s="23">
        <f t="shared" si="221"/>
        <v>0.40231623694376561</v>
      </c>
      <c r="CG671" s="23">
        <f t="shared" si="222"/>
        <v>0.57684175451624198</v>
      </c>
      <c r="DL671" s="2"/>
      <c r="DN671" s="2"/>
      <c r="DP671" s="2"/>
      <c r="DV671" s="2"/>
      <c r="DW671" s="23"/>
      <c r="DX671" s="23"/>
      <c r="DY671" s="23"/>
      <c r="DZ671" s="23"/>
      <c r="EA671" s="2"/>
      <c r="EB671" s="23"/>
      <c r="EC671" s="23"/>
    </row>
    <row r="672" spans="71:133">
      <c r="BS672" s="2">
        <v>43217</v>
      </c>
      <c r="BT672">
        <v>2096.0500000000002</v>
      </c>
      <c r="BU672" s="2">
        <v>43217</v>
      </c>
      <c r="BV672">
        <v>1272.26</v>
      </c>
      <c r="BW672" s="2">
        <v>43217</v>
      </c>
      <c r="BX672">
        <v>1156.3</v>
      </c>
      <c r="BZ672" s="2">
        <v>43224</v>
      </c>
      <c r="CA672" s="23">
        <f t="shared" si="218"/>
        <v>-1.678116108342631E-2</v>
      </c>
      <c r="CB672" s="23">
        <f t="shared" si="219"/>
        <v>-3.1535507263663609E-3</v>
      </c>
      <c r="CC672" s="23">
        <f t="shared" si="220"/>
        <v>-1.7408976909106477E-2</v>
      </c>
      <c r="CD672" s="23"/>
      <c r="CE672" s="2">
        <v>43581</v>
      </c>
      <c r="CF672" s="23">
        <f t="shared" si="221"/>
        <v>0.40480449057386608</v>
      </c>
      <c r="CG672" s="23">
        <f t="shared" si="222"/>
        <v>0.5853962778334787</v>
      </c>
      <c r="DL672" s="2"/>
      <c r="DN672" s="2"/>
      <c r="DP672" s="2"/>
      <c r="DV672" s="2"/>
      <c r="DW672" s="23"/>
      <c r="DX672" s="23"/>
      <c r="DY672" s="23"/>
      <c r="DZ672" s="23"/>
      <c r="EA672" s="2"/>
      <c r="EB672" s="23"/>
      <c r="EC672" s="23"/>
    </row>
    <row r="673" spans="71:133">
      <c r="BS673" s="2">
        <v>43224</v>
      </c>
      <c r="BT673">
        <v>2089.44</v>
      </c>
      <c r="BU673" s="2">
        <v>43224</v>
      </c>
      <c r="BV673">
        <v>1250.9100000000001</v>
      </c>
      <c r="BW673" s="2">
        <v>43224</v>
      </c>
      <c r="BX673">
        <v>1136.17</v>
      </c>
      <c r="BZ673" s="2">
        <v>43231</v>
      </c>
      <c r="CA673" s="23">
        <f t="shared" si="218"/>
        <v>1.0136620540246666E-2</v>
      </c>
      <c r="CB673" s="23">
        <f t="shared" si="219"/>
        <v>2.0349950225897917E-2</v>
      </c>
      <c r="CC673" s="23">
        <f t="shared" si="220"/>
        <v>2.4925847364390741E-2</v>
      </c>
      <c r="CD673" s="23"/>
      <c r="CE673" s="2">
        <v>43588</v>
      </c>
      <c r="CF673" s="23">
        <f t="shared" si="221"/>
        <v>0.40252313905203291</v>
      </c>
      <c r="CG673" s="23">
        <f t="shared" si="222"/>
        <v>0.57389399773569338</v>
      </c>
      <c r="DL673" s="2"/>
      <c r="DN673" s="2"/>
      <c r="DP673" s="2"/>
      <c r="DV673" s="2"/>
      <c r="DW673" s="23"/>
      <c r="DX673" s="23"/>
      <c r="DY673" s="23"/>
      <c r="DZ673" s="23"/>
      <c r="EA673" s="2"/>
      <c r="EB673" s="23"/>
      <c r="EC673" s="23"/>
    </row>
    <row r="674" spans="71:133">
      <c r="BS674" s="2">
        <v>43231</v>
      </c>
      <c r="BT674">
        <v>2131.96</v>
      </c>
      <c r="BU674" s="2">
        <v>43231</v>
      </c>
      <c r="BV674">
        <v>1263.5899999999999</v>
      </c>
      <c r="BW674" s="2">
        <v>43231</v>
      </c>
      <c r="BX674">
        <v>1164.49</v>
      </c>
      <c r="BZ674" s="2">
        <v>43238</v>
      </c>
      <c r="CA674" s="23">
        <f t="shared" si="218"/>
        <v>-2.4469962566971759E-2</v>
      </c>
      <c r="CB674" s="23">
        <f t="shared" si="219"/>
        <v>-5.2346197864875377E-3</v>
      </c>
      <c r="CC674" s="23">
        <f t="shared" si="220"/>
        <v>-2.2962842102551284E-2</v>
      </c>
      <c r="CD674" s="23"/>
      <c r="CE674" s="2">
        <v>43595</v>
      </c>
      <c r="CF674" s="23">
        <f t="shared" si="221"/>
        <v>0.42596609339765157</v>
      </c>
      <c r="CG674" s="23">
        <f t="shared" si="222"/>
        <v>0.60688720551939257</v>
      </c>
      <c r="DL674" s="2"/>
      <c r="DN674" s="2"/>
      <c r="DP674" s="2"/>
      <c r="DV674" s="2"/>
      <c r="DW674" s="23"/>
      <c r="DX674" s="23"/>
      <c r="DY674" s="23"/>
      <c r="DZ674" s="23"/>
      <c r="EA674" s="2"/>
      <c r="EB674" s="23"/>
      <c r="EC674" s="23"/>
    </row>
    <row r="675" spans="71:133">
      <c r="BS675" s="2">
        <v>43238</v>
      </c>
      <c r="BT675">
        <v>2120.8000000000002</v>
      </c>
      <c r="BU675" s="2">
        <v>43238</v>
      </c>
      <c r="BV675">
        <v>1232.67</v>
      </c>
      <c r="BW675" s="2">
        <v>43238</v>
      </c>
      <c r="BX675">
        <v>1137.75</v>
      </c>
      <c r="BZ675" s="2">
        <v>43245</v>
      </c>
      <c r="CA675" s="23">
        <f t="shared" si="218"/>
        <v>2.2065921941800681E-3</v>
      </c>
      <c r="CB675" s="23">
        <f t="shared" si="219"/>
        <v>-4.7152018106374483E-3</v>
      </c>
      <c r="CC675" s="23">
        <f t="shared" si="220"/>
        <v>-9.931883102616279E-4</v>
      </c>
      <c r="CD675" s="23"/>
      <c r="CE675" s="2">
        <v>43602</v>
      </c>
      <c r="CF675" s="23">
        <f t="shared" si="221"/>
        <v>0.4244890050466345</v>
      </c>
      <c r="CG675" s="23">
        <f t="shared" si="222"/>
        <v>0.57623792576226807</v>
      </c>
      <c r="DL675" s="2"/>
      <c r="DN675" s="2"/>
      <c r="DP675" s="2"/>
      <c r="DV675" s="2"/>
      <c r="DW675" s="23"/>
      <c r="DX675" s="23"/>
      <c r="DY675" s="23"/>
      <c r="DZ675" s="23"/>
      <c r="EA675" s="2"/>
      <c r="EB675" s="23"/>
      <c r="EC675" s="23"/>
    </row>
    <row r="676" spans="71:133">
      <c r="BS676" s="2">
        <v>43245</v>
      </c>
      <c r="BT676">
        <v>2110.8000000000002</v>
      </c>
      <c r="BU676" s="2">
        <v>43245</v>
      </c>
      <c r="BV676">
        <v>1235.3900000000001</v>
      </c>
      <c r="BW676" s="2">
        <v>43245</v>
      </c>
      <c r="BX676">
        <v>1136.6199999999999</v>
      </c>
      <c r="BZ676" s="2">
        <v>43252</v>
      </c>
      <c r="CA676" s="23">
        <f t="shared" si="218"/>
        <v>3.4806822137138926E-3</v>
      </c>
      <c r="CB676" s="23">
        <f t="shared" si="219"/>
        <v>-7.6274398332387694E-4</v>
      </c>
      <c r="CC676" s="23">
        <f t="shared" si="220"/>
        <v>-5.6307297073778795E-3</v>
      </c>
      <c r="CD676" s="23"/>
      <c r="CE676" s="2">
        <v>43609</v>
      </c>
      <c r="CF676" s="23">
        <f t="shared" si="221"/>
        <v>0.39148913317429274</v>
      </c>
      <c r="CG676" s="23">
        <f t="shared" si="222"/>
        <v>0.54557294142344692</v>
      </c>
      <c r="DL676" s="2"/>
      <c r="DN676" s="2"/>
      <c r="DP676" s="2"/>
      <c r="DV676" s="2"/>
      <c r="DW676" s="23"/>
      <c r="DX676" s="23"/>
      <c r="DY676" s="23"/>
      <c r="DZ676" s="23"/>
      <c r="EA676" s="2"/>
      <c r="EB676" s="23"/>
      <c r="EC676" s="23"/>
    </row>
    <row r="677" spans="71:133">
      <c r="BS677" s="2">
        <v>43252</v>
      </c>
      <c r="BT677">
        <v>2109.19</v>
      </c>
      <c r="BU677" s="2">
        <v>43252</v>
      </c>
      <c r="BV677">
        <v>1239.69</v>
      </c>
      <c r="BW677" s="2">
        <v>43252</v>
      </c>
      <c r="BX677">
        <v>1130.22</v>
      </c>
      <c r="BZ677" s="2">
        <v>43259</v>
      </c>
      <c r="CA677" s="23">
        <f t="shared" si="218"/>
        <v>1.3584041171583072E-2</v>
      </c>
      <c r="CB677" s="23">
        <f t="shared" si="219"/>
        <v>1.3536001972320966E-2</v>
      </c>
      <c r="CC677" s="23">
        <f t="shared" si="220"/>
        <v>4.574330661287318E-3</v>
      </c>
      <c r="CD677" s="23"/>
      <c r="CE677" s="2">
        <v>43616</v>
      </c>
      <c r="CF677" s="23">
        <f t="shared" si="221"/>
        <v>0.37581691294957159</v>
      </c>
      <c r="CG677" s="23">
        <f t="shared" si="222"/>
        <v>0.54794547240015978</v>
      </c>
      <c r="DL677" s="2"/>
      <c r="DN677" s="2"/>
      <c r="DP677" s="2"/>
      <c r="DV677" s="2"/>
      <c r="DW677" s="23"/>
      <c r="DX677" s="23"/>
      <c r="DY677" s="23"/>
      <c r="DZ677" s="23"/>
      <c r="EA677" s="2"/>
      <c r="EB677" s="23"/>
      <c r="EC677" s="23"/>
    </row>
    <row r="678" spans="71:133">
      <c r="BS678" s="2">
        <v>43259</v>
      </c>
      <c r="BT678">
        <v>2137.7399999999998</v>
      </c>
      <c r="BU678" s="2">
        <v>43259</v>
      </c>
      <c r="BV678">
        <v>1256.53</v>
      </c>
      <c r="BW678" s="2">
        <v>43259</v>
      </c>
      <c r="BX678">
        <v>1135.3900000000001</v>
      </c>
      <c r="BZ678" s="2">
        <v>43266</v>
      </c>
      <c r="CA678" s="23">
        <f t="shared" si="218"/>
        <v>6.032486291612571E-3</v>
      </c>
      <c r="CB678" s="23">
        <f t="shared" si="219"/>
        <v>-1.6793436058639699E-3</v>
      </c>
      <c r="CC678" s="23">
        <f t="shared" si="220"/>
        <v>-1.9050722659174513E-2</v>
      </c>
      <c r="CD678" s="23"/>
      <c r="CE678" s="2">
        <v>43623</v>
      </c>
      <c r="CF678" s="23">
        <f t="shared" si="221"/>
        <v>0.34164146574293663</v>
      </c>
      <c r="CG678" s="23">
        <f t="shared" si="222"/>
        <v>0.54089016818556757</v>
      </c>
      <c r="DL678" s="2"/>
      <c r="DN678" s="2"/>
      <c r="DP678" s="2"/>
      <c r="DV678" s="2"/>
      <c r="DW678" s="23"/>
      <c r="DX678" s="23"/>
      <c r="DY678" s="23"/>
      <c r="DZ678" s="23"/>
      <c r="EA678" s="2"/>
      <c r="EB678" s="23"/>
      <c r="EC678" s="23"/>
    </row>
    <row r="679" spans="71:133">
      <c r="BS679" s="2">
        <v>43266</v>
      </c>
      <c r="BT679">
        <v>2134.15</v>
      </c>
      <c r="BU679" s="2">
        <v>43266</v>
      </c>
      <c r="BV679">
        <v>1264.1099999999999</v>
      </c>
      <c r="BW679" s="2">
        <v>43266</v>
      </c>
      <c r="BX679">
        <v>1113.76</v>
      </c>
      <c r="BZ679" s="2">
        <v>43273</v>
      </c>
      <c r="CA679" s="23">
        <f t="shared" si="218"/>
        <v>-2.634264423190924E-3</v>
      </c>
      <c r="CB679" s="23">
        <f t="shared" si="219"/>
        <v>-9.0199845371693455E-3</v>
      </c>
      <c r="CC679" s="23">
        <f t="shared" si="220"/>
        <v>-2.3128860795862627E-2</v>
      </c>
      <c r="CD679" s="23"/>
      <c r="CE679" s="2">
        <v>43630</v>
      </c>
      <c r="CF679" s="23">
        <f t="shared" si="221"/>
        <v>0.34161726054211272</v>
      </c>
      <c r="CG679" s="23">
        <f t="shared" si="222"/>
        <v>0.54475107314400273</v>
      </c>
      <c r="DL679" s="2"/>
      <c r="DN679" s="2"/>
      <c r="DP679" s="2"/>
      <c r="DV679" s="2"/>
      <c r="DW679" s="23"/>
      <c r="DX679" s="23"/>
      <c r="DY679" s="23"/>
      <c r="DZ679" s="23"/>
      <c r="EA679" s="2"/>
      <c r="EB679" s="23"/>
      <c r="EC679" s="23"/>
    </row>
    <row r="680" spans="71:133">
      <c r="BS680" s="2">
        <v>43273</v>
      </c>
      <c r="BT680">
        <v>2114.9</v>
      </c>
      <c r="BU680" s="2">
        <v>43273</v>
      </c>
      <c r="BV680">
        <v>1260.78</v>
      </c>
      <c r="BW680" s="2">
        <v>43273</v>
      </c>
      <c r="BX680">
        <v>1088</v>
      </c>
      <c r="BZ680" s="2">
        <v>43280</v>
      </c>
      <c r="CA680" s="23">
        <f t="shared" si="218"/>
        <v>-1.170703849997623E-2</v>
      </c>
      <c r="CB680" s="23">
        <f t="shared" si="219"/>
        <v>-1.2104591233628059E-2</v>
      </c>
      <c r="CC680" s="23">
        <f t="shared" si="220"/>
        <v>-1.6985294117647043E-2</v>
      </c>
      <c r="CD680" s="23"/>
      <c r="CE680" s="2">
        <v>43637</v>
      </c>
      <c r="CF680" s="23">
        <f t="shared" si="221"/>
        <v>0.32111989552161418</v>
      </c>
      <c r="CG680" s="23">
        <f t="shared" si="222"/>
        <v>0.50495422965069214</v>
      </c>
      <c r="DL680" s="2"/>
      <c r="DN680" s="2"/>
      <c r="DP680" s="2"/>
      <c r="DV680" s="2"/>
      <c r="DW680" s="23"/>
      <c r="DX680" s="23"/>
      <c r="DY680" s="23"/>
      <c r="DZ680" s="23"/>
      <c r="EA680" s="2"/>
      <c r="EB680" s="23"/>
      <c r="EC680" s="23"/>
    </row>
    <row r="681" spans="71:133">
      <c r="BS681" s="2">
        <v>43280</v>
      </c>
      <c r="BT681">
        <v>2089.3000000000002</v>
      </c>
      <c r="BU681" s="2">
        <v>43280</v>
      </c>
      <c r="BV681">
        <v>1246.02</v>
      </c>
      <c r="BW681" s="2">
        <v>43280</v>
      </c>
      <c r="BX681">
        <v>1069.52</v>
      </c>
      <c r="BZ681" s="2">
        <v>43287</v>
      </c>
      <c r="CA681" s="23">
        <f t="shared" si="218"/>
        <v>3.3466557519141737E-3</v>
      </c>
      <c r="CB681" s="23">
        <f t="shared" si="219"/>
        <v>1.1697697793519257E-2</v>
      </c>
      <c r="CC681" s="23">
        <f t="shared" si="220"/>
        <v>-8.9292392849128488E-3</v>
      </c>
      <c r="CD681" s="23"/>
      <c r="CE681" s="2">
        <v>43644</v>
      </c>
      <c r="CF681" s="23">
        <f t="shared" si="221"/>
        <v>0.31508812466553132</v>
      </c>
      <c r="CG681" s="23">
        <f t="shared" si="222"/>
        <v>0.50025304116739178</v>
      </c>
      <c r="DL681" s="2"/>
      <c r="DN681" s="2"/>
      <c r="DP681" s="2"/>
      <c r="DV681" s="2"/>
      <c r="DW681" s="23"/>
      <c r="DX681" s="23"/>
      <c r="DY681" s="23"/>
      <c r="DZ681" s="23"/>
      <c r="EA681" s="2"/>
      <c r="EB681" s="23"/>
      <c r="EC681" s="23"/>
    </row>
    <row r="682" spans="71:133">
      <c r="BS682" s="2">
        <v>43287</v>
      </c>
      <c r="BT682">
        <v>2113.7399999999998</v>
      </c>
      <c r="BU682" s="2">
        <v>43287</v>
      </c>
      <c r="BV682">
        <v>1250.19</v>
      </c>
      <c r="BW682" s="2">
        <v>43287</v>
      </c>
      <c r="BX682">
        <v>1059.97</v>
      </c>
      <c r="BZ682" s="2">
        <v>43294</v>
      </c>
      <c r="CA682" s="23">
        <f t="shared" si="218"/>
        <v>2.3348451035442697E-2</v>
      </c>
      <c r="CB682" s="23">
        <f t="shared" si="219"/>
        <v>9.8687634240730571E-3</v>
      </c>
      <c r="CC682" s="23">
        <f t="shared" si="220"/>
        <v>1.4783437267092525E-2</v>
      </c>
      <c r="CD682" s="23"/>
      <c r="CE682" s="2">
        <v>43651</v>
      </c>
      <c r="CF682" s="23">
        <f t="shared" si="221"/>
        <v>0.31193087019096583</v>
      </c>
      <c r="CG682" s="23">
        <f t="shared" si="222"/>
        <v>0.50075446947914504</v>
      </c>
      <c r="DL682" s="2"/>
      <c r="DN682" s="2"/>
      <c r="DP682" s="2"/>
      <c r="DV682" s="2"/>
      <c r="DW682" s="23"/>
      <c r="DX682" s="23"/>
      <c r="DY682" s="23"/>
      <c r="DZ682" s="23"/>
      <c r="EA682" s="2"/>
      <c r="EB682" s="23"/>
      <c r="EC682" s="23"/>
    </row>
    <row r="683" spans="71:133">
      <c r="BS683" s="2">
        <v>43294</v>
      </c>
      <c r="BT683">
        <v>2134.6</v>
      </c>
      <c r="BU683" s="2">
        <v>43294</v>
      </c>
      <c r="BV683">
        <v>1279.3800000000001</v>
      </c>
      <c r="BW683" s="2">
        <v>43294</v>
      </c>
      <c r="BX683">
        <v>1075.6400000000001</v>
      </c>
      <c r="BZ683" s="2">
        <v>43301</v>
      </c>
      <c r="CA683" s="23">
        <f t="shared" si="218"/>
        <v>-1.4225640544640594E-3</v>
      </c>
      <c r="CB683" s="23">
        <f t="shared" si="219"/>
        <v>2.1409163309284995E-3</v>
      </c>
      <c r="CC683" s="23">
        <f t="shared" si="220"/>
        <v>-5.1783124465436536E-3</v>
      </c>
      <c r="CD683" s="23"/>
      <c r="CE683" s="2">
        <v>43658</v>
      </c>
      <c r="CF683" s="23">
        <f t="shared" si="221"/>
        <v>0.30101583626386269</v>
      </c>
      <c r="CG683" s="23">
        <f t="shared" si="222"/>
        <v>0.49626252962670708</v>
      </c>
      <c r="DL683" s="2"/>
      <c r="DN683" s="2"/>
      <c r="DP683" s="2"/>
      <c r="DV683" s="2"/>
      <c r="DW683" s="23"/>
      <c r="DX683" s="23"/>
      <c r="DY683" s="23"/>
      <c r="DZ683" s="23"/>
      <c r="EA683" s="2"/>
      <c r="EB683" s="23"/>
      <c r="EC683" s="23"/>
    </row>
    <row r="684" spans="71:133">
      <c r="BS684" s="2">
        <v>43301</v>
      </c>
      <c r="BT684">
        <v>2139.17</v>
      </c>
      <c r="BU684" s="2">
        <v>43301</v>
      </c>
      <c r="BV684">
        <v>1277.56</v>
      </c>
      <c r="BW684" s="2">
        <v>43301</v>
      </c>
      <c r="BX684">
        <v>1070.07</v>
      </c>
      <c r="BZ684" s="2">
        <v>43308</v>
      </c>
      <c r="CA684" s="23">
        <f t="shared" si="218"/>
        <v>2.7677760731394274E-2</v>
      </c>
      <c r="CB684" s="23">
        <f t="shared" si="219"/>
        <v>7.9189592225021865E-3</v>
      </c>
      <c r="CC684" s="23">
        <f t="shared" si="220"/>
        <v>2.0830412963637857E-2</v>
      </c>
      <c r="CD684" s="23"/>
      <c r="CE684" s="2">
        <v>43665</v>
      </c>
      <c r="CF684" s="23">
        <f t="shared" si="221"/>
        <v>0.30399485520853348</v>
      </c>
      <c r="CG684" s="23">
        <f t="shared" si="222"/>
        <v>0.49208990304470446</v>
      </c>
      <c r="DL684" s="2"/>
      <c r="DN684" s="2"/>
      <c r="DP684" s="2"/>
      <c r="DV684" s="2"/>
      <c r="DW684" s="23"/>
      <c r="DX684" s="23"/>
      <c r="DY684" s="23"/>
      <c r="DZ684" s="23"/>
      <c r="EA684" s="2"/>
      <c r="EB684" s="23"/>
      <c r="EC684" s="23"/>
    </row>
    <row r="685" spans="71:133">
      <c r="BS685" s="2">
        <v>43308</v>
      </c>
      <c r="BT685">
        <v>2156.11</v>
      </c>
      <c r="BU685" s="2">
        <v>43308</v>
      </c>
      <c r="BV685">
        <v>1312.92</v>
      </c>
      <c r="BW685" s="2">
        <v>43308</v>
      </c>
      <c r="BX685">
        <v>1092.3599999999999</v>
      </c>
      <c r="BZ685" s="2">
        <v>43315</v>
      </c>
      <c r="CA685" s="23">
        <f t="shared" si="218"/>
        <v>1.3001553788501985E-2</v>
      </c>
      <c r="CB685" s="23">
        <f t="shared" si="219"/>
        <v>-3.3393472503728816E-4</v>
      </c>
      <c r="CC685" s="23">
        <f t="shared" si="220"/>
        <v>-1.742099674100106E-2</v>
      </c>
      <c r="CD685" s="23"/>
      <c r="CE685" s="2">
        <v>43672</v>
      </c>
      <c r="CF685" s="23">
        <f t="shared" si="221"/>
        <v>0.29367077448891771</v>
      </c>
      <c r="CG685" s="23">
        <f t="shared" si="222"/>
        <v>0.48135769000710826</v>
      </c>
      <c r="DL685" s="2"/>
      <c r="DN685" s="2"/>
      <c r="DP685" s="2"/>
      <c r="DV685" s="2"/>
      <c r="DW685" s="23"/>
      <c r="DX685" s="23"/>
      <c r="DY685" s="23"/>
      <c r="DZ685" s="23"/>
      <c r="EA685" s="2"/>
      <c r="EB685" s="23"/>
      <c r="EC685" s="23"/>
    </row>
    <row r="686" spans="71:133">
      <c r="BS686" s="2">
        <v>43315</v>
      </c>
      <c r="BT686">
        <v>2155.39</v>
      </c>
      <c r="BU686" s="2">
        <v>43315</v>
      </c>
      <c r="BV686">
        <v>1329.99</v>
      </c>
      <c r="BW686" s="2">
        <v>43315</v>
      </c>
      <c r="BX686">
        <v>1073.33</v>
      </c>
      <c r="BZ686" s="2">
        <v>43322</v>
      </c>
      <c r="CA686" s="23">
        <f t="shared" si="218"/>
        <v>6.8647132685206724E-3</v>
      </c>
      <c r="CB686" s="23">
        <f t="shared" si="219"/>
        <v>-7.2144716269444409E-3</v>
      </c>
      <c r="CC686" s="23">
        <f t="shared" si="220"/>
        <v>-1.0211211836061662E-2</v>
      </c>
      <c r="CD686" s="23"/>
      <c r="CE686" s="2">
        <v>43679</v>
      </c>
      <c r="CF686" s="23">
        <f t="shared" si="221"/>
        <v>0.32128883818009335</v>
      </c>
      <c r="CG686" s="23">
        <f t="shared" si="222"/>
        <v>0.51845214821533958</v>
      </c>
      <c r="DL686" s="2"/>
      <c r="DN686" s="2"/>
      <c r="DP686" s="2"/>
      <c r="DV686" s="2"/>
      <c r="DW686" s="23"/>
      <c r="DX686" s="23"/>
      <c r="DY686" s="23"/>
      <c r="DZ686" s="23"/>
      <c r="EA686" s="2"/>
      <c r="EB686" s="23"/>
      <c r="EC686" s="23"/>
    </row>
    <row r="687" spans="71:133">
      <c r="BS687" s="2">
        <v>43322</v>
      </c>
      <c r="BT687">
        <v>2139.84</v>
      </c>
      <c r="BU687" s="2">
        <v>43322</v>
      </c>
      <c r="BV687">
        <v>1339.12</v>
      </c>
      <c r="BW687" s="2">
        <v>43322</v>
      </c>
      <c r="BX687">
        <v>1062.3699999999999</v>
      </c>
      <c r="BZ687" s="2">
        <v>43329</v>
      </c>
      <c r="CA687" s="23">
        <f t="shared" si="218"/>
        <v>5.6828364896350791E-3</v>
      </c>
      <c r="CB687" s="23">
        <f t="shared" si="219"/>
        <v>-8.0847166143260818E-4</v>
      </c>
      <c r="CC687" s="23">
        <f t="shared" si="220"/>
        <v>-3.711512938053585E-2</v>
      </c>
      <c r="CD687" s="23"/>
      <c r="CE687" s="2">
        <v>43686</v>
      </c>
      <c r="CF687" s="23">
        <f t="shared" si="221"/>
        <v>0.31927387166225801</v>
      </c>
      <c r="CG687" s="23">
        <f t="shared" si="222"/>
        <v>0.50522780471428619</v>
      </c>
      <c r="DL687" s="2"/>
      <c r="DN687" s="2"/>
      <c r="DP687" s="2"/>
      <c r="DV687" s="2"/>
      <c r="DW687" s="23"/>
      <c r="DX687" s="23"/>
      <c r="DY687" s="23"/>
      <c r="DZ687" s="23"/>
      <c r="EA687" s="2"/>
      <c r="EB687" s="23"/>
      <c r="EC687" s="23"/>
    </row>
    <row r="688" spans="71:133">
      <c r="BS688" s="2">
        <v>43329</v>
      </c>
      <c r="BT688">
        <v>2138.11</v>
      </c>
      <c r="BU688" s="2">
        <v>43329</v>
      </c>
      <c r="BV688">
        <v>1346.73</v>
      </c>
      <c r="BW688" s="2">
        <v>43329</v>
      </c>
      <c r="BX688">
        <v>1022.94</v>
      </c>
      <c r="BZ688" s="2">
        <v>43336</v>
      </c>
      <c r="CA688" s="23">
        <f t="shared" si="218"/>
        <v>1.2712273432684995E-2</v>
      </c>
      <c r="CB688" s="23">
        <f t="shared" si="219"/>
        <v>1.099101542951475E-2</v>
      </c>
      <c r="CC688" s="23">
        <f t="shared" si="220"/>
        <v>2.6638903552505422E-2</v>
      </c>
      <c r="CD688" s="23"/>
      <c r="CE688" s="2">
        <v>43693</v>
      </c>
      <c r="CF688" s="23">
        <f t="shared" si="221"/>
        <v>0.32055277640665586</v>
      </c>
      <c r="CG688" s="23">
        <f t="shared" si="222"/>
        <v>0.5300419267340829</v>
      </c>
      <c r="DL688" s="2"/>
      <c r="DN688" s="2"/>
      <c r="DP688" s="2"/>
      <c r="DV688" s="2"/>
      <c r="DW688" s="23"/>
      <c r="DX688" s="23"/>
      <c r="DY688" s="23"/>
      <c r="DZ688" s="23"/>
      <c r="EA688" s="2"/>
      <c r="EB688" s="23"/>
      <c r="EC688" s="23"/>
    </row>
    <row r="689" spans="71:133">
      <c r="BS689" s="2">
        <v>43336</v>
      </c>
      <c r="BT689">
        <v>2161.61</v>
      </c>
      <c r="BU689" s="2">
        <v>43336</v>
      </c>
      <c r="BV689">
        <v>1363.85</v>
      </c>
      <c r="BW689" s="2">
        <v>43336</v>
      </c>
      <c r="BX689">
        <v>1050.19</v>
      </c>
      <c r="BZ689" s="2">
        <v>43343</v>
      </c>
      <c r="CA689" s="23">
        <f t="shared" si="218"/>
        <v>1.2889980569710913E-2</v>
      </c>
      <c r="CB689" s="23">
        <f t="shared" si="219"/>
        <v>6.4257659799871192E-3</v>
      </c>
      <c r="CC689" s="23">
        <f t="shared" si="220"/>
        <v>5.4942438987231057E-3</v>
      </c>
      <c r="CD689" s="23"/>
      <c r="CE689" s="2">
        <v>43700</v>
      </c>
      <c r="CF689" s="23">
        <f t="shared" si="221"/>
        <v>0.31756676224353747</v>
      </c>
      <c r="CG689" s="23">
        <f t="shared" si="222"/>
        <v>0.51950444069769286</v>
      </c>
      <c r="DL689" s="2"/>
      <c r="DN689" s="2"/>
      <c r="DP689" s="2"/>
      <c r="DV689" s="2"/>
      <c r="DW689" s="23"/>
      <c r="DX689" s="23"/>
      <c r="DY689" s="23"/>
      <c r="DZ689" s="23"/>
      <c r="EA689" s="2"/>
      <c r="EB689" s="23"/>
      <c r="EC689" s="23"/>
    </row>
    <row r="690" spans="71:133">
      <c r="BS690" s="2">
        <v>43343</v>
      </c>
      <c r="BT690">
        <v>2175.5</v>
      </c>
      <c r="BU690" s="2">
        <v>43343</v>
      </c>
      <c r="BV690">
        <v>1381.43</v>
      </c>
      <c r="BW690" s="2">
        <v>43343</v>
      </c>
      <c r="BX690">
        <v>1055.96</v>
      </c>
      <c r="BZ690" s="2">
        <v>43350</v>
      </c>
      <c r="CA690" s="23">
        <f t="shared" si="218"/>
        <v>-8.2595571255873468E-3</v>
      </c>
      <c r="CB690" s="23">
        <f t="shared" si="219"/>
        <v>-1.742128246380148E-2</v>
      </c>
      <c r="CC690" s="23">
        <f t="shared" si="220"/>
        <v>-3.1232243645592628E-2</v>
      </c>
      <c r="CD690" s="23"/>
      <c r="CE690" s="2">
        <v>43707</v>
      </c>
      <c r="CF690" s="23">
        <f t="shared" si="221"/>
        <v>0.3290403236507532</v>
      </c>
      <c r="CG690" s="23">
        <f t="shared" si="222"/>
        <v>0.52257930527593932</v>
      </c>
      <c r="DL690" s="2"/>
      <c r="DN690" s="2"/>
      <c r="DP690" s="2"/>
      <c r="DV690" s="2"/>
      <c r="DW690" s="23"/>
      <c r="DX690" s="23"/>
      <c r="DY690" s="23"/>
      <c r="DZ690" s="23"/>
      <c r="EA690" s="2"/>
      <c r="EB690" s="23"/>
      <c r="EC690" s="23"/>
    </row>
    <row r="691" spans="71:133">
      <c r="BS691" s="2">
        <v>43350</v>
      </c>
      <c r="BT691">
        <v>2137.6</v>
      </c>
      <c r="BU691" s="2">
        <v>43350</v>
      </c>
      <c r="BV691">
        <v>1370.02</v>
      </c>
      <c r="BW691" s="2">
        <v>43350</v>
      </c>
      <c r="BX691">
        <v>1022.98</v>
      </c>
      <c r="BZ691" s="2">
        <v>43357</v>
      </c>
      <c r="CA691" s="23">
        <f t="shared" si="218"/>
        <v>-6.5911446548225783E-3</v>
      </c>
      <c r="CB691" s="23">
        <f t="shared" si="219"/>
        <v>1.3561938622754566E-2</v>
      </c>
      <c r="CC691" s="23">
        <f t="shared" si="220"/>
        <v>5.4253260083285682E-3</v>
      </c>
      <c r="CD691" s="23"/>
      <c r="CE691" s="2">
        <v>43714</v>
      </c>
      <c r="CF691" s="23">
        <f t="shared" si="221"/>
        <v>0.31585973826755287</v>
      </c>
      <c r="CG691" s="23">
        <f t="shared" si="222"/>
        <v>0.50765857161177852</v>
      </c>
      <c r="DL691" s="2"/>
      <c r="DN691" s="2"/>
      <c r="DP691" s="2"/>
      <c r="DV691" s="2"/>
      <c r="DW691" s="23"/>
      <c r="DX691" s="23"/>
      <c r="DY691" s="23"/>
      <c r="DZ691" s="23"/>
      <c r="EA691" s="2"/>
      <c r="EB691" s="23"/>
      <c r="EC691" s="23"/>
    </row>
    <row r="692" spans="71:133">
      <c r="BS692" s="2">
        <v>43357</v>
      </c>
      <c r="BT692">
        <v>2166.59</v>
      </c>
      <c r="BU692" s="2">
        <v>43357</v>
      </c>
      <c r="BV692">
        <v>1360.99</v>
      </c>
      <c r="BW692" s="2">
        <v>43357</v>
      </c>
      <c r="BX692">
        <v>1028.53</v>
      </c>
      <c r="BZ692" s="2">
        <v>43364</v>
      </c>
      <c r="CA692" s="23">
        <f t="shared" si="218"/>
        <v>-3.4790850777742577E-2</v>
      </c>
      <c r="CB692" s="23">
        <f t="shared" si="219"/>
        <v>1.5425161198011628E-2</v>
      </c>
      <c r="CC692" s="23">
        <f t="shared" si="220"/>
        <v>2.2274508278805838E-2</v>
      </c>
      <c r="CD692" s="23"/>
      <c r="CE692" s="2">
        <v>43721</v>
      </c>
      <c r="CF692" s="23">
        <f t="shared" si="221"/>
        <v>0.32484883156663918</v>
      </c>
      <c r="CG692" s="23">
        <f t="shared" si="222"/>
        <v>0.51380339377313422</v>
      </c>
      <c r="DL692" s="2"/>
      <c r="DN692" s="2"/>
      <c r="DP692" s="2"/>
      <c r="DV692" s="2"/>
      <c r="DW692" s="23"/>
      <c r="DX692" s="23"/>
      <c r="DY692" s="23"/>
      <c r="DZ692" s="23"/>
      <c r="EA692" s="2"/>
      <c r="EB692" s="23"/>
      <c r="EC692" s="23"/>
    </row>
    <row r="693" spans="71:133">
      <c r="BS693" s="2">
        <v>43364</v>
      </c>
      <c r="BT693">
        <v>2200.0100000000002</v>
      </c>
      <c r="BU693" s="2">
        <v>43364</v>
      </c>
      <c r="BV693">
        <v>1313.64</v>
      </c>
      <c r="BW693" s="2">
        <v>43364</v>
      </c>
      <c r="BX693">
        <v>1051.44</v>
      </c>
      <c r="BZ693" s="2">
        <v>43371</v>
      </c>
      <c r="CA693" s="23">
        <f t="shared" si="218"/>
        <v>-2.3629000334947303E-2</v>
      </c>
      <c r="CB693" s="23">
        <f t="shared" si="219"/>
        <v>-7.2726942150262985E-3</v>
      </c>
      <c r="CC693" s="23">
        <f t="shared" si="220"/>
        <v>-3.3573004641254123E-3</v>
      </c>
      <c r="CD693" s="23"/>
      <c r="CE693" s="2">
        <v>43728</v>
      </c>
      <c r="CF693" s="23">
        <f t="shared" si="221"/>
        <v>0.3561680348461907</v>
      </c>
      <c r="CG693" s="23">
        <f t="shared" si="222"/>
        <v>0.56312442571945875</v>
      </c>
      <c r="DL693" s="2"/>
      <c r="DN693" s="2"/>
      <c r="DP693" s="2"/>
      <c r="DV693" s="2"/>
      <c r="DW693" s="23"/>
      <c r="DX693" s="23"/>
      <c r="DY693" s="23"/>
      <c r="DZ693" s="23"/>
      <c r="EA693" s="2"/>
      <c r="EB693" s="23"/>
      <c r="EC693" s="23"/>
    </row>
    <row r="694" spans="71:133">
      <c r="BS694" s="2">
        <v>43371</v>
      </c>
      <c r="BT694">
        <v>2184.0100000000002</v>
      </c>
      <c r="BU694" s="2">
        <v>43371</v>
      </c>
      <c r="BV694">
        <v>1282.5999999999999</v>
      </c>
      <c r="BW694" s="2">
        <v>43371</v>
      </c>
      <c r="BX694">
        <v>1047.9100000000001</v>
      </c>
      <c r="BZ694" s="2">
        <v>43378</v>
      </c>
      <c r="CA694" s="23">
        <f t="shared" si="218"/>
        <v>-6.048651177296116E-2</v>
      </c>
      <c r="CB694" s="23">
        <f t="shared" si="219"/>
        <v>-1.4922092847560298E-2</v>
      </c>
      <c r="CC694" s="23">
        <f t="shared" si="220"/>
        <v>-4.4994322031472245E-2</v>
      </c>
      <c r="CD694" s="23"/>
      <c r="CE694" s="2">
        <v>43735</v>
      </c>
      <c r="CF694" s="23">
        <f t="shared" si="221"/>
        <v>0.34623765559205111</v>
      </c>
      <c r="CG694" s="23">
        <f t="shared" si="222"/>
        <v>0.55341417106593915</v>
      </c>
      <c r="DL694" s="2"/>
      <c r="DN694" s="2"/>
      <c r="DP694" s="2"/>
      <c r="DV694" s="2"/>
      <c r="DW694" s="23"/>
      <c r="DX694" s="23"/>
      <c r="DY694" s="23"/>
      <c r="DZ694" s="23"/>
      <c r="EA694" s="2"/>
      <c r="EB694" s="23"/>
      <c r="EC694" s="23"/>
    </row>
    <row r="695" spans="71:133">
      <c r="BS695" s="2">
        <v>43378</v>
      </c>
      <c r="BT695">
        <v>2151.42</v>
      </c>
      <c r="BU695" s="2">
        <v>43378</v>
      </c>
      <c r="BV695">
        <v>1205.02</v>
      </c>
      <c r="BW695" s="2">
        <v>43378</v>
      </c>
      <c r="BX695">
        <v>1000.76</v>
      </c>
      <c r="BZ695" s="2">
        <v>43385</v>
      </c>
      <c r="CA695" s="23">
        <f t="shared" si="218"/>
        <v>1.1020563974041941E-2</v>
      </c>
      <c r="CB695" s="23">
        <f t="shared" si="219"/>
        <v>-4.0893921224121721E-2</v>
      </c>
      <c r="CC695" s="23">
        <f t="shared" si="220"/>
        <v>-2.0654302729925189E-2</v>
      </c>
      <c r="CD695" s="23"/>
      <c r="CE695" s="2">
        <v>43742</v>
      </c>
      <c r="CF695" s="23">
        <f t="shared" si="221"/>
        <v>0.34306257133256346</v>
      </c>
      <c r="CG695" s="23">
        <f t="shared" si="222"/>
        <v>0.49205425837408695</v>
      </c>
      <c r="DL695" s="2"/>
      <c r="DN695" s="2"/>
      <c r="DP695" s="2"/>
      <c r="DV695" s="2"/>
      <c r="DW695" s="23"/>
      <c r="DX695" s="23"/>
      <c r="DY695" s="23"/>
      <c r="DZ695" s="23"/>
      <c r="EA695" s="2"/>
      <c r="EB695" s="23"/>
      <c r="EC695" s="23"/>
    </row>
    <row r="696" spans="71:133">
      <c r="BS696" s="2">
        <v>43385</v>
      </c>
      <c r="BT696">
        <v>2063.44</v>
      </c>
      <c r="BU696" s="2">
        <v>43385</v>
      </c>
      <c r="BV696">
        <v>1218.3</v>
      </c>
      <c r="BW696" s="2">
        <v>43385</v>
      </c>
      <c r="BX696">
        <v>980.09</v>
      </c>
      <c r="BZ696" s="2">
        <v>43392</v>
      </c>
      <c r="CA696" s="23">
        <f t="shared" si="218"/>
        <v>-2.0635311499630493E-2</v>
      </c>
      <c r="CB696" s="23">
        <f t="shared" si="219"/>
        <v>-5.330903733570258E-4</v>
      </c>
      <c r="CC696" s="23">
        <f t="shared" si="220"/>
        <v>-8.7951106531033441E-3</v>
      </c>
      <c r="CD696" s="23"/>
      <c r="CE696" s="2">
        <v>43749</v>
      </c>
      <c r="CF696" s="23">
        <f t="shared" si="221"/>
        <v>0.38595896460163176</v>
      </c>
      <c r="CG696" s="23">
        <f t="shared" si="222"/>
        <v>0.51364117342390958</v>
      </c>
      <c r="DL696" s="2"/>
      <c r="DN696" s="2"/>
      <c r="DP696" s="2"/>
      <c r="DV696" s="2"/>
      <c r="DW696" s="23"/>
      <c r="DX696" s="23"/>
      <c r="DY696" s="23"/>
      <c r="DZ696" s="23"/>
      <c r="EA696" s="2"/>
      <c r="EB696" s="23"/>
      <c r="EC696" s="23"/>
    </row>
    <row r="697" spans="71:133">
      <c r="BS697" s="2">
        <v>43392</v>
      </c>
      <c r="BT697">
        <v>2062.34</v>
      </c>
      <c r="BU697" s="2">
        <v>43392</v>
      </c>
      <c r="BV697">
        <v>1193.1600000000001</v>
      </c>
      <c r="BW697" s="2">
        <v>43392</v>
      </c>
      <c r="BX697">
        <v>971.47</v>
      </c>
      <c r="BZ697" s="2">
        <v>43399</v>
      </c>
      <c r="CA697" s="23">
        <f t="shared" si="218"/>
        <v>-2.782527070971208E-2</v>
      </c>
      <c r="CB697" s="23">
        <f t="shared" si="219"/>
        <v>-3.9009086765518841E-2</v>
      </c>
      <c r="CC697" s="23">
        <f t="shared" si="220"/>
        <v>-3.2857422256992064E-2</v>
      </c>
      <c r="CD697" s="23"/>
      <c r="CE697" s="2">
        <v>43756</v>
      </c>
      <c r="CF697" s="23">
        <f t="shared" si="221"/>
        <v>0.38823543754955347</v>
      </c>
      <c r="CG697" s="23">
        <f t="shared" si="222"/>
        <v>0.51309048819986569</v>
      </c>
      <c r="DL697" s="2"/>
      <c r="DN697" s="2"/>
      <c r="DP697" s="2"/>
      <c r="DV697" s="2"/>
      <c r="DW697" s="23"/>
      <c r="DX697" s="23"/>
      <c r="DY697" s="23"/>
      <c r="DZ697" s="23"/>
      <c r="EA697" s="2"/>
      <c r="EB697" s="23"/>
      <c r="EC697" s="23"/>
    </row>
    <row r="698" spans="71:133">
      <c r="BS698" s="2">
        <v>43399</v>
      </c>
      <c r="BT698">
        <v>1981.89</v>
      </c>
      <c r="BU698" s="2">
        <v>43399</v>
      </c>
      <c r="BV698">
        <v>1159.96</v>
      </c>
      <c r="BW698" s="2">
        <v>43399</v>
      </c>
      <c r="BX698">
        <v>939.55</v>
      </c>
      <c r="BZ698" s="2">
        <v>43406</v>
      </c>
      <c r="CA698" s="23">
        <f t="shared" si="218"/>
        <v>6.3528052691472103E-2</v>
      </c>
      <c r="CB698" s="23">
        <f t="shared" si="219"/>
        <v>2.7655419826529304E-2</v>
      </c>
      <c r="CC698" s="23">
        <f t="shared" si="220"/>
        <v>6.0848278431163916E-2</v>
      </c>
      <c r="CD698" s="23"/>
      <c r="CE698" s="2">
        <v>43763</v>
      </c>
      <c r="CF698" s="23">
        <f t="shared" si="221"/>
        <v>0.33411957338383347</v>
      </c>
      <c r="CG698" s="23">
        <f t="shared" si="222"/>
        <v>0.47469844987299736</v>
      </c>
      <c r="DL698" s="2"/>
      <c r="DN698" s="2"/>
      <c r="DP698" s="2"/>
      <c r="DV698" s="2"/>
      <c r="DW698" s="23"/>
      <c r="DX698" s="23"/>
      <c r="DY698" s="23"/>
      <c r="DZ698" s="23"/>
      <c r="EA698" s="2"/>
      <c r="EB698" s="23"/>
      <c r="EC698" s="23"/>
    </row>
    <row r="699" spans="71:133">
      <c r="BS699" s="2">
        <v>43406</v>
      </c>
      <c r="BT699">
        <v>2036.7</v>
      </c>
      <c r="BU699" s="2">
        <v>43406</v>
      </c>
      <c r="BV699">
        <v>1233.6500000000001</v>
      </c>
      <c r="BW699" s="2">
        <v>43406</v>
      </c>
      <c r="BX699">
        <v>996.72</v>
      </c>
      <c r="BZ699" s="2">
        <v>43413</v>
      </c>
      <c r="CA699" s="23">
        <f t="shared" si="218"/>
        <v>5.3418716815951672E-3</v>
      </c>
      <c r="CB699" s="23">
        <f t="shared" si="219"/>
        <v>1.2991604065399898E-2</v>
      </c>
      <c r="CC699" s="23">
        <f t="shared" si="220"/>
        <v>-2.0617625812665574E-2</v>
      </c>
      <c r="CD699" s="23"/>
      <c r="CE699" s="2">
        <v>43770</v>
      </c>
      <c r="CF699" s="23">
        <f t="shared" si="221"/>
        <v>0.29341517879303092</v>
      </c>
      <c r="CG699" s="23">
        <f t="shared" si="222"/>
        <v>0.35383036398444501</v>
      </c>
      <c r="DL699" s="2"/>
      <c r="DN699" s="2"/>
      <c r="DP699" s="2"/>
      <c r="DV699" s="2"/>
      <c r="DW699" s="23"/>
      <c r="DX699" s="23"/>
      <c r="DY699" s="23"/>
      <c r="DZ699" s="23"/>
      <c r="EA699" s="2"/>
      <c r="EB699" s="23"/>
      <c r="EC699" s="23"/>
    </row>
    <row r="700" spans="71:133">
      <c r="BS700" s="2">
        <v>43413</v>
      </c>
      <c r="BT700">
        <v>2063.16</v>
      </c>
      <c r="BU700" s="2">
        <v>43413</v>
      </c>
      <c r="BV700">
        <v>1240.24</v>
      </c>
      <c r="BW700" s="2">
        <v>43413</v>
      </c>
      <c r="BX700">
        <v>976.17</v>
      </c>
      <c r="BZ700" s="2">
        <v>43420</v>
      </c>
      <c r="CA700" s="23">
        <f t="shared" si="218"/>
        <v>5.2409211120427734E-3</v>
      </c>
      <c r="CB700" s="23">
        <f t="shared" si="219"/>
        <v>-1.5219372225130368E-2</v>
      </c>
      <c r="CC700" s="23">
        <f t="shared" si="220"/>
        <v>1.0377290840734688E-2</v>
      </c>
      <c r="CD700" s="23"/>
      <c r="CE700" s="2">
        <v>43777</v>
      </c>
      <c r="CF700" s="23">
        <f t="shared" si="221"/>
        <v>0.28879481002766982</v>
      </c>
      <c r="CG700" s="23">
        <f t="shared" si="222"/>
        <v>0.35584747848073989</v>
      </c>
      <c r="DL700" s="2"/>
      <c r="DN700" s="2"/>
      <c r="DP700" s="2"/>
      <c r="DV700" s="2"/>
      <c r="DW700" s="23"/>
      <c r="DX700" s="23"/>
      <c r="DY700" s="23"/>
      <c r="DZ700" s="23"/>
      <c r="EA700" s="2"/>
      <c r="EB700" s="23"/>
      <c r="EC700" s="23"/>
    </row>
    <row r="701" spans="71:133">
      <c r="BS701" s="2">
        <v>43420</v>
      </c>
      <c r="BT701">
        <v>2031.76</v>
      </c>
      <c r="BU701" s="2">
        <v>43420</v>
      </c>
      <c r="BV701">
        <v>1246.74</v>
      </c>
      <c r="BW701" s="2">
        <v>43420</v>
      </c>
      <c r="BX701">
        <v>986.3</v>
      </c>
      <c r="BZ701" s="2">
        <v>43427</v>
      </c>
      <c r="CA701" s="23">
        <f t="shared" si="218"/>
        <v>-1.6507050387410294E-2</v>
      </c>
      <c r="CB701" s="23">
        <f t="shared" si="219"/>
        <v>-2.7892073866992217E-2</v>
      </c>
      <c r="CC701" s="23">
        <f t="shared" si="220"/>
        <v>-1.7367940788806657E-2</v>
      </c>
      <c r="CD701" s="23"/>
      <c r="CE701" s="2">
        <v>43784</v>
      </c>
      <c r="CF701" s="23">
        <f t="shared" si="221"/>
        <v>0.29362860935607704</v>
      </c>
      <c r="CG701" s="23">
        <f t="shared" si="222"/>
        <v>0.35799124409973176</v>
      </c>
      <c r="DL701" s="2"/>
      <c r="DN701" s="2"/>
      <c r="DP701" s="2"/>
      <c r="DV701" s="2"/>
      <c r="DW701" s="23"/>
      <c r="DX701" s="23"/>
      <c r="DY701" s="23"/>
      <c r="DZ701" s="23"/>
      <c r="EA701" s="2"/>
      <c r="EB701" s="23"/>
      <c r="EC701" s="23"/>
    </row>
    <row r="702" spans="71:133">
      <c r="BS702" s="2">
        <v>43427</v>
      </c>
      <c r="BT702">
        <v>1975.09</v>
      </c>
      <c r="BU702" s="2">
        <v>43427</v>
      </c>
      <c r="BV702">
        <v>1226.1600000000001</v>
      </c>
      <c r="BW702" s="2">
        <v>43427</v>
      </c>
      <c r="BX702">
        <v>969.17</v>
      </c>
      <c r="BZ702" s="2">
        <v>43434</v>
      </c>
      <c r="CA702" s="23">
        <f t="shared" si="218"/>
        <v>2.9938996542049789E-2</v>
      </c>
      <c r="CB702" s="23">
        <f t="shared" si="219"/>
        <v>3.3552901386772138E-2</v>
      </c>
      <c r="CC702" s="23">
        <f t="shared" si="220"/>
        <v>2.6362764014569162E-2</v>
      </c>
      <c r="CD702" s="23"/>
      <c r="CE702" s="2">
        <v>43791</v>
      </c>
      <c r="CF702" s="23">
        <f t="shared" si="221"/>
        <v>0.26529037269744443</v>
      </c>
      <c r="CG702" s="23">
        <f t="shared" si="222"/>
        <v>0.34230922622350668</v>
      </c>
      <c r="DL702" s="2"/>
      <c r="DN702" s="2"/>
      <c r="DP702" s="2"/>
      <c r="DV702" s="2"/>
      <c r="DW702" s="23"/>
      <c r="DX702" s="23"/>
      <c r="DY702" s="23"/>
      <c r="DZ702" s="23"/>
      <c r="EA702" s="2"/>
      <c r="EB702" s="23"/>
      <c r="EC702" s="23"/>
    </row>
    <row r="703" spans="71:133">
      <c r="BS703" s="2">
        <v>43434</v>
      </c>
      <c r="BT703">
        <v>2041.36</v>
      </c>
      <c r="BU703" s="2">
        <v>43434</v>
      </c>
      <c r="BV703">
        <v>1262.8699999999999</v>
      </c>
      <c r="BW703" s="2">
        <v>43434</v>
      </c>
      <c r="BX703">
        <v>994.72</v>
      </c>
      <c r="BZ703" s="2">
        <v>43441</v>
      </c>
      <c r="CA703" s="23">
        <f t="shared" si="218"/>
        <v>-2.025544988795358E-2</v>
      </c>
      <c r="CB703" s="23">
        <f t="shared" si="219"/>
        <v>-3.7288866246032004E-2</v>
      </c>
      <c r="CC703" s="23">
        <f t="shared" si="220"/>
        <v>-1.3420862152163426E-2</v>
      </c>
      <c r="CD703" s="23"/>
      <c r="CE703" s="2">
        <v>43798</v>
      </c>
      <c r="CF703" s="23">
        <f t="shared" si="221"/>
        <v>0.22084297560255445</v>
      </c>
      <c r="CG703" s="23">
        <f t="shared" si="222"/>
        <v>0.30182953549654723</v>
      </c>
      <c r="DL703" s="2"/>
      <c r="DN703" s="2"/>
      <c r="DP703" s="2"/>
      <c r="DV703" s="2"/>
      <c r="DW703" s="23"/>
      <c r="DX703" s="23"/>
      <c r="DY703" s="23"/>
      <c r="DZ703" s="23"/>
      <c r="EA703" s="2"/>
      <c r="EB703" s="23"/>
      <c r="EC703" s="23"/>
    </row>
    <row r="704" spans="71:133">
      <c r="BS704" s="2">
        <v>43441</v>
      </c>
      <c r="BT704">
        <v>1965.24</v>
      </c>
      <c r="BU704" s="2">
        <v>43441</v>
      </c>
      <c r="BV704">
        <v>1237.29</v>
      </c>
      <c r="BW704" s="2">
        <v>43441</v>
      </c>
      <c r="BX704">
        <v>981.37</v>
      </c>
      <c r="BZ704" s="2">
        <v>43448</v>
      </c>
      <c r="CA704" s="23">
        <f t="shared" si="218"/>
        <v>1.6277509718821026E-2</v>
      </c>
      <c r="CB704" s="23">
        <f t="shared" si="219"/>
        <v>-1.1545663633958259E-2</v>
      </c>
      <c r="CC704" s="23">
        <f t="shared" si="220"/>
        <v>-9.6497753141017162E-3</v>
      </c>
      <c r="CD704" s="23"/>
      <c r="CE704" s="2">
        <v>43805</v>
      </c>
      <c r="CF704" s="23">
        <f t="shared" si="221"/>
        <v>0.16901888778327029</v>
      </c>
      <c r="CG704" s="23">
        <f t="shared" si="222"/>
        <v>0.27673325800552173</v>
      </c>
      <c r="DL704" s="2"/>
      <c r="DN704" s="2"/>
      <c r="DP704" s="2"/>
      <c r="DV704" s="2"/>
      <c r="DW704" s="23"/>
      <c r="DX704" s="23"/>
      <c r="DY704" s="23"/>
      <c r="DZ704" s="23"/>
      <c r="EA704" s="2"/>
      <c r="EB704" s="23"/>
      <c r="EC704" s="23"/>
    </row>
    <row r="705" spans="71:133">
      <c r="BS705" s="2">
        <v>43448</v>
      </c>
      <c r="BT705">
        <v>1942.55</v>
      </c>
      <c r="BU705" s="2">
        <v>43448</v>
      </c>
      <c r="BV705">
        <v>1257.43</v>
      </c>
      <c r="BW705" s="2">
        <v>43448</v>
      </c>
      <c r="BX705">
        <v>971.9</v>
      </c>
      <c r="BZ705" s="2">
        <v>43455</v>
      </c>
      <c r="CA705" s="23">
        <f t="shared" si="218"/>
        <v>-5.741870322801268E-3</v>
      </c>
      <c r="CB705" s="23">
        <f t="shared" si="219"/>
        <v>-5.5380813878664559E-2</v>
      </c>
      <c r="CC705" s="23">
        <f t="shared" si="220"/>
        <v>-1.499125424426373E-2</v>
      </c>
      <c r="CD705" s="23"/>
      <c r="CE705" s="2">
        <v>43812</v>
      </c>
      <c r="CF705" s="23">
        <f t="shared" si="221"/>
        <v>0.19419568797211526</v>
      </c>
      <c r="CG705" s="23">
        <f t="shared" si="222"/>
        <v>0.30982265579363499</v>
      </c>
      <c r="DL705" s="2"/>
      <c r="DN705" s="2"/>
      <c r="DP705" s="2"/>
      <c r="DV705" s="2"/>
      <c r="DW705" s="23"/>
      <c r="DX705" s="23"/>
      <c r="DY705" s="23"/>
      <c r="DZ705" s="23"/>
      <c r="EA705" s="2"/>
      <c r="EB705" s="23"/>
      <c r="EC705" s="23"/>
    </row>
    <row r="706" spans="71:133">
      <c r="BS706" s="2">
        <v>43455</v>
      </c>
      <c r="BT706">
        <v>1834.97</v>
      </c>
      <c r="BU706" s="2">
        <v>43455</v>
      </c>
      <c r="BV706">
        <v>1250.21</v>
      </c>
      <c r="BW706" s="2">
        <v>43455</v>
      </c>
      <c r="BX706">
        <v>957.33</v>
      </c>
      <c r="BZ706" s="2">
        <v>43462</v>
      </c>
      <c r="CA706" s="23">
        <f t="shared" si="218"/>
        <v>1.0286271906319699E-2</v>
      </c>
      <c r="CB706" s="23">
        <f t="shared" si="219"/>
        <v>1.9526204788089085E-2</v>
      </c>
      <c r="CC706" s="23">
        <f t="shared" si="220"/>
        <v>5.5362309757345241E-3</v>
      </c>
      <c r="CD706" s="23"/>
      <c r="CE706" s="2">
        <v>43819</v>
      </c>
      <c r="CF706" s="23">
        <f t="shared" si="221"/>
        <v>0.19381938887035718</v>
      </c>
      <c r="CG706" s="23">
        <f t="shared" si="222"/>
        <v>0.31516559949782386</v>
      </c>
      <c r="DL706" s="2"/>
      <c r="DN706" s="2"/>
      <c r="DP706" s="2"/>
      <c r="DV706" s="2"/>
      <c r="DW706" s="23"/>
      <c r="DX706" s="23"/>
      <c r="DY706" s="23"/>
      <c r="DZ706" s="23"/>
      <c r="EA706" s="2"/>
      <c r="EB706" s="23"/>
      <c r="EC706" s="23"/>
    </row>
    <row r="707" spans="71:133">
      <c r="BS707" s="2">
        <v>43462</v>
      </c>
      <c r="BT707">
        <v>1870.8</v>
      </c>
      <c r="BU707" s="2">
        <v>43462</v>
      </c>
      <c r="BV707">
        <v>1263.07</v>
      </c>
      <c r="BW707" s="2">
        <v>43462</v>
      </c>
      <c r="BX707">
        <v>962.63</v>
      </c>
      <c r="BZ707" s="2">
        <v>43469</v>
      </c>
      <c r="CA707" s="23">
        <f t="shared" si="218"/>
        <v>-1.570775966494331E-2</v>
      </c>
      <c r="CB707" s="23">
        <f t="shared" si="219"/>
        <v>1.7842634167201332E-2</v>
      </c>
      <c r="CC707" s="23">
        <f t="shared" si="220"/>
        <v>2.4308405098532049E-3</v>
      </c>
      <c r="CD707" s="23"/>
      <c r="CE707" s="2">
        <v>43826</v>
      </c>
      <c r="CF707" s="23">
        <f t="shared" si="221"/>
        <v>0.18490991803735779</v>
      </c>
      <c r="CG707" s="23">
        <f t="shared" si="222"/>
        <v>0.31358939432998545</v>
      </c>
      <c r="DL707" s="2"/>
      <c r="DN707" s="2"/>
      <c r="DP707" s="2"/>
      <c r="DV707" s="2"/>
      <c r="DW707" s="23"/>
      <c r="DX707" s="23"/>
      <c r="DY707" s="23"/>
      <c r="DZ707" s="23"/>
      <c r="EA707" s="2"/>
      <c r="EB707" s="23"/>
      <c r="EC707" s="23"/>
    </row>
    <row r="708" spans="71:133">
      <c r="BS708" s="2">
        <v>43469</v>
      </c>
      <c r="BT708">
        <v>1904.18</v>
      </c>
      <c r="BU708" s="2">
        <v>43469</v>
      </c>
      <c r="BV708">
        <v>1243.23</v>
      </c>
      <c r="BW708" s="2">
        <v>43469</v>
      </c>
      <c r="BX708">
        <v>964.97</v>
      </c>
      <c r="BZ708" s="2">
        <v>43476</v>
      </c>
      <c r="CA708" s="23">
        <f t="shared" si="218"/>
        <v>7.3115996235610936E-3</v>
      </c>
      <c r="CB708" s="23">
        <f t="shared" si="219"/>
        <v>2.7828251530842785E-2</v>
      </c>
      <c r="CC708" s="23">
        <f t="shared" si="220"/>
        <v>3.7451941511134956E-2</v>
      </c>
      <c r="CD708" s="23"/>
      <c r="CE708" s="2">
        <v>43833</v>
      </c>
      <c r="CF708" s="23">
        <f t="shared" si="221"/>
        <v>0.21239830934352941</v>
      </c>
      <c r="CG708" s="23">
        <f t="shared" si="222"/>
        <v>0.31650924847889389</v>
      </c>
      <c r="DL708" s="2"/>
      <c r="DN708" s="2"/>
      <c r="DP708" s="2"/>
      <c r="DV708" s="2"/>
      <c r="DW708" s="23"/>
      <c r="DX708" s="23"/>
      <c r="DY708" s="23"/>
      <c r="DZ708" s="23"/>
      <c r="EA708" s="2"/>
      <c r="EB708" s="23"/>
      <c r="EC708" s="23"/>
    </row>
    <row r="709" spans="71:133">
      <c r="BS709" s="2">
        <v>43476</v>
      </c>
      <c r="BT709">
        <v>1957.17</v>
      </c>
      <c r="BU709" s="2">
        <v>43476</v>
      </c>
      <c r="BV709">
        <v>1252.32</v>
      </c>
      <c r="BW709" s="2">
        <v>43476</v>
      </c>
      <c r="BX709">
        <v>1001.11</v>
      </c>
      <c r="BZ709" s="2">
        <v>43483</v>
      </c>
      <c r="CA709" s="23">
        <f t="shared" si="218"/>
        <v>1.2057621055321377E-2</v>
      </c>
      <c r="CB709" s="23">
        <f t="shared" si="219"/>
        <v>2.2271953892610163E-2</v>
      </c>
      <c r="CC709" s="23">
        <f t="shared" si="220"/>
        <v>1.6871272887095223E-2</v>
      </c>
      <c r="CD709" s="23"/>
      <c r="CE709" s="2">
        <v>43840</v>
      </c>
      <c r="CF709" s="23">
        <f t="shared" si="221"/>
        <v>0.20696883010575448</v>
      </c>
      <c r="CG709" s="23">
        <f t="shared" si="222"/>
        <v>0.31500508929404841</v>
      </c>
      <c r="DL709" s="2"/>
      <c r="DN709" s="2"/>
      <c r="DP709" s="2"/>
      <c r="DV709" s="2"/>
      <c r="DW709" s="23"/>
      <c r="DX709" s="23"/>
      <c r="DY709" s="23"/>
      <c r="DZ709" s="23"/>
      <c r="EA709" s="2"/>
      <c r="EB709" s="23"/>
      <c r="EC709" s="23"/>
    </row>
    <row r="710" spans="71:133">
      <c r="BS710" s="2">
        <v>43483</v>
      </c>
      <c r="BT710">
        <v>2000.76</v>
      </c>
      <c r="BU710" s="2">
        <v>43483</v>
      </c>
      <c r="BV710">
        <v>1267.42</v>
      </c>
      <c r="BW710" s="2">
        <v>43483</v>
      </c>
      <c r="BX710">
        <v>1018</v>
      </c>
      <c r="BZ710" s="2">
        <v>43490</v>
      </c>
      <c r="CA710" s="23">
        <f t="shared" si="218"/>
        <v>-8.2529863817835114E-3</v>
      </c>
      <c r="CB710" s="23">
        <f t="shared" si="219"/>
        <v>5.4979107938968319E-4</v>
      </c>
      <c r="CC710" s="23">
        <f t="shared" si="220"/>
        <v>1.4086444007858523E-2</v>
      </c>
      <c r="CD710" s="23"/>
      <c r="CE710" s="2">
        <v>43847</v>
      </c>
      <c r="CF710" s="23">
        <f t="shared" si="221"/>
        <v>0.2061895269452059</v>
      </c>
      <c r="CG710" s="23">
        <f t="shared" si="222"/>
        <v>0.31353823629857558</v>
      </c>
      <c r="DL710" s="2"/>
      <c r="DN710" s="2"/>
      <c r="DP710" s="2"/>
      <c r="DV710" s="2"/>
      <c r="DW710" s="23"/>
      <c r="DX710" s="23"/>
      <c r="DY710" s="23"/>
      <c r="DZ710" s="23"/>
      <c r="EA710" s="2"/>
      <c r="EB710" s="23"/>
      <c r="EC710" s="23"/>
    </row>
    <row r="711" spans="71:133">
      <c r="BS711" s="2">
        <v>43490</v>
      </c>
      <c r="BT711">
        <v>2001.86</v>
      </c>
      <c r="BU711" s="2">
        <v>43490</v>
      </c>
      <c r="BV711">
        <v>1256.96</v>
      </c>
      <c r="BW711" s="2">
        <v>43490</v>
      </c>
      <c r="BX711">
        <v>1032.3399999999999</v>
      </c>
      <c r="BZ711" s="2">
        <v>43497</v>
      </c>
      <c r="CA711" s="23">
        <f t="shared" si="218"/>
        <v>1.2148357942973531E-2</v>
      </c>
      <c r="CB711" s="23">
        <f t="shared" si="219"/>
        <v>1.3832136113414606E-2</v>
      </c>
      <c r="CC711" s="23">
        <f t="shared" si="220"/>
        <v>1.730050177267195E-2</v>
      </c>
      <c r="CD711" s="23"/>
      <c r="CE711" s="2">
        <v>43854</v>
      </c>
      <c r="CF711" s="23">
        <f t="shared" si="221"/>
        <v>0.20930877139177242</v>
      </c>
      <c r="CG711" s="23">
        <f t="shared" si="222"/>
        <v>0.33000213753361846</v>
      </c>
      <c r="DL711" s="2"/>
      <c r="DN711" s="2"/>
      <c r="DP711" s="2"/>
      <c r="DV711" s="2"/>
      <c r="DW711" s="23"/>
      <c r="DX711" s="23"/>
      <c r="DY711" s="23"/>
      <c r="DZ711" s="23"/>
      <c r="EA711" s="2"/>
      <c r="EB711" s="23"/>
      <c r="EC711" s="23"/>
    </row>
    <row r="712" spans="71:133">
      <c r="BS712" s="2">
        <v>43497</v>
      </c>
      <c r="BT712">
        <v>2029.55</v>
      </c>
      <c r="BU712" s="2">
        <v>43497</v>
      </c>
      <c r="BV712">
        <v>1272.23</v>
      </c>
      <c r="BW712" s="2">
        <v>43497</v>
      </c>
      <c r="BX712">
        <v>1050.2</v>
      </c>
      <c r="BZ712" s="2">
        <v>43504</v>
      </c>
      <c r="CA712" s="23">
        <f t="shared" ref="CA712:CA775" si="223">BV713/BV712-1</f>
        <v>1.8471502794306094E-3</v>
      </c>
      <c r="CB712" s="23">
        <f t="shared" ref="CB712:CB775" si="224">BT713/BT712-1</f>
        <v>-4.4443349510975283E-3</v>
      </c>
      <c r="CC712" s="23">
        <f t="shared" ref="CC712:CC775" si="225">BX713/BX712-1</f>
        <v>-1.3492668063226132E-2</v>
      </c>
      <c r="CD712" s="23"/>
      <c r="CE712" s="2">
        <v>43861</v>
      </c>
      <c r="CF712" s="23">
        <f t="shared" ref="CF712:CF775" si="226">CORREL(CA712:CA763,CB712:CB763)</f>
        <v>0.25644897041657744</v>
      </c>
      <c r="CG712" s="23">
        <f t="shared" ref="CG712:CG775" si="227">CORREL(CA712:CA763,CC712:CC763)</f>
        <v>0.39003277958651567</v>
      </c>
      <c r="DL712" s="2"/>
      <c r="DN712" s="2"/>
      <c r="DP712" s="2"/>
      <c r="DV712" s="2"/>
      <c r="DW712" s="23"/>
      <c r="DX712" s="23"/>
      <c r="DY712" s="23"/>
      <c r="DZ712" s="23"/>
      <c r="EA712" s="2"/>
      <c r="EB712" s="23"/>
      <c r="EC712" s="23"/>
    </row>
    <row r="713" spans="71:133">
      <c r="BS713" s="2">
        <v>43504</v>
      </c>
      <c r="BT713">
        <v>2020.53</v>
      </c>
      <c r="BU713" s="2">
        <v>43504</v>
      </c>
      <c r="BV713">
        <v>1274.58</v>
      </c>
      <c r="BW713" s="2">
        <v>43504</v>
      </c>
      <c r="BX713">
        <v>1036.03</v>
      </c>
      <c r="BZ713" s="2">
        <v>43511</v>
      </c>
      <c r="CA713" s="23">
        <f t="shared" si="223"/>
        <v>-2.5537824224450389E-2</v>
      </c>
      <c r="CB713" s="23">
        <f t="shared" si="224"/>
        <v>2.2795999069551209E-2</v>
      </c>
      <c r="CC713" s="23">
        <f t="shared" si="225"/>
        <v>-5.2025520496509214E-3</v>
      </c>
      <c r="CD713" s="23"/>
      <c r="CE713" s="2">
        <v>43868</v>
      </c>
      <c r="CF713" s="23">
        <f t="shared" si="226"/>
        <v>0.28240687777380818</v>
      </c>
      <c r="CG713" s="23">
        <f t="shared" si="227"/>
        <v>0.40977136594650132</v>
      </c>
      <c r="DL713" s="2"/>
      <c r="DN713" s="2"/>
      <c r="DP713" s="2"/>
      <c r="DV713" s="2"/>
      <c r="DW713" s="23"/>
      <c r="DX713" s="23"/>
      <c r="DY713" s="23"/>
      <c r="DZ713" s="23"/>
      <c r="EA713" s="2"/>
      <c r="EB713" s="23"/>
      <c r="EC713" s="23"/>
    </row>
    <row r="714" spans="71:133">
      <c r="BS714" s="2">
        <v>43511</v>
      </c>
      <c r="BT714">
        <v>2066.59</v>
      </c>
      <c r="BU714" s="2">
        <v>43511</v>
      </c>
      <c r="BV714">
        <v>1242.03</v>
      </c>
      <c r="BW714" s="2">
        <v>43511</v>
      </c>
      <c r="BX714">
        <v>1030.6400000000001</v>
      </c>
      <c r="BZ714" s="2">
        <v>43518</v>
      </c>
      <c r="CA714" s="23">
        <f t="shared" si="223"/>
        <v>1.0571403267231938E-2</v>
      </c>
      <c r="CB714" s="23">
        <f t="shared" si="224"/>
        <v>9.8616561582121065E-3</v>
      </c>
      <c r="CC714" s="23">
        <f t="shared" si="225"/>
        <v>2.7177287898781266E-2</v>
      </c>
      <c r="CD714" s="23"/>
      <c r="CE714" s="2">
        <v>43875</v>
      </c>
      <c r="CF714" s="23">
        <f t="shared" si="226"/>
        <v>0.34607616872221431</v>
      </c>
      <c r="CG714" s="23">
        <f t="shared" si="227"/>
        <v>0.410590361896359</v>
      </c>
      <c r="DL714" s="2"/>
      <c r="DN714" s="2"/>
      <c r="DP714" s="2"/>
      <c r="DV714" s="2"/>
      <c r="DW714" s="23"/>
      <c r="DX714" s="23"/>
      <c r="DY714" s="23"/>
      <c r="DZ714" s="23"/>
      <c r="EA714" s="2"/>
      <c r="EB714" s="23"/>
      <c r="EC714" s="23"/>
    </row>
    <row r="715" spans="71:133">
      <c r="BS715" s="2">
        <v>43518</v>
      </c>
      <c r="BT715">
        <v>2086.9699999999998</v>
      </c>
      <c r="BU715" s="2">
        <v>43518</v>
      </c>
      <c r="BV715">
        <v>1255.1600000000001</v>
      </c>
      <c r="BW715" s="2">
        <v>43518</v>
      </c>
      <c r="BX715">
        <v>1058.6500000000001</v>
      </c>
      <c r="BZ715" s="2">
        <v>43525</v>
      </c>
      <c r="CA715" s="23">
        <f t="shared" si="223"/>
        <v>9.4091589916822649E-3</v>
      </c>
      <c r="CB715" s="23">
        <f t="shared" si="224"/>
        <v>4.4945543060035398E-3</v>
      </c>
      <c r="CC715" s="23">
        <f t="shared" si="225"/>
        <v>-6.7161006942805246E-3</v>
      </c>
      <c r="CD715" s="23"/>
      <c r="CE715" s="2">
        <v>43882</v>
      </c>
      <c r="CF715" s="23">
        <f t="shared" si="226"/>
        <v>0.34481150124900067</v>
      </c>
      <c r="CG715" s="23">
        <f t="shared" si="227"/>
        <v>0.40580064896961482</v>
      </c>
      <c r="DL715" s="2"/>
      <c r="DN715" s="2"/>
      <c r="DP715" s="2"/>
      <c r="DV715" s="2"/>
      <c r="DW715" s="23"/>
      <c r="DX715" s="23"/>
      <c r="DY715" s="23"/>
      <c r="DZ715" s="23"/>
      <c r="EA715" s="2"/>
      <c r="EB715" s="23"/>
      <c r="EC715" s="23"/>
    </row>
    <row r="716" spans="71:133">
      <c r="BS716" s="2">
        <v>43525</v>
      </c>
      <c r="BT716">
        <v>2096.35</v>
      </c>
      <c r="BU716" s="2">
        <v>43525</v>
      </c>
      <c r="BV716">
        <v>1266.97</v>
      </c>
      <c r="BW716" s="2">
        <v>43525</v>
      </c>
      <c r="BX716">
        <v>1051.54</v>
      </c>
      <c r="BZ716" s="2">
        <v>43532</v>
      </c>
      <c r="CA716" s="23">
        <f t="shared" si="223"/>
        <v>1.2873232988942052E-2</v>
      </c>
      <c r="CB716" s="23">
        <f t="shared" si="224"/>
        <v>-2.1575595678202553E-2</v>
      </c>
      <c r="CC716" s="23">
        <f t="shared" si="225"/>
        <v>-2.0360613956672879E-2</v>
      </c>
      <c r="CD716" s="23"/>
      <c r="CE716" s="2">
        <v>43889</v>
      </c>
      <c r="CF716" s="23">
        <f t="shared" si="226"/>
        <v>0.63043551930373476</v>
      </c>
      <c r="CG716" s="23">
        <f t="shared" si="227"/>
        <v>0.57099384372378903</v>
      </c>
      <c r="DL716" s="2"/>
      <c r="DN716" s="2"/>
      <c r="DP716" s="2"/>
      <c r="DV716" s="2"/>
      <c r="DW716" s="23"/>
      <c r="DX716" s="23"/>
      <c r="DY716" s="23"/>
      <c r="DZ716" s="23"/>
      <c r="EA716" s="2"/>
      <c r="EB716" s="23"/>
      <c r="EC716" s="23"/>
    </row>
    <row r="717" spans="71:133">
      <c r="BS717" s="2">
        <v>43532</v>
      </c>
      <c r="BT717">
        <v>2051.12</v>
      </c>
      <c r="BU717" s="2">
        <v>43532</v>
      </c>
      <c r="BV717">
        <v>1283.28</v>
      </c>
      <c r="BW717" s="2">
        <v>43532</v>
      </c>
      <c r="BX717">
        <v>1030.1300000000001</v>
      </c>
      <c r="BZ717" s="2">
        <v>43539</v>
      </c>
      <c r="CA717" s="23">
        <f t="shared" si="223"/>
        <v>2.7382956174802242E-2</v>
      </c>
      <c r="CB717" s="23">
        <f t="shared" si="224"/>
        <v>2.8111470806193806E-2</v>
      </c>
      <c r="CC717" s="23">
        <f t="shared" si="225"/>
        <v>2.6375311853843453E-2</v>
      </c>
      <c r="CD717" s="23"/>
      <c r="CE717" s="2">
        <v>43896</v>
      </c>
      <c r="CF717" s="23">
        <f t="shared" si="226"/>
        <v>0.65057427490782538</v>
      </c>
      <c r="CG717" s="23">
        <f t="shared" si="227"/>
        <v>0.58387382704054003</v>
      </c>
      <c r="DL717" s="2"/>
      <c r="DN717" s="2"/>
      <c r="DP717" s="2"/>
      <c r="DV717" s="2"/>
      <c r="DW717" s="23"/>
      <c r="DX717" s="23"/>
      <c r="DY717" s="23"/>
      <c r="DZ717" s="23"/>
      <c r="EA717" s="2"/>
      <c r="EB717" s="23"/>
      <c r="EC717" s="23"/>
    </row>
    <row r="718" spans="71:133">
      <c r="BS718" s="2">
        <v>43539</v>
      </c>
      <c r="BT718">
        <v>2108.7800000000002</v>
      </c>
      <c r="BU718" s="2">
        <v>43539</v>
      </c>
      <c r="BV718">
        <v>1318.42</v>
      </c>
      <c r="BW718" s="2">
        <v>43539</v>
      </c>
      <c r="BX718">
        <v>1057.3</v>
      </c>
      <c r="BZ718" s="2">
        <v>43546</v>
      </c>
      <c r="CA718" s="23">
        <f t="shared" si="223"/>
        <v>9.0259553101423862E-4</v>
      </c>
      <c r="CB718" s="23">
        <f t="shared" si="224"/>
        <v>-6.6246834662697651E-3</v>
      </c>
      <c r="CC718" s="23">
        <f t="shared" si="225"/>
        <v>2.2037264730920825E-3</v>
      </c>
      <c r="CD718" s="23"/>
      <c r="CE718" s="2">
        <v>43903</v>
      </c>
      <c r="CF718" s="23">
        <f t="shared" si="226"/>
        <v>0.7757825304053495</v>
      </c>
      <c r="CG718" s="23">
        <f t="shared" si="227"/>
        <v>0.72567374959647857</v>
      </c>
      <c r="DL718" s="2"/>
      <c r="DN718" s="2"/>
      <c r="DP718" s="2"/>
      <c r="DV718" s="2"/>
      <c r="DW718" s="23"/>
      <c r="DX718" s="23"/>
      <c r="DY718" s="23"/>
      <c r="DZ718" s="23"/>
      <c r="EA718" s="2"/>
      <c r="EB718" s="23"/>
      <c r="EC718" s="23"/>
    </row>
    <row r="719" spans="71:133">
      <c r="BS719" s="2">
        <v>43546</v>
      </c>
      <c r="BT719">
        <v>2094.81</v>
      </c>
      <c r="BU719" s="2">
        <v>43546</v>
      </c>
      <c r="BV719">
        <v>1319.61</v>
      </c>
      <c r="BW719" s="2">
        <v>43546</v>
      </c>
      <c r="BX719">
        <v>1059.6300000000001</v>
      </c>
      <c r="BZ719" s="2">
        <v>43553</v>
      </c>
      <c r="CA719" s="23">
        <f t="shared" si="223"/>
        <v>1.4428505391744784E-2</v>
      </c>
      <c r="CB719" s="23">
        <f t="shared" si="224"/>
        <v>6.1723974966703121E-3</v>
      </c>
      <c r="CC719" s="23">
        <f t="shared" si="225"/>
        <v>-1.4155884601229074E-3</v>
      </c>
      <c r="CD719" s="23"/>
      <c r="CE719" s="2">
        <v>43910</v>
      </c>
      <c r="CF719" s="23">
        <f t="shared" si="226"/>
        <v>0.84144650674348553</v>
      </c>
      <c r="CG719" s="23">
        <f t="shared" si="227"/>
        <v>0.78648569692030013</v>
      </c>
      <c r="DL719" s="2"/>
      <c r="DN719" s="2"/>
      <c r="DP719" s="2"/>
      <c r="DV719" s="2"/>
      <c r="DW719" s="23"/>
      <c r="DX719" s="23"/>
      <c r="DY719" s="23"/>
      <c r="DZ719" s="23"/>
      <c r="EA719" s="2"/>
      <c r="EB719" s="23"/>
      <c r="EC719" s="23"/>
    </row>
    <row r="720" spans="71:133">
      <c r="BS720" s="2">
        <v>43553</v>
      </c>
      <c r="BT720">
        <v>2107.7399999999998</v>
      </c>
      <c r="BU720" s="2">
        <v>43553</v>
      </c>
      <c r="BV720">
        <v>1338.65</v>
      </c>
      <c r="BW720" s="2">
        <v>43553</v>
      </c>
      <c r="BX720">
        <v>1058.1300000000001</v>
      </c>
      <c r="BZ720" s="2">
        <v>43560</v>
      </c>
      <c r="CA720" s="23">
        <f t="shared" si="223"/>
        <v>5.1021551563141809E-3</v>
      </c>
      <c r="CB720" s="23">
        <f t="shared" si="224"/>
        <v>1.9978745006499876E-2</v>
      </c>
      <c r="CC720" s="23">
        <f t="shared" si="225"/>
        <v>2.552616408191799E-2</v>
      </c>
      <c r="CD720" s="23"/>
      <c r="CE720" s="2">
        <v>43917</v>
      </c>
      <c r="CF720" s="23">
        <f t="shared" si="226"/>
        <v>0.7304918658585946</v>
      </c>
      <c r="CG720" s="23">
        <f t="shared" si="227"/>
        <v>0.75065135266993965</v>
      </c>
      <c r="DL720" s="2"/>
      <c r="DN720" s="2"/>
      <c r="DP720" s="2"/>
      <c r="DV720" s="2"/>
      <c r="DW720" s="23"/>
      <c r="DX720" s="23"/>
      <c r="DY720" s="23"/>
      <c r="DZ720" s="23"/>
      <c r="EA720" s="2"/>
      <c r="EB720" s="23"/>
      <c r="EC720" s="23"/>
    </row>
    <row r="721" spans="71:133">
      <c r="BS721" s="2">
        <v>43560</v>
      </c>
      <c r="BT721">
        <v>2149.85</v>
      </c>
      <c r="BU721" s="2">
        <v>43560</v>
      </c>
      <c r="BV721">
        <v>1345.48</v>
      </c>
      <c r="BW721" s="2">
        <v>43560</v>
      </c>
      <c r="BX721">
        <v>1085.1400000000001</v>
      </c>
      <c r="BZ721" s="2">
        <v>43567</v>
      </c>
      <c r="CA721" s="23">
        <f t="shared" si="223"/>
        <v>-1.3749739869786115E-3</v>
      </c>
      <c r="CB721" s="23">
        <f t="shared" si="224"/>
        <v>4.4375188966672141E-3</v>
      </c>
      <c r="CC721" s="23">
        <f t="shared" si="225"/>
        <v>3.6400833072227634E-3</v>
      </c>
      <c r="CD721" s="23"/>
      <c r="CE721" s="2">
        <v>43924</v>
      </c>
      <c r="CF721" s="23">
        <f t="shared" si="226"/>
        <v>0.72984530682961013</v>
      </c>
      <c r="CG721" s="23">
        <f t="shared" si="227"/>
        <v>0.740374776219344</v>
      </c>
      <c r="DL721" s="2"/>
      <c r="DN721" s="2"/>
      <c r="DP721" s="2"/>
      <c r="DV721" s="2"/>
      <c r="DW721" s="23"/>
      <c r="DX721" s="23"/>
      <c r="DY721" s="23"/>
      <c r="DZ721" s="23"/>
      <c r="EA721" s="2"/>
      <c r="EB721" s="23"/>
      <c r="EC721" s="23"/>
    </row>
    <row r="722" spans="71:133">
      <c r="BS722" s="2">
        <v>43567</v>
      </c>
      <c r="BT722">
        <v>2159.39</v>
      </c>
      <c r="BU722" s="2">
        <v>43567</v>
      </c>
      <c r="BV722">
        <v>1343.63</v>
      </c>
      <c r="BW722" s="2">
        <v>43567</v>
      </c>
      <c r="BX722">
        <v>1089.0899999999999</v>
      </c>
      <c r="BZ722" s="2">
        <v>43574</v>
      </c>
      <c r="CA722" s="23">
        <f t="shared" si="223"/>
        <v>7.4127549995159914E-3</v>
      </c>
      <c r="CB722" s="23">
        <f t="shared" si="224"/>
        <v>4.4920093174471987E-4</v>
      </c>
      <c r="CC722" s="23">
        <f t="shared" si="225"/>
        <v>3.1494183217182226E-3</v>
      </c>
      <c r="CD722" s="23"/>
      <c r="CE722" s="2">
        <v>43931</v>
      </c>
      <c r="CF722" s="23">
        <f t="shared" si="226"/>
        <v>0.78024908720131192</v>
      </c>
      <c r="CG722" s="23">
        <f t="shared" si="227"/>
        <v>0.75724137025277283</v>
      </c>
      <c r="DL722" s="2"/>
      <c r="DN722" s="2"/>
      <c r="DP722" s="2"/>
      <c r="DV722" s="2"/>
      <c r="DW722" s="23"/>
      <c r="DX722" s="23"/>
      <c r="DY722" s="23"/>
      <c r="DZ722" s="23"/>
      <c r="EA722" s="2"/>
      <c r="EB722" s="23"/>
      <c r="EC722" s="23"/>
    </row>
    <row r="723" spans="71:133">
      <c r="BS723" s="2">
        <v>43574</v>
      </c>
      <c r="BT723">
        <v>2160.36</v>
      </c>
      <c r="BU723" s="2">
        <v>43574</v>
      </c>
      <c r="BV723">
        <v>1353.59</v>
      </c>
      <c r="BW723" s="2">
        <v>43574</v>
      </c>
      <c r="BX723">
        <v>1092.52</v>
      </c>
      <c r="BZ723" s="2">
        <v>43581</v>
      </c>
      <c r="CA723" s="23">
        <f t="shared" si="223"/>
        <v>-7.609394277440229E-4</v>
      </c>
      <c r="CB723" s="23">
        <f t="shared" si="224"/>
        <v>6.2304430743025385E-3</v>
      </c>
      <c r="CC723" s="23">
        <f t="shared" si="225"/>
        <v>-1.3235455643832661E-2</v>
      </c>
      <c r="CD723" s="23"/>
      <c r="CE723" s="2">
        <v>43938</v>
      </c>
      <c r="CF723" s="23">
        <f t="shared" si="226"/>
        <v>0.78272395609108747</v>
      </c>
      <c r="CG723" s="23">
        <f t="shared" si="227"/>
        <v>0.75877715982008864</v>
      </c>
      <c r="DL723" s="2"/>
      <c r="DN723" s="2"/>
      <c r="DP723" s="2"/>
      <c r="DV723" s="2"/>
      <c r="DW723" s="23"/>
      <c r="DX723" s="23"/>
      <c r="DY723" s="23"/>
      <c r="DZ723" s="23"/>
      <c r="EA723" s="2"/>
      <c r="EB723" s="23"/>
      <c r="EC723" s="23"/>
    </row>
    <row r="724" spans="71:133">
      <c r="BS724" s="2">
        <v>43581</v>
      </c>
      <c r="BT724">
        <v>2173.8200000000002</v>
      </c>
      <c r="BU724" s="2">
        <v>43581</v>
      </c>
      <c r="BV724">
        <v>1352.56</v>
      </c>
      <c r="BW724" s="2">
        <v>43581</v>
      </c>
      <c r="BX724">
        <v>1078.06</v>
      </c>
      <c r="BZ724" s="2">
        <v>43588</v>
      </c>
      <c r="CA724" s="23">
        <f t="shared" si="223"/>
        <v>-1.0018039865144601E-2</v>
      </c>
      <c r="CB724" s="23">
        <f t="shared" si="224"/>
        <v>1.8170777709285435E-3</v>
      </c>
      <c r="CC724" s="23">
        <f t="shared" si="225"/>
        <v>4.3689590560822555E-3</v>
      </c>
      <c r="CD724" s="23"/>
      <c r="CE724" s="2">
        <v>43945</v>
      </c>
      <c r="CF724" s="23">
        <f t="shared" si="226"/>
        <v>0.7832508104005661</v>
      </c>
      <c r="CG724" s="23">
        <f t="shared" si="227"/>
        <v>0.7604544999954066</v>
      </c>
      <c r="DL724" s="2"/>
      <c r="DN724" s="2"/>
      <c r="DP724" s="2"/>
      <c r="DV724" s="2"/>
      <c r="DW724" s="23"/>
      <c r="DX724" s="23"/>
      <c r="DY724" s="23"/>
      <c r="DZ724" s="23"/>
      <c r="EA724" s="2"/>
      <c r="EB724" s="23"/>
      <c r="EC724" s="23"/>
    </row>
    <row r="725" spans="71:133">
      <c r="BS725" s="2">
        <v>43588</v>
      </c>
      <c r="BT725">
        <v>2177.77</v>
      </c>
      <c r="BU725" s="2">
        <v>43588</v>
      </c>
      <c r="BV725">
        <v>1339.01</v>
      </c>
      <c r="BW725" s="2">
        <v>43588</v>
      </c>
      <c r="BX725">
        <v>1082.77</v>
      </c>
      <c r="BZ725" s="2">
        <v>43595</v>
      </c>
      <c r="CA725" s="23">
        <f t="shared" si="223"/>
        <v>-3.8229736895168842E-2</v>
      </c>
      <c r="CB725" s="23">
        <f t="shared" si="224"/>
        <v>-2.3625084375301308E-2</v>
      </c>
      <c r="CC725" s="23">
        <f t="shared" si="225"/>
        <v>-4.5559075334558496E-2</v>
      </c>
      <c r="CD725" s="23"/>
      <c r="CE725" s="2">
        <v>43952</v>
      </c>
      <c r="CF725" s="23">
        <f t="shared" si="226"/>
        <v>0.75654863950562212</v>
      </c>
      <c r="CG725" s="23">
        <f t="shared" si="227"/>
        <v>0.77085805366374327</v>
      </c>
      <c r="DL725" s="2"/>
      <c r="DN725" s="2"/>
      <c r="DP725" s="2"/>
      <c r="DV725" s="2"/>
      <c r="DW725" s="23"/>
      <c r="DX725" s="23"/>
      <c r="DY725" s="23"/>
      <c r="DZ725" s="23"/>
      <c r="EA725" s="2"/>
      <c r="EB725" s="23"/>
      <c r="EC725" s="23"/>
    </row>
    <row r="726" spans="71:133">
      <c r="BS726" s="2">
        <v>43595</v>
      </c>
      <c r="BT726">
        <v>2126.3200000000002</v>
      </c>
      <c r="BU726" s="2">
        <v>43595</v>
      </c>
      <c r="BV726">
        <v>1287.82</v>
      </c>
      <c r="BW726" s="2">
        <v>43595</v>
      </c>
      <c r="BX726">
        <v>1033.44</v>
      </c>
      <c r="BZ726" s="2">
        <v>43602</v>
      </c>
      <c r="CA726" s="23">
        <f t="shared" si="223"/>
        <v>5.0395241571026261E-3</v>
      </c>
      <c r="CB726" s="23">
        <f t="shared" si="224"/>
        <v>-4.6136047255351809E-3</v>
      </c>
      <c r="CC726" s="23">
        <f t="shared" si="225"/>
        <v>-3.5851137947050638E-2</v>
      </c>
      <c r="CD726" s="23"/>
      <c r="CE726" s="2">
        <v>43959</v>
      </c>
      <c r="CF726" s="23">
        <f t="shared" si="226"/>
        <v>0.71703804299368024</v>
      </c>
      <c r="CG726" s="23">
        <f t="shared" si="227"/>
        <v>0.75422841281791675</v>
      </c>
      <c r="DL726" s="2"/>
      <c r="DN726" s="2"/>
      <c r="DP726" s="2"/>
      <c r="DV726" s="2"/>
      <c r="DW726" s="23"/>
      <c r="DX726" s="23"/>
      <c r="DY726" s="23"/>
      <c r="DZ726" s="23"/>
      <c r="EA726" s="2"/>
      <c r="EB726" s="23"/>
      <c r="EC726" s="23"/>
    </row>
    <row r="727" spans="71:133">
      <c r="BS727" s="2">
        <v>43602</v>
      </c>
      <c r="BT727">
        <v>2116.5100000000002</v>
      </c>
      <c r="BU727" s="2">
        <v>43602</v>
      </c>
      <c r="BV727">
        <v>1294.31</v>
      </c>
      <c r="BW727" s="2">
        <v>43602</v>
      </c>
      <c r="BX727">
        <v>996.39</v>
      </c>
      <c r="BZ727" s="2">
        <v>43609</v>
      </c>
      <c r="CA727" s="23">
        <f t="shared" si="223"/>
        <v>3.7286276085327419E-2</v>
      </c>
      <c r="CB727" s="23">
        <f t="shared" si="224"/>
        <v>-1.0148782665803657E-2</v>
      </c>
      <c r="CC727" s="23">
        <f t="shared" si="225"/>
        <v>-9.7752887925410814E-3</v>
      </c>
      <c r="CD727" s="23"/>
      <c r="CE727" s="2">
        <v>43966</v>
      </c>
      <c r="CF727" s="23">
        <f t="shared" si="226"/>
        <v>0.71691646562003575</v>
      </c>
      <c r="CG727" s="23">
        <f t="shared" si="227"/>
        <v>0.76748817576380923</v>
      </c>
      <c r="DL727" s="2"/>
      <c r="DN727" s="2"/>
      <c r="DP727" s="2"/>
      <c r="DV727" s="2"/>
      <c r="DW727" s="23"/>
      <c r="DX727" s="23"/>
      <c r="DY727" s="23"/>
      <c r="DZ727" s="23"/>
      <c r="EA727" s="2"/>
      <c r="EB727" s="23"/>
      <c r="EC727" s="23"/>
    </row>
    <row r="728" spans="71:133">
      <c r="BS728" s="2">
        <v>43609</v>
      </c>
      <c r="BT728">
        <v>2095.0300000000002</v>
      </c>
      <c r="BU728" s="2">
        <v>43609</v>
      </c>
      <c r="BV728">
        <v>1342.57</v>
      </c>
      <c r="BW728" s="2">
        <v>43609</v>
      </c>
      <c r="BX728">
        <v>986.65</v>
      </c>
      <c r="BZ728" s="2">
        <v>43616</v>
      </c>
      <c r="CA728" s="23">
        <f t="shared" si="223"/>
        <v>9.9510640041116094E-3</v>
      </c>
      <c r="CB728" s="23">
        <f t="shared" si="224"/>
        <v>-2.3283676128742825E-2</v>
      </c>
      <c r="CC728" s="23">
        <f t="shared" si="225"/>
        <v>1.1503572695484854E-2</v>
      </c>
      <c r="CD728" s="23"/>
      <c r="CE728" s="2">
        <v>43973</v>
      </c>
      <c r="CF728" s="23">
        <f t="shared" si="226"/>
        <v>0.72672089033749721</v>
      </c>
      <c r="CG728" s="23">
        <f t="shared" si="227"/>
        <v>0.78303531522755787</v>
      </c>
      <c r="DL728" s="2"/>
      <c r="DN728" s="2"/>
      <c r="DP728" s="2"/>
      <c r="DV728" s="2"/>
      <c r="DW728" s="23"/>
      <c r="DX728" s="23"/>
      <c r="DY728" s="23"/>
      <c r="DZ728" s="23"/>
      <c r="EA728" s="2"/>
      <c r="EB728" s="23"/>
      <c r="EC728" s="23"/>
    </row>
    <row r="729" spans="71:133">
      <c r="BS729" s="2">
        <v>43616</v>
      </c>
      <c r="BT729">
        <v>2046.25</v>
      </c>
      <c r="BU729" s="2">
        <v>43616</v>
      </c>
      <c r="BV729">
        <v>1355.93</v>
      </c>
      <c r="BW729" s="2">
        <v>43616</v>
      </c>
      <c r="BX729">
        <v>998</v>
      </c>
      <c r="BZ729" s="2">
        <v>43623</v>
      </c>
      <c r="CA729" s="23">
        <f t="shared" si="223"/>
        <v>-5.3690087246391904E-3</v>
      </c>
      <c r="CB729" s="23">
        <f t="shared" si="224"/>
        <v>3.9403787416004921E-2</v>
      </c>
      <c r="CC729" s="23">
        <f t="shared" si="225"/>
        <v>9.4088176352704611E-3</v>
      </c>
      <c r="CD729" s="23"/>
      <c r="CE729" s="2">
        <v>43980</v>
      </c>
      <c r="CF729" s="23">
        <f t="shared" si="226"/>
        <v>0.73990768870896229</v>
      </c>
      <c r="CG729" s="23">
        <f t="shared" si="227"/>
        <v>0.78574181143773769</v>
      </c>
      <c r="DL729" s="2"/>
      <c r="DN729" s="2"/>
      <c r="DP729" s="2"/>
      <c r="DV729" s="2"/>
      <c r="DW729" s="23"/>
      <c r="DX729" s="23"/>
      <c r="DY729" s="23"/>
      <c r="DZ729" s="23"/>
      <c r="EA729" s="2"/>
      <c r="EB729" s="23"/>
      <c r="EC729" s="23"/>
    </row>
    <row r="730" spans="71:133">
      <c r="BS730" s="2">
        <v>43623</v>
      </c>
      <c r="BT730">
        <v>2126.88</v>
      </c>
      <c r="BU730" s="2">
        <v>43623</v>
      </c>
      <c r="BV730">
        <v>1348.65</v>
      </c>
      <c r="BW730" s="2">
        <v>43623</v>
      </c>
      <c r="BX730">
        <v>1007.39</v>
      </c>
      <c r="BZ730" s="2">
        <v>43630</v>
      </c>
      <c r="CA730" s="23">
        <f t="shared" si="223"/>
        <v>-3.277351425499675E-3</v>
      </c>
      <c r="CB730" s="23">
        <f t="shared" si="224"/>
        <v>1.9136011434588429E-3</v>
      </c>
      <c r="CC730" s="23">
        <f t="shared" si="225"/>
        <v>7.6335877862596657E-3</v>
      </c>
      <c r="CD730" s="23"/>
      <c r="CE730" s="2">
        <v>43987</v>
      </c>
      <c r="CF730" s="23">
        <f t="shared" si="226"/>
        <v>0.75770343845843802</v>
      </c>
      <c r="CG730" s="23">
        <f t="shared" si="227"/>
        <v>0.79468159591572318</v>
      </c>
      <c r="DL730" s="2"/>
      <c r="DN730" s="2"/>
      <c r="DP730" s="2"/>
      <c r="DV730" s="2"/>
      <c r="DW730" s="23"/>
      <c r="DX730" s="23"/>
      <c r="DY730" s="23"/>
      <c r="DZ730" s="23"/>
      <c r="EA730" s="2"/>
      <c r="EB730" s="23"/>
      <c r="EC730" s="23"/>
    </row>
    <row r="731" spans="71:133">
      <c r="BS731" s="2">
        <v>43630</v>
      </c>
      <c r="BT731">
        <v>2130.9499999999998</v>
      </c>
      <c r="BU731" s="2">
        <v>43630</v>
      </c>
      <c r="BV731">
        <v>1344.23</v>
      </c>
      <c r="BW731" s="2">
        <v>43630</v>
      </c>
      <c r="BX731">
        <v>1015.08</v>
      </c>
      <c r="BZ731" s="2">
        <v>43637</v>
      </c>
      <c r="CA731" s="23">
        <f t="shared" si="223"/>
        <v>-1.2163097089039732E-2</v>
      </c>
      <c r="CB731" s="23">
        <f t="shared" si="224"/>
        <v>2.2154438161383405E-2</v>
      </c>
      <c r="CC731" s="23">
        <f t="shared" si="225"/>
        <v>3.7573393230090124E-2</v>
      </c>
      <c r="CD731" s="23"/>
      <c r="CE731" s="2">
        <v>43994</v>
      </c>
      <c r="CF731" s="23">
        <f t="shared" si="226"/>
        <v>0.752721427592415</v>
      </c>
      <c r="CG731" s="23">
        <f t="shared" si="227"/>
        <v>0.79527354597092281</v>
      </c>
      <c r="DL731" s="2"/>
      <c r="DN731" s="2"/>
      <c r="DP731" s="2"/>
      <c r="DV731" s="2"/>
      <c r="DW731" s="23"/>
      <c r="DX731" s="23"/>
      <c r="DY731" s="23"/>
      <c r="DZ731" s="23"/>
      <c r="EA731" s="2"/>
      <c r="EB731" s="23"/>
      <c r="EC731" s="23"/>
    </row>
    <row r="732" spans="71:133">
      <c r="BS732" s="2">
        <v>43637</v>
      </c>
      <c r="BT732">
        <v>2178.16</v>
      </c>
      <c r="BU732" s="2">
        <v>43637</v>
      </c>
      <c r="BV732">
        <v>1327.88</v>
      </c>
      <c r="BW732" s="2">
        <v>43637</v>
      </c>
      <c r="BX732">
        <v>1053.22</v>
      </c>
      <c r="BZ732" s="2">
        <v>43644</v>
      </c>
      <c r="CA732" s="23">
        <f t="shared" si="223"/>
        <v>6.4313040334968985E-3</v>
      </c>
      <c r="CB732" s="23">
        <f t="shared" si="224"/>
        <v>8.7229588276338532E-5</v>
      </c>
      <c r="CC732" s="23">
        <f t="shared" si="225"/>
        <v>1.557129564573323E-3</v>
      </c>
      <c r="CD732" s="23"/>
      <c r="CE732" s="2">
        <v>44001</v>
      </c>
      <c r="CF732" s="23">
        <f t="shared" si="226"/>
        <v>0.75949235553550021</v>
      </c>
      <c r="CG732" s="23">
        <f t="shared" si="227"/>
        <v>0.81223920238674285</v>
      </c>
      <c r="DL732" s="2"/>
      <c r="DN732" s="2"/>
      <c r="DP732" s="2"/>
      <c r="DV732" s="2"/>
      <c r="DW732" s="23"/>
      <c r="DX732" s="23"/>
      <c r="DY732" s="23"/>
      <c r="DZ732" s="23"/>
      <c r="EA732" s="2"/>
      <c r="EB732" s="23"/>
      <c r="EC732" s="23"/>
    </row>
    <row r="733" spans="71:133">
      <c r="BS733" s="2">
        <v>43644</v>
      </c>
      <c r="BT733">
        <v>2178.35</v>
      </c>
      <c r="BU733" s="2">
        <v>43644</v>
      </c>
      <c r="BV733">
        <v>1336.42</v>
      </c>
      <c r="BW733" s="2">
        <v>43644</v>
      </c>
      <c r="BX733">
        <v>1054.8599999999999</v>
      </c>
      <c r="BZ733" s="2">
        <v>43651</v>
      </c>
      <c r="CA733" s="23">
        <f t="shared" si="223"/>
        <v>-2.0427709851693621E-3</v>
      </c>
      <c r="CB733" s="23">
        <f t="shared" si="224"/>
        <v>1.2495696283884694E-2</v>
      </c>
      <c r="CC733" s="23">
        <f t="shared" si="225"/>
        <v>4.8063250099541488E-3</v>
      </c>
      <c r="CD733" s="23"/>
      <c r="CE733" s="2">
        <v>44008</v>
      </c>
      <c r="CF733" s="23">
        <f t="shared" si="226"/>
        <v>0.75246381419397113</v>
      </c>
      <c r="CG733" s="23">
        <f t="shared" si="227"/>
        <v>0.81108476815300301</v>
      </c>
      <c r="DL733" s="2"/>
      <c r="DN733" s="2"/>
      <c r="DP733" s="2"/>
      <c r="DV733" s="2"/>
      <c r="DW733" s="23"/>
      <c r="DX733" s="23"/>
      <c r="DY733" s="23"/>
      <c r="DZ733" s="23"/>
      <c r="EA733" s="2"/>
      <c r="EB733" s="23"/>
      <c r="EC733" s="23"/>
    </row>
    <row r="734" spans="71:133">
      <c r="BS734" s="2">
        <v>43651</v>
      </c>
      <c r="BT734">
        <v>2205.5700000000002</v>
      </c>
      <c r="BU734" s="2">
        <v>43651</v>
      </c>
      <c r="BV734">
        <v>1333.69</v>
      </c>
      <c r="BW734" s="2">
        <v>43651</v>
      </c>
      <c r="BX734">
        <v>1059.93</v>
      </c>
      <c r="BZ734" s="2">
        <v>43658</v>
      </c>
      <c r="CA734" s="23">
        <f t="shared" si="223"/>
        <v>-1.9607255059271744E-2</v>
      </c>
      <c r="CB734" s="23">
        <f t="shared" si="224"/>
        <v>3.2100545437232508E-3</v>
      </c>
      <c r="CC734" s="23">
        <f t="shared" si="225"/>
        <v>-8.5099959431282901E-3</v>
      </c>
      <c r="CD734" s="23"/>
      <c r="CE734" s="2">
        <v>44015</v>
      </c>
      <c r="CF734" s="23">
        <f t="shared" si="226"/>
        <v>0.75533973943668353</v>
      </c>
      <c r="CG734" s="23">
        <f t="shared" si="227"/>
        <v>0.81236453372631601</v>
      </c>
      <c r="DL734" s="2"/>
      <c r="DN734" s="2"/>
      <c r="DP734" s="2"/>
      <c r="DV734" s="2"/>
      <c r="DW734" s="23"/>
      <c r="DX734" s="23"/>
      <c r="DY734" s="23"/>
      <c r="DZ734" s="23"/>
      <c r="EA734" s="2"/>
      <c r="EB734" s="23"/>
      <c r="EC734" s="23"/>
    </row>
    <row r="735" spans="71:133">
      <c r="BS735" s="2">
        <v>43658</v>
      </c>
      <c r="BT735">
        <v>2212.65</v>
      </c>
      <c r="BU735" s="2">
        <v>43658</v>
      </c>
      <c r="BV735">
        <v>1307.54</v>
      </c>
      <c r="BW735" s="2">
        <v>43658</v>
      </c>
      <c r="BX735">
        <v>1050.9100000000001</v>
      </c>
      <c r="BZ735" s="2">
        <v>43665</v>
      </c>
      <c r="CA735" s="23">
        <f t="shared" si="223"/>
        <v>-8.6574789298988764E-3</v>
      </c>
      <c r="CB735" s="23">
        <f t="shared" si="224"/>
        <v>-8.1531195625155206E-3</v>
      </c>
      <c r="CC735" s="23">
        <f t="shared" si="225"/>
        <v>6.2612402584425464E-3</v>
      </c>
      <c r="CD735" s="23"/>
      <c r="CE735" s="2">
        <v>44022</v>
      </c>
      <c r="CF735" s="23">
        <f t="shared" si="226"/>
        <v>0.75837016797160717</v>
      </c>
      <c r="CG735" s="23">
        <f t="shared" si="227"/>
        <v>0.81019992328169832</v>
      </c>
      <c r="DL735" s="2"/>
      <c r="DN735" s="2"/>
      <c r="DP735" s="2"/>
      <c r="DV735" s="2"/>
      <c r="DW735" s="23"/>
      <c r="DX735" s="23"/>
      <c r="DY735" s="23"/>
      <c r="DZ735" s="23"/>
      <c r="EA735" s="2"/>
      <c r="EB735" s="23"/>
      <c r="EC735" s="23"/>
    </row>
    <row r="736" spans="71:133">
      <c r="BS736" s="2">
        <v>43665</v>
      </c>
      <c r="BT736">
        <v>2194.61</v>
      </c>
      <c r="BU736" s="2">
        <v>43665</v>
      </c>
      <c r="BV736">
        <v>1296.22</v>
      </c>
      <c r="BW736" s="2">
        <v>43665</v>
      </c>
      <c r="BX736">
        <v>1057.49</v>
      </c>
      <c r="BZ736" s="2">
        <v>43672</v>
      </c>
      <c r="CA736" s="23">
        <f t="shared" si="223"/>
        <v>-1.1224946382558443E-2</v>
      </c>
      <c r="CB736" s="23">
        <f t="shared" si="224"/>
        <v>9.6144645290050512E-3</v>
      </c>
      <c r="CC736" s="23">
        <f t="shared" si="225"/>
        <v>-8.3499607561300371E-3</v>
      </c>
      <c r="CD736" s="23"/>
      <c r="CE736" s="2">
        <v>44029</v>
      </c>
      <c r="CF736" s="23">
        <f t="shared" si="226"/>
        <v>0.75873850867322901</v>
      </c>
      <c r="CG736" s="23">
        <f t="shared" si="227"/>
        <v>0.80514963438846787</v>
      </c>
      <c r="DL736" s="2"/>
      <c r="DN736" s="2"/>
      <c r="DP736" s="2"/>
      <c r="DV736" s="2"/>
      <c r="DW736" s="23"/>
      <c r="DX736" s="23"/>
      <c r="DY736" s="23"/>
      <c r="DZ736" s="23"/>
      <c r="EA736" s="2"/>
      <c r="EB736" s="23"/>
      <c r="EC736" s="23"/>
    </row>
    <row r="737" spans="71:133">
      <c r="BS737" s="2">
        <v>43672</v>
      </c>
      <c r="BT737">
        <v>2215.71</v>
      </c>
      <c r="BU737" s="2">
        <v>43672</v>
      </c>
      <c r="BV737">
        <v>1281.67</v>
      </c>
      <c r="BW737" s="2">
        <v>43672</v>
      </c>
      <c r="BX737">
        <v>1048.6600000000001</v>
      </c>
      <c r="BZ737" s="2">
        <v>43679</v>
      </c>
      <c r="CA737" s="23">
        <f t="shared" si="223"/>
        <v>-2.6098761771750967E-2</v>
      </c>
      <c r="CB737" s="23">
        <f t="shared" si="224"/>
        <v>-2.9660921329957568E-2</v>
      </c>
      <c r="CC737" s="23">
        <f t="shared" si="225"/>
        <v>-4.281654683119418E-2</v>
      </c>
      <c r="CD737" s="23"/>
      <c r="CE737" s="2">
        <v>44036</v>
      </c>
      <c r="CF737" s="23">
        <f t="shared" si="226"/>
        <v>0.75713291693166385</v>
      </c>
      <c r="CG737" s="23">
        <f t="shared" si="227"/>
        <v>0.80311346046328391</v>
      </c>
      <c r="DL737" s="2"/>
      <c r="DN737" s="2"/>
      <c r="DP737" s="2"/>
      <c r="DV737" s="2"/>
      <c r="DW737" s="23"/>
      <c r="DX737" s="23"/>
      <c r="DY737" s="23"/>
      <c r="DZ737" s="23"/>
      <c r="EA737" s="2"/>
      <c r="EB737" s="23"/>
      <c r="EC737" s="23"/>
    </row>
    <row r="738" spans="71:133">
      <c r="BS738" s="2">
        <v>43679</v>
      </c>
      <c r="BT738">
        <v>2149.9899999999998</v>
      </c>
      <c r="BU738" s="2">
        <v>43679</v>
      </c>
      <c r="BV738">
        <v>1248.22</v>
      </c>
      <c r="BW738" s="2">
        <v>43679</v>
      </c>
      <c r="BX738">
        <v>1003.76</v>
      </c>
      <c r="BZ738" s="2">
        <v>43686</v>
      </c>
      <c r="CA738" s="23">
        <f t="shared" si="223"/>
        <v>1.1368188300139526E-2</v>
      </c>
      <c r="CB738" s="23">
        <f t="shared" si="224"/>
        <v>-6.8139851813262542E-3</v>
      </c>
      <c r="CC738" s="23">
        <f t="shared" si="225"/>
        <v>-2.2485454690364115E-2</v>
      </c>
      <c r="CD738" s="23"/>
      <c r="CE738" s="2">
        <v>44043</v>
      </c>
      <c r="CF738" s="23">
        <f t="shared" si="226"/>
        <v>0.7543630976910064</v>
      </c>
      <c r="CG738" s="23">
        <f t="shared" si="227"/>
        <v>0.80023402661490306</v>
      </c>
      <c r="DL738" s="2"/>
      <c r="DN738" s="2"/>
      <c r="DP738" s="2"/>
      <c r="DV738" s="2"/>
      <c r="DW738" s="23"/>
      <c r="DX738" s="23"/>
      <c r="DY738" s="23"/>
      <c r="DZ738" s="23"/>
      <c r="EA738" s="2"/>
      <c r="EB738" s="23"/>
      <c r="EC738" s="23"/>
    </row>
    <row r="739" spans="71:133">
      <c r="BS739" s="2">
        <v>43686</v>
      </c>
      <c r="BT739">
        <v>2135.34</v>
      </c>
      <c r="BU739" s="2">
        <v>43686</v>
      </c>
      <c r="BV739">
        <v>1262.4100000000001</v>
      </c>
      <c r="BW739" s="2">
        <v>43686</v>
      </c>
      <c r="BX739">
        <v>981.19</v>
      </c>
      <c r="BZ739" s="2">
        <v>43693</v>
      </c>
      <c r="CA739" s="23">
        <f t="shared" si="223"/>
        <v>-4.2300045151735244E-3</v>
      </c>
      <c r="CB739" s="23">
        <f t="shared" si="224"/>
        <v>-1.2569426882838353E-2</v>
      </c>
      <c r="CC739" s="23">
        <f t="shared" si="225"/>
        <v>-1.1129342940714881E-2</v>
      </c>
      <c r="CD739" s="23"/>
      <c r="CE739" s="2">
        <v>44050</v>
      </c>
      <c r="CF739" s="23">
        <f t="shared" si="226"/>
        <v>0.75713816282504265</v>
      </c>
      <c r="CG739" s="23">
        <f t="shared" si="227"/>
        <v>0.80884556688559128</v>
      </c>
      <c r="DL739" s="2"/>
      <c r="DN739" s="2"/>
      <c r="DP739" s="2"/>
      <c r="DV739" s="2"/>
      <c r="DW739" s="23"/>
      <c r="DX739" s="23"/>
      <c r="DY739" s="23"/>
      <c r="DZ739" s="23"/>
      <c r="EA739" s="2"/>
      <c r="EB739" s="23"/>
      <c r="EC739" s="23"/>
    </row>
    <row r="740" spans="71:133">
      <c r="BS740" s="2">
        <v>43693</v>
      </c>
      <c r="BT740">
        <v>2108.5</v>
      </c>
      <c r="BU740" s="2">
        <v>43693</v>
      </c>
      <c r="BV740">
        <v>1257.07</v>
      </c>
      <c r="BW740" s="2">
        <v>43693</v>
      </c>
      <c r="BX740">
        <v>970.27</v>
      </c>
      <c r="BZ740" s="2">
        <v>43700</v>
      </c>
      <c r="CA740" s="23">
        <f t="shared" si="223"/>
        <v>-1.2250709984328534E-2</v>
      </c>
      <c r="CB740" s="23">
        <f t="shared" si="224"/>
        <v>-6.5781361157219997E-3</v>
      </c>
      <c r="CC740" s="23">
        <f t="shared" si="225"/>
        <v>3.4938728395188523E-3</v>
      </c>
      <c r="CD740" s="23"/>
      <c r="CE740" s="2">
        <v>44057</v>
      </c>
      <c r="CF740" s="23">
        <f t="shared" si="226"/>
        <v>0.75639888008911937</v>
      </c>
      <c r="CG740" s="23">
        <f t="shared" si="227"/>
        <v>0.80899896337727839</v>
      </c>
      <c r="DL740" s="2"/>
      <c r="DN740" s="2"/>
      <c r="DP740" s="2"/>
      <c r="DV740" s="2"/>
      <c r="DW740" s="23"/>
      <c r="DX740" s="23"/>
      <c r="DY740" s="23"/>
      <c r="DZ740" s="23"/>
      <c r="EA740" s="2"/>
      <c r="EB740" s="23"/>
      <c r="EC740" s="23"/>
    </row>
    <row r="741" spans="71:133">
      <c r="BS741" s="2">
        <v>43700</v>
      </c>
      <c r="BT741">
        <v>2094.63</v>
      </c>
      <c r="BU741" s="2">
        <v>43700</v>
      </c>
      <c r="BV741">
        <v>1241.67</v>
      </c>
      <c r="BW741" s="2">
        <v>43700</v>
      </c>
      <c r="BX741">
        <v>973.66</v>
      </c>
      <c r="BZ741" s="2">
        <v>43707</v>
      </c>
      <c r="CA741" s="23">
        <f t="shared" si="223"/>
        <v>1.9119411759968452E-2</v>
      </c>
      <c r="CB741" s="23">
        <f t="shared" si="224"/>
        <v>2.0953581300754642E-2</v>
      </c>
      <c r="CC741" s="23">
        <f t="shared" si="225"/>
        <v>1.0958650863751362E-2</v>
      </c>
      <c r="CD741" s="23"/>
      <c r="CE741" s="2">
        <v>44064</v>
      </c>
      <c r="CF741" s="23">
        <f t="shared" si="226"/>
        <v>0.75554268155661719</v>
      </c>
      <c r="CG741" s="23">
        <f t="shared" si="227"/>
        <v>0.80894054629185874</v>
      </c>
      <c r="DL741" s="2"/>
      <c r="DN741" s="2"/>
      <c r="DP741" s="2"/>
      <c r="DV741" s="2"/>
      <c r="DW741" s="23"/>
      <c r="DX741" s="23"/>
      <c r="DY741" s="23"/>
      <c r="DZ741" s="23"/>
      <c r="EA741" s="2"/>
      <c r="EB741" s="23"/>
      <c r="EC741" s="23"/>
    </row>
    <row r="742" spans="71:133">
      <c r="BS742" s="2">
        <v>43707</v>
      </c>
      <c r="BT742">
        <v>2138.52</v>
      </c>
      <c r="BU742" s="2">
        <v>43707</v>
      </c>
      <c r="BV742">
        <v>1265.4100000000001</v>
      </c>
      <c r="BW742" s="2">
        <v>43707</v>
      </c>
      <c r="BX742">
        <v>984.33</v>
      </c>
      <c r="BZ742" s="2">
        <v>43714</v>
      </c>
      <c r="CA742" s="23">
        <f t="shared" si="223"/>
        <v>-9.6095336689294708E-3</v>
      </c>
      <c r="CB742" s="23">
        <f t="shared" si="224"/>
        <v>1.8882217608439555E-2</v>
      </c>
      <c r="CC742" s="23">
        <f t="shared" si="225"/>
        <v>2.4006176790304146E-2</v>
      </c>
      <c r="CD742" s="23"/>
      <c r="CE742" s="2">
        <v>44071</v>
      </c>
      <c r="CF742" s="23">
        <f t="shared" si="226"/>
        <v>0.75558609758351081</v>
      </c>
      <c r="CG742" s="23">
        <f t="shared" si="227"/>
        <v>0.80935807614709743</v>
      </c>
      <c r="DL742" s="2"/>
      <c r="DN742" s="2"/>
      <c r="DP742" s="2"/>
      <c r="DV742" s="2"/>
      <c r="DW742" s="23"/>
      <c r="DX742" s="23"/>
      <c r="DY742" s="23"/>
      <c r="DZ742" s="23"/>
      <c r="EA742" s="2"/>
      <c r="EB742" s="23"/>
      <c r="EC742" s="23"/>
    </row>
    <row r="743" spans="71:133">
      <c r="BS743" s="2">
        <v>43714</v>
      </c>
      <c r="BT743">
        <v>2178.9</v>
      </c>
      <c r="BU743" s="2">
        <v>43714</v>
      </c>
      <c r="BV743">
        <v>1253.25</v>
      </c>
      <c r="BW743" s="2">
        <v>43714</v>
      </c>
      <c r="BX743">
        <v>1007.96</v>
      </c>
      <c r="BZ743" s="2">
        <v>43721</v>
      </c>
      <c r="CA743" s="23">
        <f t="shared" si="223"/>
        <v>1.0125673249551159E-2</v>
      </c>
      <c r="CB743" s="23">
        <f t="shared" si="224"/>
        <v>1.2350268484097482E-2</v>
      </c>
      <c r="CC743" s="23">
        <f t="shared" si="225"/>
        <v>1.8502718361839587E-2</v>
      </c>
      <c r="CD743" s="23"/>
      <c r="CE743" s="2">
        <v>44078</v>
      </c>
      <c r="CF743" s="23">
        <f t="shared" si="226"/>
        <v>0.76205236283200084</v>
      </c>
      <c r="CG743" s="23">
        <f t="shared" si="227"/>
        <v>0.81878669553816696</v>
      </c>
      <c r="DL743" s="2"/>
      <c r="DN743" s="2"/>
      <c r="DP743" s="2"/>
      <c r="DV743" s="2"/>
      <c r="DW743" s="23"/>
      <c r="DX743" s="23"/>
      <c r="DY743" s="23"/>
      <c r="DZ743" s="23"/>
      <c r="EA743" s="2"/>
      <c r="EB743" s="23"/>
      <c r="EC743" s="23"/>
    </row>
    <row r="744" spans="71:133">
      <c r="BS744" s="2">
        <v>43721</v>
      </c>
      <c r="BT744">
        <v>2205.81</v>
      </c>
      <c r="BU744" s="2">
        <v>43721</v>
      </c>
      <c r="BV744">
        <v>1265.94</v>
      </c>
      <c r="BW744" s="2">
        <v>43721</v>
      </c>
      <c r="BX744">
        <v>1026.6099999999999</v>
      </c>
      <c r="BZ744" s="2">
        <v>43728</v>
      </c>
      <c r="CA744" s="23">
        <f t="shared" si="223"/>
        <v>1.3460353571259187E-2</v>
      </c>
      <c r="CB744" s="23">
        <f t="shared" si="224"/>
        <v>-3.7446561580551929E-3</v>
      </c>
      <c r="CC744" s="23">
        <f t="shared" si="225"/>
        <v>-5.2015858018136241E-3</v>
      </c>
      <c r="CD744" s="23"/>
      <c r="CE744" s="2">
        <v>44085</v>
      </c>
      <c r="CF744" s="23">
        <f t="shared" si="226"/>
        <v>0.75423147517503497</v>
      </c>
      <c r="CG744" s="23">
        <f t="shared" si="227"/>
        <v>0.81304489340928254</v>
      </c>
      <c r="DL744" s="2"/>
      <c r="DN744" s="2"/>
      <c r="DP744" s="2"/>
      <c r="DV744" s="2"/>
      <c r="DW744" s="23"/>
      <c r="DX744" s="23"/>
      <c r="DY744" s="23"/>
      <c r="DZ744" s="23"/>
      <c r="EA744" s="2"/>
      <c r="EB744" s="23"/>
      <c r="EC744" s="23"/>
    </row>
    <row r="745" spans="71:133">
      <c r="BS745" s="2">
        <v>43728</v>
      </c>
      <c r="BT745">
        <v>2197.5500000000002</v>
      </c>
      <c r="BU745" s="2">
        <v>43728</v>
      </c>
      <c r="BV745">
        <v>1282.98</v>
      </c>
      <c r="BW745" s="2">
        <v>43728</v>
      </c>
      <c r="BX745">
        <v>1021.27</v>
      </c>
      <c r="BZ745" s="2">
        <v>43735</v>
      </c>
      <c r="CA745" s="23">
        <f t="shared" si="223"/>
        <v>1.0265163915259778E-2</v>
      </c>
      <c r="CB745" s="23">
        <f t="shared" si="224"/>
        <v>-1.0015699301494929E-2</v>
      </c>
      <c r="CC745" s="23">
        <f t="shared" si="225"/>
        <v>-1.9358250022031398E-2</v>
      </c>
      <c r="CD745" s="23"/>
      <c r="CE745" s="2">
        <v>44092</v>
      </c>
      <c r="CF745" s="23">
        <f t="shared" si="226"/>
        <v>0.75532704433663411</v>
      </c>
      <c r="CG745" s="23">
        <f t="shared" si="227"/>
        <v>0.81547928845837625</v>
      </c>
      <c r="DL745" s="2"/>
      <c r="DN745" s="2"/>
      <c r="DP745" s="2"/>
      <c r="DV745" s="2"/>
      <c r="DW745" s="23"/>
      <c r="DX745" s="23"/>
      <c r="DY745" s="23"/>
      <c r="DZ745" s="23"/>
      <c r="EA745" s="2"/>
      <c r="EB745" s="23"/>
      <c r="EC745" s="23"/>
    </row>
    <row r="746" spans="71:133">
      <c r="BS746" s="2">
        <v>43735</v>
      </c>
      <c r="BT746">
        <v>2175.54</v>
      </c>
      <c r="BU746" s="2">
        <v>43735</v>
      </c>
      <c r="BV746">
        <v>1296.1500000000001</v>
      </c>
      <c r="BW746" s="2">
        <v>43735</v>
      </c>
      <c r="BX746">
        <v>1001.5</v>
      </c>
      <c r="BZ746" s="2">
        <v>43742</v>
      </c>
      <c r="CA746" s="23">
        <f t="shared" si="223"/>
        <v>-2.3978706168267694E-2</v>
      </c>
      <c r="CB746" s="23">
        <f t="shared" si="224"/>
        <v>-9.9837281778316633E-3</v>
      </c>
      <c r="CC746" s="23">
        <f t="shared" si="225"/>
        <v>-4.9126310534198803E-3</v>
      </c>
      <c r="CD746" s="23"/>
      <c r="CE746" s="2">
        <v>44099</v>
      </c>
      <c r="CF746" s="23">
        <f t="shared" si="226"/>
        <v>0.75753312206435475</v>
      </c>
      <c r="CG746" s="23">
        <f t="shared" si="227"/>
        <v>0.82648193712409423</v>
      </c>
      <c r="DL746" s="2"/>
      <c r="DN746" s="2"/>
      <c r="DP746" s="2"/>
      <c r="DV746" s="2"/>
      <c r="DW746" s="23"/>
      <c r="DX746" s="23"/>
      <c r="DY746" s="23"/>
      <c r="DZ746" s="23"/>
      <c r="EA746" s="2"/>
      <c r="EB746" s="23"/>
      <c r="EC746" s="23"/>
    </row>
    <row r="747" spans="71:133">
      <c r="BS747" s="2">
        <v>43742</v>
      </c>
      <c r="BT747">
        <v>2153.8200000000002</v>
      </c>
      <c r="BU747" s="2">
        <v>43742</v>
      </c>
      <c r="BV747">
        <v>1265.07</v>
      </c>
      <c r="BW747" s="2">
        <v>43742</v>
      </c>
      <c r="BX747">
        <v>996.58</v>
      </c>
      <c r="BZ747" s="2">
        <v>43749</v>
      </c>
      <c r="CA747" s="23">
        <f t="shared" si="223"/>
        <v>1.1161437707004396E-2</v>
      </c>
      <c r="CB747" s="23">
        <f t="shared" si="224"/>
        <v>1.1844072392307448E-2</v>
      </c>
      <c r="CC747" s="23">
        <f t="shared" si="225"/>
        <v>1.5011338778622818E-2</v>
      </c>
      <c r="CD747" s="23"/>
      <c r="CE747" s="2">
        <v>44106</v>
      </c>
      <c r="CF747" s="23">
        <f t="shared" si="226"/>
        <v>0.75729716612697817</v>
      </c>
      <c r="CG747" s="23">
        <f t="shared" si="227"/>
        <v>0.82896834788819851</v>
      </c>
      <c r="DL747" s="2"/>
      <c r="DN747" s="2"/>
      <c r="DP747" s="2"/>
      <c r="DV747" s="2"/>
      <c r="DW747" s="23"/>
      <c r="DX747" s="23"/>
      <c r="DY747" s="23"/>
      <c r="DZ747" s="23"/>
      <c r="EA747" s="2"/>
      <c r="EB747" s="23"/>
      <c r="EC747" s="23"/>
    </row>
    <row r="748" spans="71:133">
      <c r="BS748" s="2">
        <v>43749</v>
      </c>
      <c r="BT748">
        <v>2179.33</v>
      </c>
      <c r="BU748" s="2">
        <v>43749</v>
      </c>
      <c r="BV748">
        <v>1279.19</v>
      </c>
      <c r="BW748" s="2">
        <v>43749</v>
      </c>
      <c r="BX748">
        <v>1011.54</v>
      </c>
      <c r="BZ748" s="2">
        <v>43756</v>
      </c>
      <c r="CA748" s="23">
        <f t="shared" si="223"/>
        <v>3.2512761982191885E-2</v>
      </c>
      <c r="CB748" s="23">
        <f t="shared" si="224"/>
        <v>7.318763106092474E-3</v>
      </c>
      <c r="CC748" s="23">
        <f t="shared" si="225"/>
        <v>1.2337623821104371E-2</v>
      </c>
      <c r="CD748" s="23"/>
      <c r="CE748" s="2">
        <v>44113</v>
      </c>
      <c r="CF748" s="23">
        <f t="shared" si="226"/>
        <v>0.76027904535088298</v>
      </c>
      <c r="CG748" s="23">
        <f t="shared" si="227"/>
        <v>0.8313777220935239</v>
      </c>
      <c r="DL748" s="2"/>
      <c r="DN748" s="2"/>
      <c r="DP748" s="2"/>
      <c r="DV748" s="2"/>
      <c r="DW748" s="23"/>
      <c r="DX748" s="23"/>
      <c r="DY748" s="23"/>
      <c r="DZ748" s="23"/>
      <c r="EA748" s="2"/>
      <c r="EB748" s="23"/>
      <c r="EC748" s="23"/>
    </row>
    <row r="749" spans="71:133">
      <c r="BS749" s="2">
        <v>43756</v>
      </c>
      <c r="BT749">
        <v>2195.2800000000002</v>
      </c>
      <c r="BU749" s="2">
        <v>43756</v>
      </c>
      <c r="BV749">
        <v>1320.78</v>
      </c>
      <c r="BW749" s="2">
        <v>43756</v>
      </c>
      <c r="BX749">
        <v>1024.02</v>
      </c>
      <c r="BZ749" s="2">
        <v>43763</v>
      </c>
      <c r="CA749" s="23">
        <f t="shared" si="223"/>
        <v>-1.0206090340556306E-2</v>
      </c>
      <c r="CB749" s="23">
        <f t="shared" si="224"/>
        <v>1.2513210159979415E-2</v>
      </c>
      <c r="CC749" s="23">
        <f t="shared" si="225"/>
        <v>1.1542743305794856E-2</v>
      </c>
      <c r="CD749" s="23"/>
      <c r="CE749" s="2">
        <v>44120</v>
      </c>
      <c r="CF749" s="23">
        <f t="shared" si="226"/>
        <v>0.76322277602114741</v>
      </c>
      <c r="CG749" s="23">
        <f t="shared" si="227"/>
        <v>0.83169243300604034</v>
      </c>
      <c r="DL749" s="2"/>
      <c r="DN749" s="2"/>
      <c r="DP749" s="2"/>
      <c r="DV749" s="2"/>
      <c r="DW749" s="23"/>
      <c r="DX749" s="23"/>
      <c r="DY749" s="23"/>
      <c r="DZ749" s="23"/>
      <c r="EA749" s="2"/>
      <c r="EB749" s="23"/>
      <c r="EC749" s="23"/>
    </row>
    <row r="750" spans="71:133">
      <c r="BS750" s="2">
        <v>43763</v>
      </c>
      <c r="BT750">
        <v>2222.75</v>
      </c>
      <c r="BU750" s="2">
        <v>43763</v>
      </c>
      <c r="BV750">
        <v>1307.3</v>
      </c>
      <c r="BW750" s="2">
        <v>43763</v>
      </c>
      <c r="BX750">
        <v>1035.8399999999999</v>
      </c>
      <c r="BZ750" s="2">
        <v>43770</v>
      </c>
      <c r="CA750" s="23">
        <f t="shared" si="223"/>
        <v>3.0888089956398801E-2</v>
      </c>
      <c r="CB750" s="23">
        <f t="shared" si="224"/>
        <v>1.3190867169047493E-2</v>
      </c>
      <c r="CC750" s="23">
        <f t="shared" si="225"/>
        <v>1.2888090824837883E-2</v>
      </c>
      <c r="CD750" s="23"/>
      <c r="CE750" s="2">
        <v>44127</v>
      </c>
      <c r="CF750" s="23">
        <f t="shared" si="226"/>
        <v>0.76459189381706472</v>
      </c>
      <c r="CG750" s="23">
        <f t="shared" si="227"/>
        <v>0.83484710849164379</v>
      </c>
      <c r="DL750" s="2"/>
      <c r="DN750" s="2"/>
      <c r="DP750" s="2"/>
      <c r="DV750" s="2"/>
      <c r="DW750" s="23"/>
      <c r="DX750" s="23"/>
      <c r="DY750" s="23"/>
      <c r="DZ750" s="23"/>
      <c r="EA750" s="2"/>
      <c r="EB750" s="23"/>
      <c r="EC750" s="23"/>
    </row>
    <row r="751" spans="71:133">
      <c r="BS751" s="2">
        <v>43770</v>
      </c>
      <c r="BT751">
        <v>2252.0700000000002</v>
      </c>
      <c r="BU751" s="2">
        <v>43770</v>
      </c>
      <c r="BV751">
        <v>1347.68</v>
      </c>
      <c r="BW751" s="2">
        <v>43770</v>
      </c>
      <c r="BX751">
        <v>1049.19</v>
      </c>
      <c r="BZ751" s="2">
        <v>43777</v>
      </c>
      <c r="CA751" s="23">
        <f t="shared" si="223"/>
        <v>-5.0679686572481231E-3</v>
      </c>
      <c r="CB751" s="23">
        <f t="shared" si="224"/>
        <v>7.4420422100556216E-3</v>
      </c>
      <c r="CC751" s="23">
        <f t="shared" si="225"/>
        <v>1.4925799902782089E-2</v>
      </c>
      <c r="CD751" s="23"/>
      <c r="CE751" s="2">
        <v>44134</v>
      </c>
      <c r="CF751" s="23">
        <f t="shared" si="226"/>
        <v>0.76720006386203254</v>
      </c>
      <c r="CG751" s="23">
        <f t="shared" si="227"/>
        <v>0.83785315013084649</v>
      </c>
      <c r="DL751" s="2"/>
      <c r="DN751" s="2"/>
      <c r="DP751" s="2"/>
      <c r="DV751" s="2"/>
      <c r="DW751" s="23"/>
      <c r="DX751" s="23"/>
      <c r="DY751" s="23"/>
      <c r="DZ751" s="23"/>
      <c r="EA751" s="2"/>
      <c r="EB751" s="23"/>
      <c r="EC751" s="23"/>
    </row>
    <row r="752" spans="71:133">
      <c r="BS752" s="2">
        <v>43777</v>
      </c>
      <c r="BT752">
        <v>2268.83</v>
      </c>
      <c r="BU752" s="2">
        <v>43777</v>
      </c>
      <c r="BV752">
        <v>1340.85</v>
      </c>
      <c r="BW752" s="2">
        <v>43777</v>
      </c>
      <c r="BX752">
        <v>1064.8499999999999</v>
      </c>
      <c r="BZ752" s="2">
        <v>43784</v>
      </c>
      <c r="CA752" s="23">
        <f t="shared" si="223"/>
        <v>-4.512063243464981E-3</v>
      </c>
      <c r="CB752" s="23">
        <f t="shared" si="224"/>
        <v>6.1573586385936796E-3</v>
      </c>
      <c r="CC752" s="23">
        <f t="shared" si="225"/>
        <v>-1.5081936422970288E-2</v>
      </c>
      <c r="CD752" s="23"/>
      <c r="CE752" s="2">
        <v>44141</v>
      </c>
      <c r="CF752" s="23">
        <f t="shared" si="226"/>
        <v>0.7716977041715577</v>
      </c>
      <c r="CG752" s="23">
        <f t="shared" si="227"/>
        <v>0.84104309313464698</v>
      </c>
      <c r="DL752" s="2"/>
      <c r="DN752" s="2"/>
      <c r="DP752" s="2"/>
      <c r="DV752" s="2"/>
      <c r="DW752" s="23"/>
      <c r="DX752" s="23"/>
      <c r="DY752" s="23"/>
      <c r="DZ752" s="23"/>
      <c r="EA752" s="2"/>
      <c r="EB752" s="23"/>
      <c r="EC752" s="23"/>
    </row>
    <row r="753" spans="71:133">
      <c r="BS753" s="2">
        <v>43784</v>
      </c>
      <c r="BT753">
        <v>2282.8000000000002</v>
      </c>
      <c r="BU753" s="2">
        <v>43784</v>
      </c>
      <c r="BV753">
        <v>1334.8</v>
      </c>
      <c r="BW753" s="2">
        <v>43784</v>
      </c>
      <c r="BX753">
        <v>1048.79</v>
      </c>
      <c r="BZ753" s="2">
        <v>43791</v>
      </c>
      <c r="CA753" s="23">
        <f t="shared" si="223"/>
        <v>5.4614923584057617E-3</v>
      </c>
      <c r="CB753" s="23">
        <f t="shared" si="224"/>
        <v>-3.9031014543544629E-3</v>
      </c>
      <c r="CC753" s="23">
        <f t="shared" si="225"/>
        <v>-2.2883513382088161E-4</v>
      </c>
      <c r="CD753" s="23"/>
      <c r="CE753" s="2">
        <v>44148</v>
      </c>
      <c r="CF753" s="23">
        <f t="shared" si="226"/>
        <v>0.77316838635211615</v>
      </c>
      <c r="CG753" s="23">
        <f t="shared" si="227"/>
        <v>0.838795313951885</v>
      </c>
      <c r="DL753" s="2"/>
      <c r="DN753" s="2"/>
      <c r="DP753" s="2"/>
      <c r="DV753" s="2"/>
      <c r="DW753" s="23"/>
      <c r="DX753" s="23"/>
      <c r="DY753" s="23"/>
      <c r="DZ753" s="23"/>
      <c r="EA753" s="2"/>
      <c r="EB753" s="23"/>
      <c r="EC753" s="23"/>
    </row>
    <row r="754" spans="71:133">
      <c r="BS754" s="2">
        <v>43791</v>
      </c>
      <c r="BT754">
        <v>2273.89</v>
      </c>
      <c r="BU754" s="2">
        <v>43791</v>
      </c>
      <c r="BV754">
        <v>1342.09</v>
      </c>
      <c r="BW754" s="2">
        <v>43791</v>
      </c>
      <c r="BX754">
        <v>1048.55</v>
      </c>
      <c r="BZ754" s="2">
        <v>43798</v>
      </c>
      <c r="CA754" s="23">
        <f t="shared" si="223"/>
        <v>1.030482307445868E-2</v>
      </c>
      <c r="CB754" s="23">
        <f t="shared" si="224"/>
        <v>8.078666953986513E-3</v>
      </c>
      <c r="CC754" s="23">
        <f t="shared" si="225"/>
        <v>-8.10643269276623E-3</v>
      </c>
      <c r="CD754" s="23"/>
      <c r="CE754" s="2">
        <v>44155</v>
      </c>
      <c r="CF754" s="23">
        <f t="shared" si="226"/>
        <v>0.77362784935525308</v>
      </c>
      <c r="CG754" s="23">
        <f t="shared" si="227"/>
        <v>0.83757907075677196</v>
      </c>
      <c r="DL754" s="2"/>
      <c r="DN754" s="2"/>
      <c r="DP754" s="2"/>
      <c r="DV754" s="2"/>
      <c r="DW754" s="23"/>
      <c r="DX754" s="23"/>
      <c r="DY754" s="23"/>
      <c r="DZ754" s="23"/>
      <c r="EA754" s="2"/>
      <c r="EB754" s="23"/>
      <c r="EC754" s="23"/>
    </row>
    <row r="755" spans="71:133">
      <c r="BS755" s="2">
        <v>43798</v>
      </c>
      <c r="BT755">
        <v>2292.2600000000002</v>
      </c>
      <c r="BU755" s="2">
        <v>43798</v>
      </c>
      <c r="BV755">
        <v>1355.92</v>
      </c>
      <c r="BW755" s="2">
        <v>43798</v>
      </c>
      <c r="BX755">
        <v>1040.05</v>
      </c>
      <c r="BZ755" s="2">
        <v>43805</v>
      </c>
      <c r="CA755" s="23">
        <f t="shared" si="223"/>
        <v>-1.1829606466458142E-2</v>
      </c>
      <c r="CB755" s="23">
        <f t="shared" si="224"/>
        <v>1.8017153377014594E-3</v>
      </c>
      <c r="CC755" s="23">
        <f t="shared" si="225"/>
        <v>8.5668958223164005E-3</v>
      </c>
      <c r="CD755" s="23"/>
      <c r="CE755" s="2">
        <v>44162</v>
      </c>
      <c r="CF755" s="23">
        <f t="shared" si="226"/>
        <v>0.77263015243555677</v>
      </c>
      <c r="CG755" s="23">
        <f t="shared" si="227"/>
        <v>0.8394999082630219</v>
      </c>
      <c r="DL755" s="2"/>
      <c r="DN755" s="2"/>
      <c r="DP755" s="2"/>
      <c r="DV755" s="2"/>
      <c r="DW755" s="23"/>
      <c r="DX755" s="23"/>
      <c r="DY755" s="23"/>
      <c r="DZ755" s="23"/>
      <c r="EA755" s="2"/>
      <c r="EB755" s="23"/>
      <c r="EC755" s="23"/>
    </row>
    <row r="756" spans="71:133">
      <c r="BS756" s="2">
        <v>43805</v>
      </c>
      <c r="BT756">
        <v>2296.39</v>
      </c>
      <c r="BU756" s="2">
        <v>43805</v>
      </c>
      <c r="BV756">
        <v>1339.88</v>
      </c>
      <c r="BW756" s="2">
        <v>43805</v>
      </c>
      <c r="BX756">
        <v>1048.96</v>
      </c>
      <c r="BZ756" s="2">
        <v>43812</v>
      </c>
      <c r="CA756" s="23">
        <f t="shared" si="223"/>
        <v>1.3568379257843821E-2</v>
      </c>
      <c r="CB756" s="23">
        <f t="shared" si="224"/>
        <v>1.0163778800639234E-2</v>
      </c>
      <c r="CC756" s="23">
        <f t="shared" si="225"/>
        <v>3.6178691275167818E-2</v>
      </c>
      <c r="CD756" s="23"/>
      <c r="CE756" s="2">
        <v>44169</v>
      </c>
      <c r="CF756" s="23">
        <f t="shared" si="226"/>
        <v>0.77267706979964845</v>
      </c>
      <c r="CG756" s="23">
        <f t="shared" si="227"/>
        <v>0.84137790590775208</v>
      </c>
      <c r="DL756" s="2"/>
      <c r="DN756" s="2"/>
      <c r="DP756" s="2"/>
      <c r="DV756" s="2"/>
      <c r="DW756" s="23"/>
      <c r="DX756" s="23"/>
      <c r="DY756" s="23"/>
      <c r="DZ756" s="23"/>
      <c r="EA756" s="2"/>
      <c r="EB756" s="23"/>
      <c r="EC756" s="23"/>
    </row>
    <row r="757" spans="71:133">
      <c r="BS757" s="2">
        <v>43812</v>
      </c>
      <c r="BT757">
        <v>2319.73</v>
      </c>
      <c r="BU757" s="2">
        <v>43812</v>
      </c>
      <c r="BV757">
        <v>1358.06</v>
      </c>
      <c r="BW757" s="2">
        <v>43812</v>
      </c>
      <c r="BX757">
        <v>1086.9100000000001</v>
      </c>
      <c r="BZ757" s="2">
        <v>43819</v>
      </c>
      <c r="CA757" s="23">
        <f t="shared" si="223"/>
        <v>1.575777211610685E-2</v>
      </c>
      <c r="CB757" s="23">
        <f t="shared" si="224"/>
        <v>1.2992891414086882E-2</v>
      </c>
      <c r="CC757" s="23">
        <f t="shared" si="225"/>
        <v>1.9072416299417583E-2</v>
      </c>
      <c r="CD757" s="23"/>
      <c r="CE757" s="2">
        <v>44176</v>
      </c>
      <c r="CF757" s="23">
        <f t="shared" si="226"/>
        <v>0.76893424681873435</v>
      </c>
      <c r="CG757" s="23">
        <f t="shared" si="227"/>
        <v>0.84285291980573429</v>
      </c>
      <c r="DL757" s="2"/>
      <c r="DN757" s="2"/>
      <c r="DP757" s="2"/>
      <c r="DV757" s="2"/>
      <c r="DW757" s="23"/>
      <c r="DX757" s="23"/>
      <c r="DY757" s="23"/>
      <c r="DZ757" s="23"/>
      <c r="EA757" s="2"/>
      <c r="EB757" s="23"/>
      <c r="EC757" s="23"/>
    </row>
    <row r="758" spans="71:133">
      <c r="BS758" s="2">
        <v>43819</v>
      </c>
      <c r="BT758">
        <v>2349.87</v>
      </c>
      <c r="BU758" s="2">
        <v>43819</v>
      </c>
      <c r="BV758">
        <v>1379.46</v>
      </c>
      <c r="BW758" s="2">
        <v>43819</v>
      </c>
      <c r="BX758">
        <v>1107.6400000000001</v>
      </c>
      <c r="BZ758" s="2">
        <v>43826</v>
      </c>
      <c r="CA758" s="23">
        <f t="shared" si="223"/>
        <v>6.4517999797009118E-4</v>
      </c>
      <c r="CB758" s="23">
        <f t="shared" si="224"/>
        <v>6.3960985075770527E-3</v>
      </c>
      <c r="CC758" s="23">
        <f t="shared" si="225"/>
        <v>9.9039399082732071E-3</v>
      </c>
      <c r="CD758" s="23"/>
      <c r="CE758" s="2">
        <v>44183</v>
      </c>
      <c r="CF758" s="23">
        <f t="shared" si="226"/>
        <v>0.76918495885556315</v>
      </c>
      <c r="CG758" s="23">
        <f t="shared" si="227"/>
        <v>0.84227664030761418</v>
      </c>
      <c r="DL758" s="2"/>
      <c r="DN758" s="2"/>
      <c r="DP758" s="2"/>
      <c r="DV758" s="2"/>
      <c r="DW758" s="23"/>
      <c r="DX758" s="23"/>
      <c r="DY758" s="23"/>
      <c r="DZ758" s="23"/>
      <c r="EA758" s="2"/>
      <c r="EB758" s="23"/>
      <c r="EC758" s="23"/>
    </row>
    <row r="759" spans="71:133">
      <c r="BS759" s="2">
        <v>43826</v>
      </c>
      <c r="BT759">
        <v>2364.9</v>
      </c>
      <c r="BU759" s="2">
        <v>43826</v>
      </c>
      <c r="BV759">
        <v>1380.35</v>
      </c>
      <c r="BW759" s="2">
        <v>43826</v>
      </c>
      <c r="BX759">
        <v>1118.6099999999999</v>
      </c>
      <c r="BZ759" s="2">
        <v>43833</v>
      </c>
      <c r="CA759" s="23">
        <f t="shared" si="223"/>
        <v>-9.8525736226307004E-4</v>
      </c>
      <c r="CB759" s="23">
        <f t="shared" si="224"/>
        <v>-7.5267453169280962E-4</v>
      </c>
      <c r="CC759" s="23">
        <f t="shared" si="225"/>
        <v>4.7022644174465889E-3</v>
      </c>
      <c r="CD759" s="23"/>
      <c r="CE759" s="2">
        <v>44190</v>
      </c>
      <c r="CF759" s="23">
        <f t="shared" si="226"/>
        <v>0.76933960694872783</v>
      </c>
      <c r="CG759" s="23">
        <f t="shared" si="227"/>
        <v>0.84209363180553121</v>
      </c>
      <c r="DL759" s="2"/>
      <c r="DN759" s="2"/>
      <c r="DP759" s="2"/>
      <c r="DV759" s="2"/>
      <c r="DW759" s="23"/>
      <c r="DX759" s="23"/>
      <c r="DY759" s="23"/>
      <c r="DZ759" s="23"/>
      <c r="EA759" s="2"/>
      <c r="EB759" s="23"/>
      <c r="EC759" s="23"/>
    </row>
    <row r="760" spans="71:133">
      <c r="BS760" s="2">
        <v>43833</v>
      </c>
      <c r="BT760">
        <v>2363.12</v>
      </c>
      <c r="BU760" s="2">
        <v>43833</v>
      </c>
      <c r="BV760">
        <v>1378.99</v>
      </c>
      <c r="BW760" s="2">
        <v>43833</v>
      </c>
      <c r="BX760">
        <v>1123.8699999999999</v>
      </c>
      <c r="BZ760" s="2">
        <v>43840</v>
      </c>
      <c r="CA760" s="23">
        <f t="shared" si="223"/>
        <v>2.4003074714102901E-3</v>
      </c>
      <c r="CB760" s="23">
        <f t="shared" si="224"/>
        <v>6.1359558549713977E-3</v>
      </c>
      <c r="CC760" s="23">
        <f t="shared" si="225"/>
        <v>8.6842784307794574E-3</v>
      </c>
      <c r="CD760" s="23"/>
      <c r="CE760" s="2">
        <v>44197</v>
      </c>
      <c r="CF760" s="23">
        <f t="shared" si="226"/>
        <v>0.76927028318809443</v>
      </c>
      <c r="CG760" s="23">
        <f t="shared" si="227"/>
        <v>0.84247953458775282</v>
      </c>
      <c r="DL760" s="2"/>
      <c r="DN760" s="2"/>
      <c r="DP760" s="2"/>
      <c r="DV760" s="2"/>
      <c r="DW760" s="23"/>
      <c r="DX760" s="23"/>
      <c r="DY760" s="23"/>
      <c r="DZ760" s="23"/>
      <c r="EA760" s="2"/>
      <c r="EB760" s="23"/>
      <c r="EC760" s="23"/>
    </row>
    <row r="761" spans="71:133">
      <c r="BS761" s="2">
        <v>43840</v>
      </c>
      <c r="BT761">
        <v>2377.62</v>
      </c>
      <c r="BU761" s="2">
        <v>43840</v>
      </c>
      <c r="BV761">
        <v>1382.3</v>
      </c>
      <c r="BW761" s="2">
        <v>43840</v>
      </c>
      <c r="BX761">
        <v>1133.6300000000001</v>
      </c>
      <c r="BZ761" s="2">
        <v>43847</v>
      </c>
      <c r="CA761" s="23">
        <f t="shared" si="223"/>
        <v>1.5351226217174219E-2</v>
      </c>
      <c r="CB761" s="23">
        <f t="shared" si="224"/>
        <v>1.5936104171398346E-2</v>
      </c>
      <c r="CC761" s="23">
        <f t="shared" si="225"/>
        <v>1.1644010832458473E-2</v>
      </c>
      <c r="CD761" s="23"/>
      <c r="CE761" s="2">
        <v>44204</v>
      </c>
      <c r="CF761" s="23">
        <f t="shared" si="226"/>
        <v>0.77035090822096364</v>
      </c>
      <c r="CG761" s="23">
        <f t="shared" si="227"/>
        <v>0.84340455752582844</v>
      </c>
      <c r="DL761" s="2"/>
      <c r="DN761" s="2"/>
      <c r="DP761" s="2"/>
      <c r="DV761" s="2"/>
      <c r="DW761" s="23"/>
      <c r="DX761" s="23"/>
      <c r="DY761" s="23"/>
      <c r="DZ761" s="23"/>
      <c r="EA761" s="2"/>
      <c r="EB761" s="23"/>
      <c r="EC761" s="23"/>
    </row>
    <row r="762" spans="71:133">
      <c r="BS762" s="2">
        <v>43847</v>
      </c>
      <c r="BT762">
        <v>2415.5100000000002</v>
      </c>
      <c r="BU762" s="2">
        <v>43847</v>
      </c>
      <c r="BV762">
        <v>1403.52</v>
      </c>
      <c r="BW762" s="2">
        <v>43847</v>
      </c>
      <c r="BX762">
        <v>1146.83</v>
      </c>
      <c r="BZ762" s="2">
        <v>43854</v>
      </c>
      <c r="CA762" s="23">
        <f t="shared" si="223"/>
        <v>-3.9899680802553128E-3</v>
      </c>
      <c r="CB762" s="23">
        <f t="shared" si="224"/>
        <v>-8.3626232141453816E-3</v>
      </c>
      <c r="CC762" s="23">
        <f t="shared" si="225"/>
        <v>-2.3926824376760192E-2</v>
      </c>
      <c r="CD762" s="23"/>
      <c r="CE762" s="2">
        <v>44211</v>
      </c>
      <c r="CF762" s="23">
        <f t="shared" si="226"/>
        <v>0.76986502451941774</v>
      </c>
      <c r="CG762" s="23">
        <f t="shared" si="227"/>
        <v>0.84309664154808894</v>
      </c>
      <c r="DL762" s="2"/>
      <c r="DN762" s="2"/>
      <c r="DP762" s="2"/>
      <c r="DV762" s="2"/>
      <c r="DW762" s="23"/>
      <c r="DX762" s="23"/>
      <c r="DY762" s="23"/>
      <c r="DZ762" s="23"/>
      <c r="EA762" s="2"/>
      <c r="EB762" s="23"/>
      <c r="EC762" s="23"/>
    </row>
    <row r="763" spans="71:133">
      <c r="BS763" s="2">
        <v>43854</v>
      </c>
      <c r="BT763">
        <v>2395.31</v>
      </c>
      <c r="BU763" s="2">
        <v>43854</v>
      </c>
      <c r="BV763">
        <v>1397.92</v>
      </c>
      <c r="BW763" s="2">
        <v>43854</v>
      </c>
      <c r="BX763">
        <v>1119.3900000000001</v>
      </c>
      <c r="BZ763" s="2">
        <v>43861</v>
      </c>
      <c r="CA763" s="23">
        <f t="shared" si="223"/>
        <v>-2.8499484949067289E-2</v>
      </c>
      <c r="CB763" s="23">
        <f t="shared" si="224"/>
        <v>-2.20848240937499E-2</v>
      </c>
      <c r="CC763" s="23">
        <f t="shared" si="225"/>
        <v>-5.096525786365802E-2</v>
      </c>
      <c r="CD763" s="23"/>
      <c r="CE763" s="2">
        <v>44218</v>
      </c>
      <c r="CF763" s="23">
        <f t="shared" si="226"/>
        <v>0.768018056831825</v>
      </c>
      <c r="CG763" s="23">
        <f t="shared" si="227"/>
        <v>0.84040140834791122</v>
      </c>
      <c r="DL763" s="2"/>
      <c r="DN763" s="2"/>
      <c r="DP763" s="2"/>
      <c r="DV763" s="2"/>
      <c r="DW763" s="23"/>
      <c r="DX763" s="23"/>
      <c r="DY763" s="23"/>
      <c r="DZ763" s="23"/>
      <c r="EA763" s="2"/>
      <c r="EB763" s="23"/>
      <c r="EC763" s="23"/>
    </row>
    <row r="764" spans="71:133">
      <c r="BS764" s="2">
        <v>43861</v>
      </c>
      <c r="BT764">
        <v>2342.41</v>
      </c>
      <c r="BU764" s="2">
        <v>43861</v>
      </c>
      <c r="BV764">
        <v>1358.08</v>
      </c>
      <c r="BW764" s="2">
        <v>43861</v>
      </c>
      <c r="BX764">
        <v>1062.3399999999999</v>
      </c>
      <c r="BZ764" s="2">
        <v>43868</v>
      </c>
      <c r="CA764" s="23">
        <f t="shared" si="223"/>
        <v>1.8430431196984065E-2</v>
      </c>
      <c r="CB764" s="23">
        <f t="shared" si="224"/>
        <v>2.6613615891325715E-2</v>
      </c>
      <c r="CC764" s="23">
        <f t="shared" si="225"/>
        <v>2.7590037087938057E-2</v>
      </c>
      <c r="CD764" s="23"/>
      <c r="CE764" s="2">
        <v>44225</v>
      </c>
      <c r="CF764" s="23">
        <f t="shared" si="226"/>
        <v>0.76928158664052881</v>
      </c>
      <c r="CG764" s="23">
        <f t="shared" si="227"/>
        <v>0.8470244864894001</v>
      </c>
      <c r="DL764" s="2"/>
      <c r="DN764" s="2"/>
      <c r="DP764" s="2"/>
      <c r="DV764" s="2"/>
      <c r="DW764" s="23"/>
      <c r="DX764" s="23"/>
      <c r="DY764" s="23"/>
      <c r="DZ764" s="23"/>
      <c r="EA764" s="2"/>
      <c r="EB764" s="23"/>
      <c r="EC764" s="23"/>
    </row>
    <row r="765" spans="71:133">
      <c r="BS765" s="2">
        <v>43868</v>
      </c>
      <c r="BT765">
        <v>2404.75</v>
      </c>
      <c r="BU765" s="2">
        <v>43868</v>
      </c>
      <c r="BV765">
        <v>1383.11</v>
      </c>
      <c r="BW765" s="2">
        <v>43868</v>
      </c>
      <c r="BX765">
        <v>1091.6500000000001</v>
      </c>
      <c r="BZ765" s="2">
        <v>43875</v>
      </c>
      <c r="CA765" s="23">
        <f t="shared" si="223"/>
        <v>3.2752275668603836E-3</v>
      </c>
      <c r="CB765" s="23">
        <f t="shared" si="224"/>
        <v>1.1065599334650233E-2</v>
      </c>
      <c r="CC765" s="23">
        <f t="shared" si="225"/>
        <v>1.342005221453757E-2</v>
      </c>
      <c r="CD765" s="23"/>
      <c r="CE765" s="2">
        <v>44232</v>
      </c>
      <c r="CF765" s="23">
        <f t="shared" si="226"/>
        <v>0.76947494267207606</v>
      </c>
      <c r="CG765" s="23">
        <f t="shared" si="227"/>
        <v>0.85052083403594303</v>
      </c>
      <c r="DL765" s="2"/>
      <c r="DN765" s="2"/>
      <c r="DP765" s="2"/>
      <c r="DV765" s="2"/>
      <c r="DW765" s="23"/>
      <c r="DX765" s="23"/>
      <c r="DY765" s="23"/>
      <c r="DZ765" s="23"/>
      <c r="EA765" s="2"/>
      <c r="EB765" s="23"/>
      <c r="EC765" s="23"/>
    </row>
    <row r="766" spans="71:133">
      <c r="BS766" s="2">
        <v>43875</v>
      </c>
      <c r="BT766">
        <v>2431.36</v>
      </c>
      <c r="BU766" s="2">
        <v>43875</v>
      </c>
      <c r="BV766">
        <v>1387.64</v>
      </c>
      <c r="BW766" s="2">
        <v>43875</v>
      </c>
      <c r="BX766">
        <v>1106.3</v>
      </c>
      <c r="BZ766" s="2">
        <v>43882</v>
      </c>
      <c r="CA766" s="23">
        <f t="shared" si="223"/>
        <v>-2.4934421031391762E-3</v>
      </c>
      <c r="CB766" s="23">
        <f t="shared" si="224"/>
        <v>-1.1746512240063178E-2</v>
      </c>
      <c r="CC766" s="23">
        <f t="shared" si="225"/>
        <v>-1.9958419958419849E-2</v>
      </c>
      <c r="CD766" s="23"/>
      <c r="CE766" s="2">
        <v>44239</v>
      </c>
      <c r="CF766" s="23">
        <f t="shared" si="226"/>
        <v>0.77022768776011574</v>
      </c>
      <c r="CG766" s="23">
        <f t="shared" si="227"/>
        <v>0.85164719298209612</v>
      </c>
      <c r="DL766" s="2"/>
      <c r="DN766" s="2"/>
      <c r="DP766" s="2"/>
      <c r="DV766" s="2"/>
      <c r="DW766" s="23"/>
      <c r="DX766" s="23"/>
      <c r="DY766" s="23"/>
      <c r="DZ766" s="23"/>
      <c r="EA766" s="2"/>
      <c r="EB766" s="23"/>
      <c r="EC766" s="23"/>
    </row>
    <row r="767" spans="71:133">
      <c r="BS767" s="2">
        <v>43882</v>
      </c>
      <c r="BT767">
        <v>2402.8000000000002</v>
      </c>
      <c r="BU767" s="2">
        <v>43882</v>
      </c>
      <c r="BV767">
        <v>1384.18</v>
      </c>
      <c r="BW767" s="2">
        <v>43882</v>
      </c>
      <c r="BX767">
        <v>1084.22</v>
      </c>
      <c r="BZ767" s="2">
        <v>43889</v>
      </c>
      <c r="CA767" s="23">
        <f t="shared" si="223"/>
        <v>-8.0675923651548298E-2</v>
      </c>
      <c r="CB767" s="23">
        <f t="shared" si="224"/>
        <v>-0.10890627601132019</v>
      </c>
      <c r="CC767" s="23">
        <f t="shared" si="225"/>
        <v>-7.2586744387670432E-2</v>
      </c>
      <c r="CD767" s="23"/>
      <c r="CE767" s="2">
        <v>44246</v>
      </c>
      <c r="CF767" s="23">
        <f t="shared" si="226"/>
        <v>0.77029064971610728</v>
      </c>
      <c r="CG767" s="23">
        <f t="shared" si="227"/>
        <v>0.85334048147775188</v>
      </c>
      <c r="DL767" s="2"/>
      <c r="DN767" s="2"/>
      <c r="DP767" s="2"/>
      <c r="DV767" s="2"/>
      <c r="DW767" s="23"/>
      <c r="DX767" s="23"/>
      <c r="DY767" s="23"/>
      <c r="DZ767" s="23"/>
      <c r="EA767" s="2"/>
      <c r="EB767" s="23"/>
      <c r="EC767" s="23"/>
    </row>
    <row r="768" spans="71:133">
      <c r="BS768" s="2">
        <v>43889</v>
      </c>
      <c r="BT768">
        <v>2141.12</v>
      </c>
      <c r="BU768" s="2">
        <v>43889</v>
      </c>
      <c r="BV768">
        <v>1272.51</v>
      </c>
      <c r="BW768" s="2">
        <v>43889</v>
      </c>
      <c r="BX768">
        <v>1005.52</v>
      </c>
      <c r="BZ768" s="2">
        <v>43896</v>
      </c>
      <c r="CA768" s="23">
        <f t="shared" si="223"/>
        <v>-1.1874169947583835E-2</v>
      </c>
      <c r="CB768" s="23">
        <f t="shared" si="224"/>
        <v>3.8157599760872962E-3</v>
      </c>
      <c r="CC768" s="23">
        <f t="shared" si="225"/>
        <v>6.5239875885114706E-3</v>
      </c>
      <c r="CD768" s="23"/>
      <c r="CE768" s="2">
        <v>44253</v>
      </c>
      <c r="CF768" s="23">
        <f t="shared" si="226"/>
        <v>0.74876565749073731</v>
      </c>
      <c r="CG768" s="23">
        <f t="shared" si="227"/>
        <v>0.83497413531119724</v>
      </c>
      <c r="DL768" s="2"/>
      <c r="DN768" s="2"/>
      <c r="DP768" s="2"/>
      <c r="DV768" s="2"/>
      <c r="DW768" s="23"/>
      <c r="DX768" s="23"/>
      <c r="DY768" s="23"/>
      <c r="DZ768" s="23"/>
      <c r="EA768" s="2"/>
      <c r="EB768" s="23"/>
      <c r="EC768" s="23"/>
    </row>
    <row r="769" spans="71:133">
      <c r="BS769" s="2">
        <v>43896</v>
      </c>
      <c r="BT769">
        <v>2149.29</v>
      </c>
      <c r="BU769" s="2">
        <v>43896</v>
      </c>
      <c r="BV769">
        <v>1257.4000000000001</v>
      </c>
      <c r="BW769" s="2">
        <v>43896</v>
      </c>
      <c r="BX769">
        <v>1012.08</v>
      </c>
      <c r="BZ769" s="2">
        <v>43903</v>
      </c>
      <c r="CA769" s="23">
        <f t="shared" si="223"/>
        <v>-0.1001590583744234</v>
      </c>
      <c r="CB769" s="23">
        <f t="shared" si="224"/>
        <v>-0.1245294957869808</v>
      </c>
      <c r="CC769" s="23">
        <f t="shared" si="225"/>
        <v>-0.11944707928227016</v>
      </c>
      <c r="CD769" s="23"/>
      <c r="CE769" s="2">
        <v>44260</v>
      </c>
      <c r="CF769" s="23">
        <f t="shared" si="226"/>
        <v>0.74525580562974192</v>
      </c>
      <c r="CG769" s="23">
        <f t="shared" si="227"/>
        <v>0.8309828882160577</v>
      </c>
      <c r="DL769" s="2"/>
      <c r="DN769" s="2"/>
      <c r="DP769" s="2"/>
      <c r="DV769" s="2"/>
      <c r="DW769" s="23"/>
      <c r="DX769" s="23"/>
      <c r="DY769" s="23"/>
      <c r="DZ769" s="23"/>
      <c r="EA769" s="2"/>
      <c r="EB769" s="23"/>
      <c r="EC769" s="23"/>
    </row>
    <row r="770" spans="71:133">
      <c r="BS770" s="2">
        <v>43903</v>
      </c>
      <c r="BT770">
        <v>1881.64</v>
      </c>
      <c r="BU770" s="2">
        <v>43903</v>
      </c>
      <c r="BV770">
        <v>1131.46</v>
      </c>
      <c r="BW770" s="2">
        <v>43903</v>
      </c>
      <c r="BX770">
        <v>891.19</v>
      </c>
      <c r="BZ770" s="2">
        <v>43910</v>
      </c>
      <c r="CA770" s="23">
        <f t="shared" si="223"/>
        <v>-0.11160801088858652</v>
      </c>
      <c r="CB770" s="23">
        <f t="shared" si="224"/>
        <v>-0.12260581195127651</v>
      </c>
      <c r="CC770" s="23">
        <f t="shared" si="225"/>
        <v>-9.869949169088521E-2</v>
      </c>
      <c r="CD770" s="23"/>
      <c r="CE770" s="2">
        <v>44267</v>
      </c>
      <c r="CF770" s="23">
        <f t="shared" si="226"/>
        <v>0.69128934905315143</v>
      </c>
      <c r="CG770" s="23">
        <f t="shared" si="227"/>
        <v>0.79956703267286433</v>
      </c>
      <c r="DL770" s="2"/>
      <c r="DN770" s="2"/>
      <c r="DP770" s="2"/>
      <c r="DV770" s="2"/>
      <c r="DW770" s="23"/>
      <c r="DX770" s="23"/>
      <c r="DY770" s="23"/>
      <c r="DZ770" s="23"/>
      <c r="EA770" s="2"/>
      <c r="EB770" s="23"/>
      <c r="EC770" s="23"/>
    </row>
    <row r="771" spans="71:133">
      <c r="BS771" s="2">
        <v>43910</v>
      </c>
      <c r="BT771">
        <v>1650.94</v>
      </c>
      <c r="BU771" s="2">
        <v>43910</v>
      </c>
      <c r="BV771">
        <v>1005.18</v>
      </c>
      <c r="BW771" s="2">
        <v>43910</v>
      </c>
      <c r="BX771">
        <v>803.23</v>
      </c>
      <c r="BZ771" s="2">
        <v>43917</v>
      </c>
      <c r="CA771" s="23">
        <f t="shared" si="223"/>
        <v>-1.6444815853876915E-2</v>
      </c>
      <c r="CB771" s="23">
        <f t="shared" si="224"/>
        <v>0.10674524816165332</v>
      </c>
      <c r="CC771" s="23">
        <f t="shared" si="225"/>
        <v>4.8939905133025263E-2</v>
      </c>
      <c r="CD771" s="23"/>
      <c r="CE771" s="2">
        <v>44274</v>
      </c>
      <c r="CF771" s="23">
        <f t="shared" si="226"/>
        <v>0.60039542188322848</v>
      </c>
      <c r="CG771" s="23">
        <f t="shared" si="227"/>
        <v>0.74534255695278318</v>
      </c>
      <c r="DL771" s="2"/>
      <c r="DN771" s="2"/>
      <c r="DP771" s="2"/>
      <c r="DV771" s="2"/>
      <c r="DW771" s="23"/>
      <c r="DX771" s="23"/>
      <c r="DY771" s="23"/>
      <c r="DZ771" s="23"/>
      <c r="EA771" s="2"/>
      <c r="EB771" s="23"/>
      <c r="EC771" s="23"/>
    </row>
    <row r="772" spans="71:133">
      <c r="BS772" s="2">
        <v>43917</v>
      </c>
      <c r="BT772">
        <v>1827.17</v>
      </c>
      <c r="BU772" s="2">
        <v>43917</v>
      </c>
      <c r="BV772">
        <v>988.65</v>
      </c>
      <c r="BW772" s="2">
        <v>43917</v>
      </c>
      <c r="BX772">
        <v>842.54</v>
      </c>
      <c r="BZ772" s="2">
        <v>43924</v>
      </c>
      <c r="CA772" s="23">
        <f t="shared" si="223"/>
        <v>-5.0857229555454353E-2</v>
      </c>
      <c r="CB772" s="23">
        <f t="shared" si="224"/>
        <v>-2.7534383773814231E-2</v>
      </c>
      <c r="CC772" s="23">
        <f t="shared" si="225"/>
        <v>-1.2842120255418088E-2</v>
      </c>
      <c r="CD772" s="23"/>
      <c r="CE772" s="2">
        <v>44281</v>
      </c>
      <c r="CF772" s="23">
        <f t="shared" si="226"/>
        <v>0.72127036961526814</v>
      </c>
      <c r="CG772" s="23">
        <f t="shared" si="227"/>
        <v>0.79082489006173928</v>
      </c>
      <c r="DL772" s="2"/>
      <c r="DN772" s="2"/>
      <c r="DP772" s="2"/>
      <c r="DV772" s="2"/>
      <c r="DW772" s="23"/>
      <c r="DX772" s="23"/>
      <c r="DY772" s="23"/>
      <c r="DZ772" s="23"/>
      <c r="EA772" s="2"/>
      <c r="EB772" s="23"/>
      <c r="EC772" s="23"/>
    </row>
    <row r="773" spans="71:133">
      <c r="BS773" s="2">
        <v>43924</v>
      </c>
      <c r="BT773">
        <v>1776.86</v>
      </c>
      <c r="BU773" s="2">
        <v>43924</v>
      </c>
      <c r="BV773">
        <v>938.37</v>
      </c>
      <c r="BW773" s="2">
        <v>43924</v>
      </c>
      <c r="BX773">
        <v>831.72</v>
      </c>
      <c r="BZ773" s="2">
        <v>43931</v>
      </c>
      <c r="CA773" s="23">
        <f t="shared" si="223"/>
        <v>0.13104638895105336</v>
      </c>
      <c r="CB773" s="23">
        <f t="shared" si="224"/>
        <v>0.10980043447429755</v>
      </c>
      <c r="CC773" s="23">
        <f t="shared" si="225"/>
        <v>6.7859375751454731E-2</v>
      </c>
      <c r="CD773" s="23"/>
      <c r="CE773" s="2">
        <v>44288</v>
      </c>
      <c r="CF773" s="23">
        <f t="shared" si="226"/>
        <v>0.70897795250621254</v>
      </c>
      <c r="CG773" s="23">
        <f t="shared" si="227"/>
        <v>0.79544410045660852</v>
      </c>
      <c r="DL773" s="2"/>
      <c r="DN773" s="2"/>
      <c r="DP773" s="2"/>
      <c r="DV773" s="2"/>
      <c r="DW773" s="23"/>
      <c r="DX773" s="23"/>
      <c r="DY773" s="23"/>
      <c r="DZ773" s="23"/>
      <c r="EA773" s="2"/>
      <c r="EB773" s="23"/>
      <c r="EC773" s="23"/>
    </row>
    <row r="774" spans="71:133">
      <c r="BS774" s="2">
        <v>43931</v>
      </c>
      <c r="BT774">
        <v>1971.96</v>
      </c>
      <c r="BU774" s="2">
        <v>43931</v>
      </c>
      <c r="BV774">
        <v>1061.3399999999999</v>
      </c>
      <c r="BW774" s="2">
        <v>43931</v>
      </c>
      <c r="BX774">
        <v>888.16</v>
      </c>
      <c r="BZ774" s="2">
        <v>43938</v>
      </c>
      <c r="CA774" s="23">
        <f t="shared" si="223"/>
        <v>2.0935798141971551E-2</v>
      </c>
      <c r="CB774" s="23">
        <f t="shared" si="224"/>
        <v>2.3098845818373626E-2</v>
      </c>
      <c r="CC774" s="23">
        <f t="shared" si="225"/>
        <v>1.4805890830480894E-2</v>
      </c>
      <c r="CD774" s="23"/>
      <c r="CE774" s="2">
        <v>44295</v>
      </c>
      <c r="CF774" s="23">
        <f t="shared" si="226"/>
        <v>0.59976588612424153</v>
      </c>
      <c r="CG774" s="23">
        <f t="shared" si="227"/>
        <v>0.78603949116339933</v>
      </c>
      <c r="DL774" s="2"/>
      <c r="DN774" s="2"/>
      <c r="DP774" s="2"/>
      <c r="DV774" s="2"/>
      <c r="DW774" s="23"/>
      <c r="DX774" s="23"/>
      <c r="DY774" s="23"/>
      <c r="DZ774" s="23"/>
      <c r="EA774" s="2"/>
      <c r="EB774" s="23"/>
      <c r="EC774" s="23"/>
    </row>
    <row r="775" spans="71:133">
      <c r="BS775" s="2">
        <v>43938</v>
      </c>
      <c r="BT775">
        <v>2017.51</v>
      </c>
      <c r="BU775" s="2">
        <v>43938</v>
      </c>
      <c r="BV775">
        <v>1083.56</v>
      </c>
      <c r="BW775" s="2">
        <v>43938</v>
      </c>
      <c r="BX775">
        <v>901.31</v>
      </c>
      <c r="BZ775" s="2">
        <v>43945</v>
      </c>
      <c r="CA775" s="23">
        <f t="shared" si="223"/>
        <v>-1.5652109712429474E-2</v>
      </c>
      <c r="CB775" s="23">
        <f t="shared" si="224"/>
        <v>-1.480042230273948E-2</v>
      </c>
      <c r="CC775" s="23">
        <f t="shared" si="225"/>
        <v>-2.4297966293506112E-2</v>
      </c>
      <c r="CD775" s="23"/>
      <c r="CE775" s="2">
        <v>44302</v>
      </c>
      <c r="CF775" s="23">
        <f t="shared" si="226"/>
        <v>0.58618383450803779</v>
      </c>
      <c r="CG775" s="23">
        <f t="shared" si="227"/>
        <v>0.77407365390738048</v>
      </c>
      <c r="DL775" s="2"/>
      <c r="DN775" s="2"/>
      <c r="DP775" s="2"/>
      <c r="DV775" s="2"/>
      <c r="DW775" s="23"/>
      <c r="DX775" s="23"/>
      <c r="DY775" s="23"/>
      <c r="DZ775" s="23"/>
      <c r="EA775" s="2"/>
      <c r="EB775" s="23"/>
      <c r="EC775" s="23"/>
    </row>
    <row r="776" spans="71:133">
      <c r="BS776" s="2">
        <v>43945</v>
      </c>
      <c r="BT776">
        <v>1987.65</v>
      </c>
      <c r="BU776" s="2">
        <v>43945</v>
      </c>
      <c r="BV776">
        <v>1066.5999999999999</v>
      </c>
      <c r="BW776" s="2">
        <v>43945</v>
      </c>
      <c r="BX776">
        <v>879.41</v>
      </c>
      <c r="BZ776" s="2">
        <v>43952</v>
      </c>
      <c r="CA776" s="23">
        <f t="shared" ref="CA776:CA839" si="228">BV777/BV776-1</f>
        <v>7.5173448340521309E-2</v>
      </c>
      <c r="CB776" s="23">
        <f t="shared" ref="CB776:CB839" si="229">BT777/BT776-1</f>
        <v>8.6232485598569664E-3</v>
      </c>
      <c r="CC776" s="23">
        <f t="shared" ref="CC776:CC839" si="230">BX777/BX776-1</f>
        <v>4.2483028394036948E-2</v>
      </c>
      <c r="CD776" s="23"/>
      <c r="CE776" s="2">
        <v>44309</v>
      </c>
      <c r="CF776" s="23">
        <f t="shared" ref="CF776:CF798" si="231">CORREL(CA776:CA827,CB776:CB827)</f>
        <v>0.5806272383954072</v>
      </c>
      <c r="CG776" s="23">
        <f t="shared" ref="CG776:CG798" si="232">CORREL(CA776:CA827,CC776:CC827)</f>
        <v>0.76520905213085877</v>
      </c>
      <c r="DL776" s="2"/>
      <c r="DN776" s="2"/>
      <c r="DP776" s="2"/>
      <c r="DV776" s="2"/>
      <c r="DW776" s="23"/>
      <c r="DX776" s="23"/>
      <c r="DY776" s="23"/>
      <c r="DZ776" s="23"/>
      <c r="EA776" s="2"/>
      <c r="EB776" s="23"/>
      <c r="EC776" s="23"/>
    </row>
    <row r="777" spans="71:133">
      <c r="BS777" s="2">
        <v>43952</v>
      </c>
      <c r="BT777">
        <v>2004.79</v>
      </c>
      <c r="BU777" s="2">
        <v>43952</v>
      </c>
      <c r="BV777">
        <v>1146.78</v>
      </c>
      <c r="BW777" s="2">
        <v>43952</v>
      </c>
      <c r="BX777">
        <v>916.77</v>
      </c>
      <c r="BZ777" s="2">
        <v>43959</v>
      </c>
      <c r="CA777" s="23">
        <f t="shared" si="228"/>
        <v>-5.1840806431922459E-2</v>
      </c>
      <c r="CB777" s="23">
        <f t="shared" si="229"/>
        <v>2.8481786122237285E-2</v>
      </c>
      <c r="CC777" s="23">
        <f t="shared" si="230"/>
        <v>-5.5848249833655439E-3</v>
      </c>
      <c r="CD777" s="23"/>
      <c r="CE777" s="2">
        <v>44316</v>
      </c>
      <c r="CF777" s="23">
        <f t="shared" si="231"/>
        <v>0.61069625622720514</v>
      </c>
      <c r="CG777" s="23">
        <f t="shared" si="232"/>
        <v>0.75288597972451088</v>
      </c>
      <c r="DL777" s="2"/>
      <c r="DN777" s="2"/>
      <c r="DP777" s="2"/>
      <c r="DV777" s="2"/>
      <c r="DW777" s="23"/>
      <c r="DX777" s="23"/>
      <c r="DY777" s="23"/>
      <c r="DZ777" s="23"/>
      <c r="EA777" s="2"/>
      <c r="EB777" s="23"/>
      <c r="EC777" s="23"/>
    </row>
    <row r="778" spans="71:133">
      <c r="BS778" s="2">
        <v>43959</v>
      </c>
      <c r="BT778">
        <v>2061.89</v>
      </c>
      <c r="BU778" s="2">
        <v>43959</v>
      </c>
      <c r="BV778">
        <v>1087.33</v>
      </c>
      <c r="BW778" s="2">
        <v>43959</v>
      </c>
      <c r="BX778">
        <v>911.65</v>
      </c>
      <c r="BZ778" s="2">
        <v>43966</v>
      </c>
      <c r="CA778" s="23">
        <f t="shared" si="228"/>
        <v>-9.1416589259928349E-3</v>
      </c>
      <c r="CB778" s="23">
        <f t="shared" si="229"/>
        <v>-2.5937368142820327E-2</v>
      </c>
      <c r="CC778" s="23">
        <f t="shared" si="230"/>
        <v>-1.1506608895957893E-2</v>
      </c>
      <c r="CD778" s="23"/>
      <c r="CE778" s="2">
        <v>44323</v>
      </c>
      <c r="CF778" s="23">
        <f t="shared" si="231"/>
        <v>0.69501765595706144</v>
      </c>
      <c r="CG778" s="23">
        <f t="shared" si="232"/>
        <v>0.77136773002573178</v>
      </c>
      <c r="DL778" s="2"/>
      <c r="DN778" s="2"/>
      <c r="DP778" s="2"/>
      <c r="DV778" s="2"/>
      <c r="DW778" s="23"/>
      <c r="DX778" s="23"/>
      <c r="DY778" s="23"/>
      <c r="DZ778" s="23"/>
      <c r="EA778" s="2"/>
      <c r="EB778" s="23"/>
      <c r="EC778" s="23"/>
    </row>
    <row r="779" spans="71:133">
      <c r="BS779" s="2">
        <v>43966</v>
      </c>
      <c r="BT779">
        <v>2008.41</v>
      </c>
      <c r="BU779" s="2">
        <v>43966</v>
      </c>
      <c r="BV779">
        <v>1077.3900000000001</v>
      </c>
      <c r="BW779" s="2">
        <v>43966</v>
      </c>
      <c r="BX779">
        <v>901.16</v>
      </c>
      <c r="BZ779" s="2">
        <v>43973</v>
      </c>
      <c r="CA779" s="23">
        <f t="shared" si="228"/>
        <v>-5.2812816157566944E-3</v>
      </c>
      <c r="CB779" s="23">
        <f t="shared" si="229"/>
        <v>3.161207124043397E-2</v>
      </c>
      <c r="CC779" s="23">
        <f t="shared" si="230"/>
        <v>4.5385947001643778E-3</v>
      </c>
      <c r="CD779" s="23"/>
      <c r="CE779" s="2">
        <v>44330</v>
      </c>
      <c r="CF779" s="23">
        <f t="shared" si="231"/>
        <v>0.69466794103125784</v>
      </c>
      <c r="CG779" s="23">
        <f t="shared" si="232"/>
        <v>0.76829772982110534</v>
      </c>
      <c r="DL779" s="2"/>
      <c r="DN779" s="2"/>
      <c r="DP779" s="2"/>
      <c r="DV779" s="2"/>
      <c r="DW779" s="23"/>
      <c r="DX779" s="23"/>
      <c r="DY779" s="23"/>
      <c r="DZ779" s="23"/>
      <c r="EA779" s="2"/>
      <c r="EB779" s="23"/>
      <c r="EC779" s="23"/>
    </row>
    <row r="780" spans="71:133">
      <c r="BS780" s="2">
        <v>43973</v>
      </c>
      <c r="BT780">
        <v>2071.9</v>
      </c>
      <c r="BU780" s="2">
        <v>43973</v>
      </c>
      <c r="BV780">
        <v>1071.7</v>
      </c>
      <c r="BW780" s="2">
        <v>43973</v>
      </c>
      <c r="BX780">
        <v>905.25</v>
      </c>
      <c r="BZ780" s="2">
        <v>43980</v>
      </c>
      <c r="CA780" s="23">
        <f t="shared" si="228"/>
        <v>4.6729495194550719E-2</v>
      </c>
      <c r="CB780" s="23">
        <f t="shared" si="229"/>
        <v>3.667165403735706E-2</v>
      </c>
      <c r="CC780" s="23">
        <f t="shared" si="230"/>
        <v>2.7727147196906943E-2</v>
      </c>
      <c r="CD780" s="23"/>
      <c r="CE780" s="2">
        <v>44337</v>
      </c>
      <c r="CF780" s="23">
        <f t="shared" si="231"/>
        <v>0.70822680568697183</v>
      </c>
      <c r="CG780" s="23">
        <f t="shared" si="232"/>
        <v>0.76978931412624463</v>
      </c>
      <c r="DL780" s="2"/>
      <c r="DN780" s="2"/>
      <c r="DP780" s="2"/>
      <c r="DV780" s="2"/>
      <c r="DW780" s="23"/>
      <c r="DX780" s="23"/>
      <c r="DY780" s="23"/>
      <c r="DZ780" s="23"/>
      <c r="EA780" s="2"/>
      <c r="EB780" s="23"/>
      <c r="EC780" s="23"/>
    </row>
    <row r="781" spans="71:133">
      <c r="BS781" s="2">
        <v>43980</v>
      </c>
      <c r="BT781">
        <v>2147.88</v>
      </c>
      <c r="BU781" s="2">
        <v>43980</v>
      </c>
      <c r="BV781">
        <v>1121.78</v>
      </c>
      <c r="BW781" s="2">
        <v>43980</v>
      </c>
      <c r="BX781">
        <v>930.35</v>
      </c>
      <c r="BZ781" s="2">
        <v>43987</v>
      </c>
      <c r="CA781" s="23">
        <f t="shared" si="228"/>
        <v>5.0901246233664432E-2</v>
      </c>
      <c r="CB781" s="23">
        <f t="shared" si="229"/>
        <v>5.5347598562303313E-2</v>
      </c>
      <c r="CC781" s="23">
        <f t="shared" si="230"/>
        <v>7.7712688773042382E-2</v>
      </c>
      <c r="CD781" s="23"/>
      <c r="CE781" s="2">
        <v>44344</v>
      </c>
      <c r="CF781" s="23">
        <f t="shared" si="231"/>
        <v>0.69759047831964804</v>
      </c>
      <c r="CG781" s="23">
        <f t="shared" si="232"/>
        <v>0.76919985131668345</v>
      </c>
      <c r="DL781" s="2"/>
      <c r="DN781" s="2"/>
      <c r="DP781" s="2"/>
      <c r="DV781" s="2"/>
      <c r="DW781" s="23"/>
      <c r="DX781" s="23"/>
      <c r="DY781" s="23"/>
      <c r="DZ781" s="23"/>
      <c r="EA781" s="2"/>
      <c r="EB781" s="23"/>
      <c r="EC781" s="23"/>
    </row>
    <row r="782" spans="71:133">
      <c r="BS782" s="2">
        <v>43987</v>
      </c>
      <c r="BT782">
        <v>2266.7600000000002</v>
      </c>
      <c r="BU782" s="2">
        <v>43987</v>
      </c>
      <c r="BV782">
        <v>1178.8800000000001</v>
      </c>
      <c r="BW782" s="2">
        <v>43987</v>
      </c>
      <c r="BX782">
        <v>1002.65</v>
      </c>
      <c r="BZ782" s="2">
        <v>43994</v>
      </c>
      <c r="CA782" s="23">
        <f t="shared" si="228"/>
        <v>-1.1027415852334466E-2</v>
      </c>
      <c r="CB782" s="23">
        <f t="shared" si="229"/>
        <v>-4.5130494626691942E-2</v>
      </c>
      <c r="CC782" s="23">
        <f t="shared" si="230"/>
        <v>-1.5598663541614655E-2</v>
      </c>
      <c r="CD782" s="23"/>
      <c r="CE782" s="2">
        <v>44351</v>
      </c>
      <c r="CF782" s="23">
        <f t="shared" si="231"/>
        <v>0.67160111069016881</v>
      </c>
      <c r="CG782" s="23">
        <f t="shared" si="232"/>
        <v>0.75330615133463197</v>
      </c>
      <c r="DL782" s="2"/>
      <c r="DN782" s="2"/>
      <c r="DP782" s="2"/>
      <c r="DV782" s="2"/>
      <c r="DW782" s="23"/>
      <c r="DX782" s="23"/>
      <c r="DY782" s="23"/>
      <c r="DZ782" s="23"/>
      <c r="EA782" s="2"/>
      <c r="EB782" s="23"/>
      <c r="EC782" s="23"/>
    </row>
    <row r="783" spans="71:133">
      <c r="BS783" s="2">
        <v>43994</v>
      </c>
      <c r="BT783">
        <v>2164.46</v>
      </c>
      <c r="BU783" s="2">
        <v>43994</v>
      </c>
      <c r="BV783">
        <v>1165.8800000000001</v>
      </c>
      <c r="BW783" s="2">
        <v>43994</v>
      </c>
      <c r="BX783">
        <v>987.01</v>
      </c>
      <c r="BZ783" s="2">
        <v>44001</v>
      </c>
      <c r="CA783" s="23">
        <f t="shared" si="228"/>
        <v>2.5165540192815694E-2</v>
      </c>
      <c r="CB783" s="23">
        <f t="shared" si="229"/>
        <v>2.0564020587120924E-2</v>
      </c>
      <c r="CC783" s="23">
        <f t="shared" si="230"/>
        <v>1.4538859788654657E-2</v>
      </c>
      <c r="CD783" s="23"/>
      <c r="CE783" s="2">
        <v>44358</v>
      </c>
      <c r="CF783" s="23">
        <f t="shared" si="231"/>
        <v>0.67286227864470594</v>
      </c>
      <c r="CG783" s="23">
        <f t="shared" si="232"/>
        <v>0.74809319171874311</v>
      </c>
      <c r="DL783" s="2"/>
      <c r="DN783" s="2"/>
      <c r="DP783" s="2"/>
      <c r="DV783" s="2"/>
      <c r="DW783" s="23"/>
      <c r="DX783" s="23"/>
      <c r="DY783" s="23"/>
      <c r="DZ783" s="23"/>
      <c r="EA783" s="2"/>
      <c r="EB783" s="23"/>
      <c r="EC783" s="23"/>
    </row>
    <row r="784" spans="71:133">
      <c r="BS784" s="2">
        <v>44001</v>
      </c>
      <c r="BT784">
        <v>2208.9699999999998</v>
      </c>
      <c r="BU784" s="2">
        <v>44001</v>
      </c>
      <c r="BV784">
        <v>1195.22</v>
      </c>
      <c r="BW784" s="2">
        <v>44001</v>
      </c>
      <c r="BX784">
        <v>1001.36</v>
      </c>
      <c r="BZ784" s="2">
        <v>44008</v>
      </c>
      <c r="CA784" s="23">
        <f t="shared" si="228"/>
        <v>1.1052358561603803E-2</v>
      </c>
      <c r="CB784" s="23">
        <f t="shared" si="229"/>
        <v>-2.3440789146072505E-2</v>
      </c>
      <c r="CC784" s="23">
        <f t="shared" si="230"/>
        <v>-2.4566589438363984E-3</v>
      </c>
      <c r="CD784" s="23"/>
      <c r="CE784" s="2">
        <v>44365</v>
      </c>
      <c r="CF784" s="23">
        <f t="shared" si="231"/>
        <v>0.67604929937310609</v>
      </c>
      <c r="CG784" s="23">
        <f t="shared" si="232"/>
        <v>0.75195900548028005</v>
      </c>
      <c r="DL784" s="2"/>
      <c r="DN784" s="2"/>
      <c r="DP784" s="2"/>
      <c r="DV784" s="2"/>
      <c r="DW784" s="23"/>
      <c r="DX784" s="23"/>
      <c r="DY784" s="23"/>
      <c r="DZ784" s="23"/>
      <c r="EA784" s="2"/>
      <c r="EB784" s="23"/>
      <c r="EC784" s="23"/>
    </row>
    <row r="785" spans="71:133">
      <c r="BS785" s="2">
        <v>44008</v>
      </c>
      <c r="BT785">
        <v>2157.19</v>
      </c>
      <c r="BU785" s="2">
        <v>44008</v>
      </c>
      <c r="BV785">
        <v>1208.43</v>
      </c>
      <c r="BW785" s="2">
        <v>44008</v>
      </c>
      <c r="BX785">
        <v>998.9</v>
      </c>
      <c r="BZ785" s="2">
        <v>44015</v>
      </c>
      <c r="CA785" s="23">
        <f t="shared" si="228"/>
        <v>2.1937555340400428E-2</v>
      </c>
      <c r="CB785" s="23">
        <f t="shared" si="229"/>
        <v>3.2083404799762683E-2</v>
      </c>
      <c r="CC785" s="23">
        <f t="shared" si="230"/>
        <v>3.4227650415456834E-2</v>
      </c>
      <c r="CD785" s="23"/>
      <c r="CE785" s="2">
        <v>44372</v>
      </c>
      <c r="CF785" s="23">
        <f t="shared" si="231"/>
        <v>0.6886627627873072</v>
      </c>
      <c r="CG785" s="23">
        <f t="shared" si="232"/>
        <v>0.75349849856920448</v>
      </c>
      <c r="DL785" s="2"/>
      <c r="DN785" s="2"/>
      <c r="DP785" s="2"/>
      <c r="DV785" s="2"/>
      <c r="DW785" s="23"/>
      <c r="DX785" s="23"/>
      <c r="DY785" s="23"/>
      <c r="DZ785" s="23"/>
      <c r="EA785" s="2"/>
      <c r="EB785" s="23"/>
      <c r="EC785" s="23"/>
    </row>
    <row r="786" spans="71:133">
      <c r="BS786" s="2">
        <v>44015</v>
      </c>
      <c r="BT786">
        <v>2226.4</v>
      </c>
      <c r="BU786" s="2">
        <v>44015</v>
      </c>
      <c r="BV786">
        <v>1234.94</v>
      </c>
      <c r="BW786" s="2">
        <v>44015</v>
      </c>
      <c r="BX786">
        <v>1033.0899999999999</v>
      </c>
      <c r="BZ786" s="2">
        <v>44022</v>
      </c>
      <c r="CA786" s="23">
        <f t="shared" si="228"/>
        <v>1.2518826825594687E-2</v>
      </c>
      <c r="CB786" s="23">
        <f t="shared" si="229"/>
        <v>1.4911965504850855E-2</v>
      </c>
      <c r="CC786" s="23">
        <f t="shared" si="230"/>
        <v>3.5021150141807622E-2</v>
      </c>
      <c r="CD786" s="23"/>
      <c r="CE786" s="2">
        <v>44379</v>
      </c>
      <c r="CF786" s="23">
        <f t="shared" si="231"/>
        <v>0.68347262859463753</v>
      </c>
      <c r="CG786" s="23">
        <f t="shared" si="232"/>
        <v>0.75469194939891993</v>
      </c>
      <c r="DL786" s="2"/>
      <c r="DN786" s="2"/>
      <c r="DP786" s="2"/>
      <c r="DV786" s="2"/>
      <c r="DW786" s="23"/>
      <c r="DX786" s="23"/>
      <c r="DY786" s="23"/>
      <c r="DZ786" s="23"/>
      <c r="EA786" s="2"/>
      <c r="EB786" s="23"/>
      <c r="EC786" s="23"/>
    </row>
    <row r="787" spans="71:133">
      <c r="BS787" s="2">
        <v>44022</v>
      </c>
      <c r="BT787">
        <v>2259.6</v>
      </c>
      <c r="BU787" s="2">
        <v>44022</v>
      </c>
      <c r="BV787">
        <v>1250.4000000000001</v>
      </c>
      <c r="BW787" s="2">
        <v>44022</v>
      </c>
      <c r="BX787">
        <v>1069.27</v>
      </c>
      <c r="BZ787" s="2">
        <v>44029</v>
      </c>
      <c r="CA787" s="23">
        <f t="shared" si="228"/>
        <v>1.6738643634036876E-2</v>
      </c>
      <c r="CB787" s="23">
        <f t="shared" si="229"/>
        <v>1.5188528943175905E-2</v>
      </c>
      <c r="CC787" s="23">
        <f t="shared" si="230"/>
        <v>-1.3289440459378854E-2</v>
      </c>
      <c r="CD787" s="23"/>
      <c r="CE787" s="2">
        <v>44386</v>
      </c>
      <c r="CF787" s="23">
        <f t="shared" si="231"/>
        <v>0.68333663577600401</v>
      </c>
      <c r="CG787" s="23">
        <f t="shared" si="232"/>
        <v>0.75753994006882353</v>
      </c>
      <c r="DL787" s="2"/>
      <c r="DN787" s="2"/>
      <c r="DP787" s="2"/>
      <c r="DV787" s="2"/>
      <c r="DW787" s="23"/>
      <c r="DX787" s="23"/>
      <c r="DY787" s="23"/>
      <c r="DZ787" s="23"/>
      <c r="EA787" s="2"/>
      <c r="EB787" s="23"/>
      <c r="EC787" s="23"/>
    </row>
    <row r="788" spans="71:133">
      <c r="BS788" s="2">
        <v>44029</v>
      </c>
      <c r="BT788">
        <v>2293.92</v>
      </c>
      <c r="BU788" s="2">
        <v>44029</v>
      </c>
      <c r="BV788">
        <v>1271.33</v>
      </c>
      <c r="BW788" s="2">
        <v>44029</v>
      </c>
      <c r="BX788">
        <v>1055.06</v>
      </c>
      <c r="BZ788" s="2">
        <v>44036</v>
      </c>
      <c r="CA788" s="23">
        <f t="shared" si="228"/>
        <v>2.4698544044426063E-2</v>
      </c>
      <c r="CB788" s="23">
        <f t="shared" si="229"/>
        <v>-1.0200878844947026E-3</v>
      </c>
      <c r="CC788" s="23">
        <f t="shared" si="230"/>
        <v>5.1276704642391202E-3</v>
      </c>
      <c r="CD788" s="23"/>
      <c r="CE788" s="2">
        <v>44393</v>
      </c>
      <c r="CF788" s="23">
        <f t="shared" si="231"/>
        <v>0.67546130056541465</v>
      </c>
      <c r="CG788" s="23">
        <f t="shared" si="232"/>
        <v>0.76874601291126099</v>
      </c>
      <c r="DL788" s="2"/>
      <c r="DN788" s="2"/>
      <c r="DP788" s="2"/>
      <c r="DV788" s="2"/>
      <c r="DW788" s="23"/>
      <c r="DX788" s="23"/>
      <c r="DY788" s="23"/>
      <c r="DZ788" s="23"/>
      <c r="EA788" s="2"/>
      <c r="EB788" s="23"/>
      <c r="EC788" s="23"/>
    </row>
    <row r="789" spans="71:133">
      <c r="BS789" s="2">
        <v>44036</v>
      </c>
      <c r="BT789">
        <v>2291.58</v>
      </c>
      <c r="BU789" s="2">
        <v>44036</v>
      </c>
      <c r="BV789">
        <v>1302.73</v>
      </c>
      <c r="BW789" s="2">
        <v>44036</v>
      </c>
      <c r="BX789">
        <v>1060.47</v>
      </c>
      <c r="BZ789" s="2">
        <v>44043</v>
      </c>
      <c r="CA789" s="23">
        <f t="shared" si="228"/>
        <v>1.3740375979673924E-3</v>
      </c>
      <c r="CB789" s="23">
        <f t="shared" si="229"/>
        <v>5.8474938688590772E-3</v>
      </c>
      <c r="CC789" s="23">
        <f t="shared" si="230"/>
        <v>1.7397946193668856E-2</v>
      </c>
      <c r="CD789" s="23"/>
      <c r="CE789" s="2">
        <v>44400</v>
      </c>
      <c r="CF789" s="23">
        <f t="shared" si="231"/>
        <v>0.6806230779968474</v>
      </c>
      <c r="CG789" s="23">
        <f t="shared" si="232"/>
        <v>0.76887823671081346</v>
      </c>
      <c r="DL789" s="2"/>
      <c r="DN789" s="2"/>
      <c r="DP789" s="2"/>
      <c r="DV789" s="2"/>
      <c r="DW789" s="23"/>
      <c r="DX789" s="23"/>
      <c r="DY789" s="23"/>
      <c r="DZ789" s="23"/>
      <c r="EA789" s="2"/>
      <c r="EB789" s="23"/>
      <c r="EC789" s="23"/>
    </row>
    <row r="790" spans="71:133">
      <c r="BS790" s="2">
        <v>44043</v>
      </c>
      <c r="BT790">
        <v>2304.98</v>
      </c>
      <c r="BU790" s="2">
        <v>44043</v>
      </c>
      <c r="BV790">
        <v>1304.52</v>
      </c>
      <c r="BW790" s="2">
        <v>44043</v>
      </c>
      <c r="BX790">
        <v>1078.92</v>
      </c>
      <c r="BZ790" s="2">
        <v>44050</v>
      </c>
      <c r="CA790" s="23">
        <f t="shared" si="228"/>
        <v>1.491736424125345E-2</v>
      </c>
      <c r="CB790" s="23">
        <f t="shared" si="229"/>
        <v>2.2121666999279643E-2</v>
      </c>
      <c r="CC790" s="23">
        <f t="shared" si="230"/>
        <v>9.6392688985280639E-3</v>
      </c>
      <c r="CD790" s="23"/>
      <c r="CE790" s="2">
        <v>44407</v>
      </c>
      <c r="CF790" s="23">
        <f t="shared" si="231"/>
        <v>0.6818623377469597</v>
      </c>
      <c r="CG790" s="23">
        <f t="shared" si="232"/>
        <v>0.77281142290750482</v>
      </c>
      <c r="DL790" s="2"/>
      <c r="DN790" s="2"/>
      <c r="DP790" s="2"/>
      <c r="DV790" s="2"/>
      <c r="DW790" s="23"/>
      <c r="DX790" s="23"/>
      <c r="DY790" s="23"/>
      <c r="DZ790" s="23"/>
      <c r="EA790" s="2"/>
      <c r="EB790" s="23"/>
      <c r="EC790" s="23"/>
    </row>
    <row r="791" spans="71:133">
      <c r="BS791" s="2">
        <v>44050</v>
      </c>
      <c r="BT791">
        <v>2355.9699999999998</v>
      </c>
      <c r="BU791" s="2">
        <v>44050</v>
      </c>
      <c r="BV791">
        <v>1323.98</v>
      </c>
      <c r="BW791" s="2">
        <v>44050</v>
      </c>
      <c r="BX791">
        <v>1089.32</v>
      </c>
      <c r="BZ791" s="2">
        <v>44057</v>
      </c>
      <c r="CA791" s="23">
        <f t="shared" si="228"/>
        <v>-1.8127162041723377E-3</v>
      </c>
      <c r="CB791" s="23">
        <f t="shared" si="229"/>
        <v>1.1982325751176859E-2</v>
      </c>
      <c r="CC791" s="23">
        <f t="shared" si="230"/>
        <v>3.5251349465723614E-3</v>
      </c>
      <c r="CD791" s="23"/>
      <c r="CE791" s="2">
        <v>44414</v>
      </c>
      <c r="CF791" s="23">
        <f t="shared" si="231"/>
        <v>0.67979277980893382</v>
      </c>
      <c r="CG791" s="23">
        <f t="shared" si="232"/>
        <v>0.77193714714584849</v>
      </c>
      <c r="DL791" s="2"/>
      <c r="DN791" s="2"/>
      <c r="DP791" s="2"/>
      <c r="DV791" s="2"/>
      <c r="DW791" s="23"/>
      <c r="DX791" s="23"/>
      <c r="DY791" s="23"/>
      <c r="DZ791" s="23"/>
      <c r="EA791" s="2"/>
      <c r="EB791" s="23"/>
      <c r="EC791" s="23"/>
    </row>
    <row r="792" spans="71:133">
      <c r="BS792" s="2">
        <v>44057</v>
      </c>
      <c r="BT792">
        <v>2384.1999999999998</v>
      </c>
      <c r="BU792" s="2">
        <v>44057</v>
      </c>
      <c r="BV792">
        <v>1321.58</v>
      </c>
      <c r="BW792" s="2">
        <v>44057</v>
      </c>
      <c r="BX792">
        <v>1093.1600000000001</v>
      </c>
      <c r="BZ792" s="2">
        <v>44064</v>
      </c>
      <c r="CA792" s="23">
        <f t="shared" si="228"/>
        <v>1.2099154042888083E-2</v>
      </c>
      <c r="CB792" s="23">
        <f t="shared" si="229"/>
        <v>3.3176746917207289E-3</v>
      </c>
      <c r="CC792" s="23">
        <f t="shared" si="230"/>
        <v>-1.1983607157234344E-3</v>
      </c>
      <c r="CD792" s="23"/>
      <c r="CE792" s="2">
        <v>44421</v>
      </c>
      <c r="CF792" s="23">
        <f t="shared" si="231"/>
        <v>0.68413436531969662</v>
      </c>
      <c r="CG792" s="23">
        <f t="shared" si="232"/>
        <v>0.76789893302848278</v>
      </c>
      <c r="DL792" s="2"/>
      <c r="DN792" s="2"/>
      <c r="DP792" s="2"/>
      <c r="DV792" s="2"/>
      <c r="DW792" s="23"/>
      <c r="DX792" s="23"/>
      <c r="DY792" s="23"/>
      <c r="DZ792" s="23"/>
      <c r="EA792" s="2"/>
      <c r="EB792" s="23"/>
      <c r="EC792" s="23"/>
    </row>
    <row r="793" spans="71:133">
      <c r="BS793" s="2">
        <v>44064</v>
      </c>
      <c r="BT793">
        <v>2392.11</v>
      </c>
      <c r="BU793" s="2">
        <v>44064</v>
      </c>
      <c r="BV793">
        <v>1337.57</v>
      </c>
      <c r="BW793" s="2">
        <v>44064</v>
      </c>
      <c r="BX793">
        <v>1091.8499999999999</v>
      </c>
      <c r="BZ793" s="2">
        <v>44071</v>
      </c>
      <c r="CA793" s="23">
        <f t="shared" si="228"/>
        <v>1.7905604940302133E-2</v>
      </c>
      <c r="CB793" s="23">
        <f t="shared" si="229"/>
        <v>2.7068153220378699E-2</v>
      </c>
      <c r="CC793" s="23">
        <f t="shared" si="230"/>
        <v>2.724733250904432E-2</v>
      </c>
      <c r="CD793" s="23"/>
      <c r="CE793" s="2">
        <v>44428</v>
      </c>
      <c r="CF793" s="23">
        <f t="shared" si="231"/>
        <v>0.68427204074570169</v>
      </c>
      <c r="CG793" s="23">
        <f t="shared" si="232"/>
        <v>0.75165903946038914</v>
      </c>
      <c r="DL793" s="2"/>
      <c r="DN793" s="2"/>
      <c r="DP793" s="2"/>
      <c r="DV793" s="2"/>
      <c r="DW793" s="23"/>
      <c r="DX793" s="23"/>
      <c r="DY793" s="23"/>
      <c r="DZ793" s="23"/>
      <c r="EA793" s="2"/>
      <c r="EB793" s="23"/>
      <c r="EC793" s="23"/>
    </row>
    <row r="794" spans="71:133">
      <c r="BS794" s="2">
        <v>44071</v>
      </c>
      <c r="BT794">
        <v>2456.86</v>
      </c>
      <c r="BU794" s="2">
        <v>44071</v>
      </c>
      <c r="BV794">
        <v>1361.52</v>
      </c>
      <c r="BW794" s="2">
        <v>44071</v>
      </c>
      <c r="BX794">
        <v>1121.5999999999999</v>
      </c>
      <c r="BZ794" s="2">
        <v>44078</v>
      </c>
      <c r="CA794" s="23">
        <f t="shared" si="228"/>
        <v>-2.6815617838885974E-2</v>
      </c>
      <c r="CB794" s="23">
        <f t="shared" si="229"/>
        <v>-2.3306171291811562E-2</v>
      </c>
      <c r="CC794" s="23">
        <f t="shared" si="230"/>
        <v>-1.9703994293865823E-2</v>
      </c>
      <c r="CD794" s="23"/>
      <c r="CE794" s="2">
        <v>44435</v>
      </c>
      <c r="CF794" s="23">
        <f t="shared" si="231"/>
        <v>0.68535902300942764</v>
      </c>
      <c r="CG794" s="23">
        <f t="shared" si="232"/>
        <v>0.74709117277748871</v>
      </c>
      <c r="DL794" s="2"/>
      <c r="DN794" s="2"/>
      <c r="DP794" s="2"/>
      <c r="DV794" s="2"/>
      <c r="DW794" s="23"/>
      <c r="DX794" s="23"/>
      <c r="DY794" s="23"/>
      <c r="DZ794" s="23"/>
      <c r="EA794" s="2"/>
      <c r="EB794" s="23"/>
      <c r="EC794" s="23"/>
    </row>
    <row r="795" spans="71:133">
      <c r="BS795" s="2">
        <v>44078</v>
      </c>
      <c r="BT795">
        <v>2399.6</v>
      </c>
      <c r="BU795" s="2">
        <v>44078</v>
      </c>
      <c r="BV795">
        <v>1325.01</v>
      </c>
      <c r="BW795" s="2">
        <v>44078</v>
      </c>
      <c r="BX795">
        <v>1099.5</v>
      </c>
      <c r="BZ795" s="2">
        <v>44085</v>
      </c>
      <c r="CA795" s="23">
        <f t="shared" si="228"/>
        <v>2.2814922151531025E-2</v>
      </c>
      <c r="CB795" s="23">
        <f t="shared" si="229"/>
        <v>-1.311051841973665E-2</v>
      </c>
      <c r="CC795" s="23">
        <f t="shared" si="230"/>
        <v>-7.012278308321962E-3</v>
      </c>
      <c r="CD795" s="23"/>
      <c r="CE795" s="2">
        <v>44442</v>
      </c>
      <c r="CF795" s="23">
        <f t="shared" si="231"/>
        <v>0.6623310567350299</v>
      </c>
      <c r="CG795" s="23">
        <f t="shared" si="232"/>
        <v>0.75143021135899812</v>
      </c>
      <c r="DL795" s="2"/>
      <c r="DN795" s="2"/>
      <c r="DP795" s="2"/>
      <c r="DV795" s="2"/>
      <c r="DW795" s="23"/>
      <c r="DX795" s="23"/>
      <c r="DY795" s="23"/>
      <c r="DZ795" s="23"/>
      <c r="EA795" s="2"/>
      <c r="EB795" s="23"/>
      <c r="EC795" s="23"/>
    </row>
    <row r="796" spans="71:133">
      <c r="BS796" s="2">
        <v>44085</v>
      </c>
      <c r="BT796">
        <v>2368.14</v>
      </c>
      <c r="BU796" s="2">
        <v>44085</v>
      </c>
      <c r="BV796">
        <v>1355.24</v>
      </c>
      <c r="BW796" s="2">
        <v>44085</v>
      </c>
      <c r="BX796">
        <v>1091.79</v>
      </c>
      <c r="BZ796" s="2">
        <v>44092</v>
      </c>
      <c r="CA796" s="23">
        <f t="shared" si="228"/>
        <v>1.0322894837814678E-2</v>
      </c>
      <c r="CB796" s="23">
        <f t="shared" si="229"/>
        <v>-6.3340849780879616E-5</v>
      </c>
      <c r="CC796" s="23">
        <f t="shared" si="230"/>
        <v>1.5332618910230078E-2</v>
      </c>
      <c r="CD796" s="23"/>
      <c r="CE796" s="2">
        <v>44449</v>
      </c>
      <c r="CF796" s="23">
        <f t="shared" si="231"/>
        <v>0.68016260726064415</v>
      </c>
      <c r="CG796" s="23">
        <f t="shared" si="232"/>
        <v>0.76118122549455836</v>
      </c>
      <c r="DL796" s="2"/>
      <c r="DN796" s="2"/>
      <c r="DP796" s="2"/>
      <c r="DV796" s="2"/>
      <c r="DW796" s="23"/>
      <c r="DX796" s="23"/>
      <c r="DY796" s="23"/>
      <c r="DZ796" s="23"/>
      <c r="EA796" s="2"/>
      <c r="EB796" s="23"/>
      <c r="EC796" s="23"/>
    </row>
    <row r="797" spans="71:133">
      <c r="BS797" s="2">
        <v>44092</v>
      </c>
      <c r="BT797">
        <v>2367.9899999999998</v>
      </c>
      <c r="BU797" s="2">
        <v>44092</v>
      </c>
      <c r="BV797">
        <v>1369.23</v>
      </c>
      <c r="BW797" s="2">
        <v>44092</v>
      </c>
      <c r="BX797">
        <v>1108.53</v>
      </c>
      <c r="BZ797" s="2">
        <v>44099</v>
      </c>
      <c r="CA797" s="23">
        <f t="shared" si="228"/>
        <v>-3.9898337021537778E-2</v>
      </c>
      <c r="CB797" s="23">
        <f t="shared" si="229"/>
        <v>-1.7373384178142603E-2</v>
      </c>
      <c r="CC797" s="23">
        <f t="shared" si="230"/>
        <v>-4.4590583926461203E-2</v>
      </c>
      <c r="CD797" s="23"/>
      <c r="CE797" s="2">
        <v>44456</v>
      </c>
      <c r="CF797" s="23">
        <f t="shared" si="231"/>
        <v>0.67822530954657734</v>
      </c>
      <c r="CG797" s="23">
        <f t="shared" si="232"/>
        <v>0.75444433550969525</v>
      </c>
      <c r="DL797" s="2"/>
      <c r="DN797" s="2"/>
      <c r="DP797" s="2"/>
      <c r="DV797" s="2"/>
      <c r="DW797" s="23"/>
      <c r="DX797" s="23"/>
      <c r="DY797" s="23"/>
      <c r="DZ797" s="23"/>
      <c r="EA797" s="2"/>
      <c r="EB797" s="23"/>
      <c r="EC797" s="23"/>
    </row>
    <row r="798" spans="71:133">
      <c r="BS798" s="2">
        <v>44099</v>
      </c>
      <c r="BT798">
        <v>2326.85</v>
      </c>
      <c r="BU798" s="2">
        <v>44099</v>
      </c>
      <c r="BV798">
        <v>1314.6</v>
      </c>
      <c r="BW798" s="2">
        <v>44099</v>
      </c>
      <c r="BX798">
        <v>1059.0999999999999</v>
      </c>
      <c r="BZ798" s="2">
        <v>44106</v>
      </c>
      <c r="CA798" s="23">
        <f t="shared" si="228"/>
        <v>3.0146052031036152E-2</v>
      </c>
      <c r="CB798" s="23">
        <f t="shared" si="229"/>
        <v>1.5282463416206538E-2</v>
      </c>
      <c r="CC798" s="23">
        <f t="shared" si="230"/>
        <v>2.1348314606741692E-2</v>
      </c>
      <c r="CD798" s="23"/>
      <c r="CE798" s="2">
        <v>44463</v>
      </c>
      <c r="CF798" s="23">
        <f t="shared" si="231"/>
        <v>0.66895178048386705</v>
      </c>
      <c r="CG798" s="23">
        <f t="shared" si="232"/>
        <v>0.73101388899304209</v>
      </c>
      <c r="DL798" s="2"/>
      <c r="DN798" s="2"/>
      <c r="DP798" s="2"/>
      <c r="DV798" s="2"/>
      <c r="DW798" s="23"/>
      <c r="DX798" s="23"/>
      <c r="DY798" s="23"/>
      <c r="DZ798" s="23"/>
      <c r="EA798" s="2"/>
      <c r="EB798" s="23"/>
      <c r="EC798" s="23"/>
    </row>
    <row r="799" spans="71:133">
      <c r="BS799" s="2">
        <v>44106</v>
      </c>
      <c r="BT799">
        <v>2362.41</v>
      </c>
      <c r="BU799" s="2">
        <v>44106</v>
      </c>
      <c r="BV799">
        <v>1354.23</v>
      </c>
      <c r="BW799" s="2">
        <v>44106</v>
      </c>
      <c r="BX799">
        <v>1081.71</v>
      </c>
      <c r="BZ799" s="2">
        <v>44113</v>
      </c>
      <c r="CA799" s="23">
        <f t="shared" si="228"/>
        <v>3.4174401689520906E-2</v>
      </c>
      <c r="CB799" s="23">
        <f t="shared" si="229"/>
        <v>3.6128360445477403E-2</v>
      </c>
      <c r="CC799" s="23">
        <f t="shared" si="230"/>
        <v>3.7718057520037762E-2</v>
      </c>
      <c r="CE799" s="2">
        <v>44470</v>
      </c>
      <c r="CF799" s="23">
        <f t="shared" ref="CF799:CF807" si="233">CORREL(CA799:CA850,CB799:CB850)</f>
        <v>0.67914540481820085</v>
      </c>
      <c r="CG799" s="23">
        <f t="shared" ref="CG799:CG807" si="234">CORREL(CA799:CA850,CC799:CC850)</f>
        <v>0.7305186108982078</v>
      </c>
      <c r="DL799" s="2"/>
      <c r="DN799" s="2"/>
      <c r="DP799" s="2"/>
      <c r="DV799" s="2"/>
      <c r="DW799" s="23"/>
      <c r="DX799" s="23"/>
      <c r="DY799" s="23"/>
      <c r="EA799" s="2"/>
      <c r="EB799" s="23"/>
      <c r="EC799" s="23"/>
    </row>
    <row r="800" spans="71:133">
      <c r="BS800" s="2">
        <v>44113</v>
      </c>
      <c r="BT800">
        <v>2447.7600000000002</v>
      </c>
      <c r="BU800" s="2">
        <v>44113</v>
      </c>
      <c r="BV800">
        <v>1400.51</v>
      </c>
      <c r="BW800" s="2">
        <v>44113</v>
      </c>
      <c r="BX800">
        <v>1122.51</v>
      </c>
      <c r="BZ800" s="2">
        <v>44120</v>
      </c>
      <c r="CA800" s="23">
        <f t="shared" si="228"/>
        <v>-1.3523644957908254E-2</v>
      </c>
      <c r="CB800" s="23">
        <f t="shared" si="229"/>
        <v>-3.1130502990490694E-3</v>
      </c>
      <c r="CC800" s="23">
        <f t="shared" si="230"/>
        <v>1.3986512369599247E-3</v>
      </c>
      <c r="CE800" s="2">
        <v>44477</v>
      </c>
      <c r="CF800" s="23">
        <f t="shared" si="233"/>
        <v>0.66639481175275983</v>
      </c>
      <c r="CG800" s="23">
        <f t="shared" si="234"/>
        <v>0.72116970977238104</v>
      </c>
      <c r="DL800" s="2"/>
      <c r="DN800" s="2"/>
      <c r="DP800" s="2"/>
      <c r="DV800" s="2"/>
      <c r="DW800" s="23"/>
      <c r="DX800" s="23"/>
      <c r="DY800" s="23"/>
      <c r="EA800" s="2"/>
      <c r="EB800" s="23"/>
      <c r="EC800" s="23"/>
    </row>
    <row r="801" spans="71:133">
      <c r="BS801" s="2">
        <v>44120</v>
      </c>
      <c r="BT801">
        <v>2440.14</v>
      </c>
      <c r="BU801" s="2">
        <v>44120</v>
      </c>
      <c r="BV801">
        <v>1381.57</v>
      </c>
      <c r="BW801" s="2">
        <v>44120</v>
      </c>
      <c r="BX801">
        <v>1124.08</v>
      </c>
      <c r="BZ801" s="2">
        <v>44127</v>
      </c>
      <c r="CA801" s="23">
        <f t="shared" si="228"/>
        <v>1.0263685517201582E-2</v>
      </c>
      <c r="CB801" s="23">
        <f t="shared" si="229"/>
        <v>-3.9342004966927968E-3</v>
      </c>
      <c r="CC801" s="23">
        <f t="shared" si="230"/>
        <v>1.100455483595475E-2</v>
      </c>
      <c r="CE801" s="2">
        <v>44484</v>
      </c>
      <c r="CF801" s="23">
        <f t="shared" si="233"/>
        <v>0.66937691456581361</v>
      </c>
      <c r="CG801" s="23">
        <f t="shared" si="234"/>
        <v>0.72968484651216725</v>
      </c>
      <c r="DL801" s="2"/>
      <c r="DN801" s="2"/>
      <c r="DP801" s="2"/>
      <c r="DV801" s="2"/>
      <c r="DW801" s="23"/>
      <c r="DX801" s="23"/>
      <c r="DY801" s="23"/>
      <c r="EA801" s="2"/>
      <c r="EB801" s="23"/>
      <c r="EC801" s="23"/>
    </row>
    <row r="802" spans="71:133">
      <c r="BS802" s="2">
        <v>44127</v>
      </c>
      <c r="BT802">
        <v>2430.54</v>
      </c>
      <c r="BU802" s="2">
        <v>44127</v>
      </c>
      <c r="BV802">
        <v>1395.75</v>
      </c>
      <c r="BW802" s="2">
        <v>44127</v>
      </c>
      <c r="BX802">
        <v>1136.45</v>
      </c>
      <c r="BZ802" s="2">
        <v>44134</v>
      </c>
      <c r="CA802" s="23">
        <f t="shared" si="228"/>
        <v>-2.7698370051943422E-2</v>
      </c>
      <c r="CB802" s="23">
        <f t="shared" si="229"/>
        <v>-5.6617048063393405E-2</v>
      </c>
      <c r="CC802" s="23">
        <f t="shared" si="230"/>
        <v>-2.9028993796471503E-2</v>
      </c>
      <c r="CE802" s="2">
        <v>44491</v>
      </c>
      <c r="CF802" s="23">
        <f t="shared" si="233"/>
        <v>0.64713055544077769</v>
      </c>
      <c r="CG802" s="23">
        <f t="shared" si="234"/>
        <v>0.71151749523283481</v>
      </c>
      <c r="DL802" s="2"/>
      <c r="DN802" s="2"/>
      <c r="DP802" s="2"/>
      <c r="DV802" s="2"/>
      <c r="DW802" s="23"/>
      <c r="DX802" s="23"/>
      <c r="DY802" s="23"/>
      <c r="EA802" s="2"/>
      <c r="EB802" s="23"/>
      <c r="EC802" s="23"/>
    </row>
    <row r="803" spans="71:133">
      <c r="BS803" s="2">
        <v>44134</v>
      </c>
      <c r="BT803">
        <v>2292.9299999999998</v>
      </c>
      <c r="BU803" s="2">
        <v>44134</v>
      </c>
      <c r="BV803">
        <v>1357.09</v>
      </c>
      <c r="BW803" s="2">
        <v>44134</v>
      </c>
      <c r="BX803">
        <v>1103.46</v>
      </c>
      <c r="BZ803" s="2">
        <v>44141</v>
      </c>
      <c r="CA803" s="23">
        <f t="shared" si="228"/>
        <v>4.0255252046658807E-2</v>
      </c>
      <c r="CB803" s="23">
        <f t="shared" si="229"/>
        <v>7.7246143580484539E-2</v>
      </c>
      <c r="CC803" s="23">
        <f t="shared" si="230"/>
        <v>6.6064923060192404E-2</v>
      </c>
      <c r="CE803" s="2">
        <v>44498</v>
      </c>
      <c r="CF803" s="23">
        <f t="shared" si="233"/>
        <v>0.6135991613667634</v>
      </c>
      <c r="CG803" s="23">
        <f t="shared" si="234"/>
        <v>0.70700530981407772</v>
      </c>
      <c r="DL803" s="2"/>
      <c r="DN803" s="2"/>
      <c r="DP803" s="2"/>
      <c r="DV803" s="2"/>
      <c r="DW803" s="23"/>
      <c r="DX803" s="23"/>
      <c r="DY803" s="23"/>
      <c r="EA803" s="2"/>
      <c r="EB803" s="23"/>
      <c r="EC803" s="23"/>
    </row>
    <row r="804" spans="71:133">
      <c r="BS804" s="2">
        <v>44141</v>
      </c>
      <c r="BT804">
        <v>2470.0500000000002</v>
      </c>
      <c r="BU804" s="2">
        <v>44141</v>
      </c>
      <c r="BV804">
        <v>1411.72</v>
      </c>
      <c r="BW804" s="2">
        <v>44141</v>
      </c>
      <c r="BX804">
        <v>1176.3599999999999</v>
      </c>
      <c r="BZ804" s="2">
        <v>44148</v>
      </c>
      <c r="CA804" s="23">
        <f t="shared" si="228"/>
        <v>3.4836936502989246E-2</v>
      </c>
      <c r="CB804" s="23">
        <f t="shared" si="229"/>
        <v>2.3983320175704925E-2</v>
      </c>
      <c r="CC804" s="23">
        <f t="shared" si="230"/>
        <v>1.0192458091060619E-2</v>
      </c>
      <c r="CE804" s="2">
        <v>44505</v>
      </c>
      <c r="CF804" s="23">
        <f t="shared" si="233"/>
        <v>0.6117101647626827</v>
      </c>
      <c r="CG804" s="23">
        <f t="shared" si="234"/>
        <v>0.69029415030296737</v>
      </c>
      <c r="DL804" s="2"/>
      <c r="DN804" s="2"/>
      <c r="DP804" s="2"/>
      <c r="DV804" s="2"/>
      <c r="DW804" s="23"/>
      <c r="DX804" s="23"/>
      <c r="DY804" s="23"/>
      <c r="EA804" s="2"/>
      <c r="EB804" s="23"/>
      <c r="EC804" s="23"/>
    </row>
    <row r="805" spans="71:133">
      <c r="BS805" s="2">
        <v>44148</v>
      </c>
      <c r="BT805">
        <v>2529.29</v>
      </c>
      <c r="BU805" s="2">
        <v>44148</v>
      </c>
      <c r="BV805">
        <v>1460.9</v>
      </c>
      <c r="BW805" s="2">
        <v>44148</v>
      </c>
      <c r="BX805">
        <v>1188.3499999999999</v>
      </c>
      <c r="BZ805" s="2">
        <v>44155</v>
      </c>
      <c r="CA805" s="23">
        <f t="shared" si="228"/>
        <v>1.5333013895544312E-3</v>
      </c>
      <c r="CB805" s="23">
        <f t="shared" si="229"/>
        <v>4.2422972454720931E-3</v>
      </c>
      <c r="CC805" s="23">
        <f t="shared" si="230"/>
        <v>1.7595826145495819E-2</v>
      </c>
      <c r="CE805" s="2">
        <v>44512</v>
      </c>
      <c r="CF805" s="23">
        <f t="shared" si="233"/>
        <v>0.58960774108525393</v>
      </c>
      <c r="CG805" s="23">
        <f t="shared" si="234"/>
        <v>0.69567230373329714</v>
      </c>
      <c r="DL805" s="2"/>
      <c r="DN805" s="2"/>
      <c r="DP805" s="2"/>
      <c r="DV805" s="2"/>
      <c r="DW805" s="23"/>
      <c r="DX805" s="23"/>
      <c r="DY805" s="23"/>
      <c r="EA805" s="2"/>
      <c r="EB805" s="23"/>
      <c r="EC805" s="23"/>
    </row>
    <row r="806" spans="71:133">
      <c r="BS806" s="2">
        <v>44155</v>
      </c>
      <c r="BT806">
        <v>2540.02</v>
      </c>
      <c r="BU806" s="2">
        <v>44155</v>
      </c>
      <c r="BV806">
        <v>1463.14</v>
      </c>
      <c r="BW806" s="2">
        <v>44155</v>
      </c>
      <c r="BX806">
        <v>1209.26</v>
      </c>
      <c r="BZ806" s="2">
        <v>44162</v>
      </c>
      <c r="CA806" s="23">
        <f t="shared" si="228"/>
        <v>6.0623043591179204E-3</v>
      </c>
      <c r="CB806" s="23">
        <f t="shared" si="229"/>
        <v>2.4184848938197279E-2</v>
      </c>
      <c r="CC806" s="23">
        <f t="shared" si="230"/>
        <v>1.7746390354431707E-2</v>
      </c>
      <c r="CE806" s="2">
        <v>44519</v>
      </c>
      <c r="CF806" s="23">
        <f t="shared" si="233"/>
        <v>0.58980583578455115</v>
      </c>
      <c r="CG806" s="23">
        <f t="shared" si="234"/>
        <v>0.7048581504565451</v>
      </c>
      <c r="DL806" s="2"/>
      <c r="DN806" s="2"/>
      <c r="DP806" s="2"/>
      <c r="DV806" s="2"/>
      <c r="DW806" s="23"/>
      <c r="DX806" s="23"/>
      <c r="DY806" s="23"/>
      <c r="EA806" s="2"/>
      <c r="EB806" s="23"/>
      <c r="EC806" s="23"/>
    </row>
    <row r="807" spans="71:133">
      <c r="BS807" s="2">
        <v>44162</v>
      </c>
      <c r="BT807">
        <v>2601.4499999999998</v>
      </c>
      <c r="BU807" s="2">
        <v>44162</v>
      </c>
      <c r="BV807">
        <v>1472.01</v>
      </c>
      <c r="BW807" s="2">
        <v>44162</v>
      </c>
      <c r="BX807">
        <v>1230.72</v>
      </c>
      <c r="BZ807" s="2">
        <v>44162</v>
      </c>
      <c r="CA807" s="23">
        <f t="shared" si="228"/>
        <v>3.0516097037384338E-2</v>
      </c>
      <c r="CB807" s="23">
        <f t="shared" si="229"/>
        <v>1.4687962482461625E-2</v>
      </c>
      <c r="CC807" s="23">
        <f t="shared" si="230"/>
        <v>1.6510660426416912E-2</v>
      </c>
      <c r="CE807" s="2">
        <v>44526</v>
      </c>
      <c r="CF807" s="23">
        <f t="shared" si="233"/>
        <v>0.63420518511949853</v>
      </c>
      <c r="CG807" s="23">
        <f t="shared" si="234"/>
        <v>0.72542890801405324</v>
      </c>
      <c r="DL807" s="2"/>
      <c r="DN807" s="2"/>
      <c r="DP807" s="2"/>
      <c r="DV807" s="2"/>
      <c r="DW807" s="23"/>
      <c r="DX807" s="23"/>
      <c r="DY807" s="23"/>
      <c r="EA807" s="2"/>
      <c r="EB807" s="23"/>
      <c r="EC807" s="23"/>
    </row>
    <row r="808" spans="71:133">
      <c r="BS808" s="2">
        <v>44169</v>
      </c>
      <c r="BT808">
        <v>2639.66</v>
      </c>
      <c r="BU808" s="2">
        <v>44169</v>
      </c>
      <c r="BV808">
        <v>1516.93</v>
      </c>
      <c r="BW808" s="2">
        <v>44169</v>
      </c>
      <c r="BX808">
        <v>1251.04</v>
      </c>
      <c r="BZ808" s="2">
        <v>44169</v>
      </c>
      <c r="CA808" s="23">
        <f t="shared" si="228"/>
        <v>1.9387842550414147E-2</v>
      </c>
      <c r="CB808" s="23">
        <f t="shared" si="229"/>
        <v>-6.7319275967359093E-3</v>
      </c>
      <c r="CC808" s="23">
        <f t="shared" si="230"/>
        <v>5.291597390970848E-3</v>
      </c>
      <c r="CE808" s="2">
        <v>44533</v>
      </c>
      <c r="CF808" s="23">
        <f t="shared" ref="CF808:CF811" si="235">CORREL(CA808:CA859,CB808:CB859)</f>
        <v>0.61784284639724585</v>
      </c>
      <c r="CG808" s="23">
        <f t="shared" ref="CG808:CG811" si="236">CORREL(CA808:CA859,CC808:CC859)</f>
        <v>0.72245391877745468</v>
      </c>
      <c r="DL808" s="2"/>
      <c r="DN808" s="2"/>
      <c r="DP808" s="2"/>
      <c r="DV808" s="2"/>
      <c r="DW808" s="23"/>
      <c r="DX808" s="23"/>
      <c r="DY808" s="23"/>
      <c r="EA808" s="2"/>
      <c r="EB808" s="23"/>
      <c r="EC808" s="23"/>
    </row>
    <row r="809" spans="71:133">
      <c r="BS809" s="2">
        <v>44176</v>
      </c>
      <c r="BT809">
        <v>2621.89</v>
      </c>
      <c r="BU809" s="2">
        <v>44176</v>
      </c>
      <c r="BV809">
        <v>1546.34</v>
      </c>
      <c r="BW809" s="2">
        <v>44176</v>
      </c>
      <c r="BX809">
        <v>1257.6600000000001</v>
      </c>
      <c r="BZ809" s="2">
        <v>44176</v>
      </c>
      <c r="CA809" s="23">
        <f t="shared" si="228"/>
        <v>1.7680458372673735E-2</v>
      </c>
      <c r="CB809" s="23">
        <f t="shared" si="229"/>
        <v>1.693816292826944E-2</v>
      </c>
      <c r="CC809" s="23">
        <f t="shared" si="230"/>
        <v>8.5078638105686721E-3</v>
      </c>
      <c r="CE809" s="2">
        <v>44540</v>
      </c>
      <c r="CF809" s="23">
        <f t="shared" si="235"/>
        <v>0.62795487225454671</v>
      </c>
      <c r="CG809" s="23">
        <f t="shared" si="236"/>
        <v>0.72422934522586035</v>
      </c>
      <c r="DL809" s="2"/>
      <c r="DN809" s="2"/>
      <c r="DP809" s="2"/>
      <c r="DV809" s="2"/>
      <c r="DW809" s="23"/>
      <c r="DX809" s="23"/>
      <c r="DY809" s="23"/>
      <c r="EA809" s="2"/>
      <c r="EB809" s="23"/>
      <c r="EC809" s="23"/>
    </row>
    <row r="810" spans="71:133">
      <c r="BS810" s="2">
        <v>44183</v>
      </c>
      <c r="BT810">
        <v>2666.3</v>
      </c>
      <c r="BU810" s="2">
        <v>44183</v>
      </c>
      <c r="BV810">
        <v>1573.68</v>
      </c>
      <c r="BW810" s="2">
        <v>44183</v>
      </c>
      <c r="BX810">
        <v>1268.3599999999999</v>
      </c>
      <c r="BZ810" s="2">
        <v>44183</v>
      </c>
      <c r="CA810" s="23">
        <f t="shared" si="228"/>
        <v>1.1247521732500321E-3</v>
      </c>
      <c r="CB810" s="23">
        <f t="shared" si="229"/>
        <v>-2.6366125342235369E-3</v>
      </c>
      <c r="CC810" s="23">
        <f t="shared" si="230"/>
        <v>-1.0375603141063894E-2</v>
      </c>
      <c r="CE810" s="2">
        <v>44547</v>
      </c>
      <c r="CF810" s="23">
        <f t="shared" si="235"/>
        <v>0.63707129087835401</v>
      </c>
      <c r="CG810" s="23">
        <f t="shared" si="236"/>
        <v>0.72512076535456049</v>
      </c>
      <c r="DL810" s="2"/>
      <c r="DN810" s="2"/>
      <c r="DP810" s="2"/>
      <c r="DV810" s="2"/>
      <c r="DW810" s="23"/>
      <c r="DX810" s="23"/>
      <c r="DY810" s="23"/>
      <c r="EA810" s="2"/>
      <c r="EB810" s="23"/>
      <c r="EC810" s="23"/>
    </row>
    <row r="811" spans="71:133">
      <c r="BS811" s="2">
        <v>44190</v>
      </c>
      <c r="BT811">
        <v>2659.27</v>
      </c>
      <c r="BU811" s="2">
        <v>44190</v>
      </c>
      <c r="BV811">
        <v>1575.45</v>
      </c>
      <c r="BW811" s="2">
        <v>44190</v>
      </c>
      <c r="BX811">
        <v>1255.2</v>
      </c>
      <c r="BZ811" s="2">
        <v>44190</v>
      </c>
      <c r="CA811" s="23">
        <f t="shared" si="228"/>
        <v>1.9784823383794947E-2</v>
      </c>
      <c r="CB811" s="23">
        <f t="shared" si="229"/>
        <v>1.1570844630293342E-2</v>
      </c>
      <c r="CC811" s="23">
        <f t="shared" si="230"/>
        <v>2.9118865519438986E-2</v>
      </c>
      <c r="CE811" s="2">
        <v>44554</v>
      </c>
      <c r="CF811" s="23">
        <f t="shared" si="235"/>
        <v>0.62869932114268823</v>
      </c>
      <c r="CG811" s="23">
        <f t="shared" si="236"/>
        <v>0.72491240034102944</v>
      </c>
      <c r="DL811" s="2"/>
      <c r="DN811" s="2"/>
      <c r="DP811" s="2"/>
      <c r="DV811" s="2"/>
      <c r="DW811" s="23"/>
      <c r="DX811" s="23"/>
      <c r="DY811" s="23"/>
      <c r="EA811" s="2"/>
      <c r="EB811" s="23"/>
      <c r="EC811" s="23"/>
    </row>
    <row r="812" spans="71:133">
      <c r="BS812" s="2">
        <v>44197</v>
      </c>
      <c r="BT812">
        <v>2690.04</v>
      </c>
      <c r="BU812" s="2">
        <v>44197</v>
      </c>
      <c r="BV812">
        <v>1606.62</v>
      </c>
      <c r="BW812" s="2">
        <v>44197</v>
      </c>
      <c r="BX812">
        <v>1291.75</v>
      </c>
      <c r="BZ812" s="2">
        <v>44197</v>
      </c>
      <c r="CA812" s="23">
        <f t="shared" si="228"/>
        <v>3.2098442693356377E-2</v>
      </c>
      <c r="CB812" s="23">
        <f t="shared" si="229"/>
        <v>2.3520096355444498E-2</v>
      </c>
      <c r="CC812" s="23">
        <f t="shared" si="230"/>
        <v>4.7826591832784926E-2</v>
      </c>
      <c r="CE812" s="2">
        <v>44561</v>
      </c>
      <c r="CF812" s="23">
        <f t="shared" ref="CF812:CF815" si="237">CORREL(CA812:CA863,CB812:CB863)</f>
        <v>0.62664524982853509</v>
      </c>
      <c r="CG812" s="23">
        <f t="shared" ref="CG812:CG815" si="238">CORREL(CA812:CA863,CC812:CC863)</f>
        <v>0.7238500942607492</v>
      </c>
      <c r="DL812" s="2"/>
      <c r="DN812" s="2"/>
      <c r="DP812" s="2"/>
      <c r="DV812" s="2"/>
      <c r="DW812" s="23"/>
      <c r="DX812" s="23"/>
      <c r="DY812" s="23"/>
      <c r="EA812" s="2"/>
      <c r="EB812" s="23"/>
      <c r="EC812" s="23"/>
    </row>
    <row r="813" spans="71:133">
      <c r="BS813" s="2">
        <v>44204</v>
      </c>
      <c r="BT813">
        <v>2753.31</v>
      </c>
      <c r="BU813" s="2">
        <v>44204</v>
      </c>
      <c r="BV813">
        <v>1658.19</v>
      </c>
      <c r="BW813" s="2">
        <v>44204</v>
      </c>
      <c r="BX813">
        <v>1353.53</v>
      </c>
      <c r="BZ813" s="2">
        <v>44204</v>
      </c>
      <c r="CA813" s="23">
        <f t="shared" si="228"/>
        <v>-2.490667535083535E-3</v>
      </c>
      <c r="CB813" s="23">
        <f t="shared" si="229"/>
        <v>-1.3983169348892766E-2</v>
      </c>
      <c r="CC813" s="23">
        <f t="shared" si="230"/>
        <v>3.3246400153672528E-3</v>
      </c>
      <c r="CE813" s="2">
        <v>44568</v>
      </c>
      <c r="CF813" s="23">
        <f t="shared" si="237"/>
        <v>0.58546201206800519</v>
      </c>
      <c r="CG813" s="23">
        <f t="shared" si="238"/>
        <v>0.70892897211198491</v>
      </c>
      <c r="DL813" s="2"/>
      <c r="DN813" s="2"/>
      <c r="DP813" s="2"/>
      <c r="DV813" s="2"/>
      <c r="DW813" s="23"/>
      <c r="DX813" s="23"/>
      <c r="DY813" s="23"/>
      <c r="EA813" s="2"/>
      <c r="EB813" s="23"/>
      <c r="EC813" s="23"/>
    </row>
    <row r="814" spans="71:133">
      <c r="BS814" s="2">
        <v>44211</v>
      </c>
      <c r="BT814">
        <v>2714.81</v>
      </c>
      <c r="BU814" s="2">
        <v>44211</v>
      </c>
      <c r="BV814">
        <v>1654.06</v>
      </c>
      <c r="BW814" s="2">
        <v>44211</v>
      </c>
      <c r="BX814">
        <v>1358.03</v>
      </c>
      <c r="BZ814" s="2">
        <v>44211</v>
      </c>
      <c r="CA814" s="23">
        <f t="shared" si="228"/>
        <v>-2.6178010471203939E-3</v>
      </c>
      <c r="CB814" s="23">
        <f t="shared" si="229"/>
        <v>1.5047093535090816E-2</v>
      </c>
      <c r="CC814" s="23">
        <f t="shared" si="230"/>
        <v>2.5640081588771846E-2</v>
      </c>
      <c r="CE814" s="2">
        <v>44575</v>
      </c>
      <c r="CF814" s="23">
        <f t="shared" si="237"/>
        <v>0.57476027070489366</v>
      </c>
      <c r="CG814" s="23">
        <f t="shared" si="238"/>
        <v>0.71745170291231208</v>
      </c>
      <c r="DL814" s="2"/>
      <c r="DN814" s="2"/>
      <c r="DP814" s="2"/>
      <c r="DV814" s="2"/>
      <c r="DW814" s="23"/>
      <c r="DX814" s="23"/>
      <c r="DY814" s="23"/>
      <c r="EA814" s="2"/>
      <c r="EB814" s="23"/>
      <c r="EC814" s="23"/>
    </row>
    <row r="815" spans="71:133">
      <c r="BS815" s="2">
        <v>44218</v>
      </c>
      <c r="BT815">
        <v>2755.66</v>
      </c>
      <c r="BU815" s="2">
        <v>44218</v>
      </c>
      <c r="BV815">
        <v>1649.73</v>
      </c>
      <c r="BW815" s="2">
        <v>44218</v>
      </c>
      <c r="BX815">
        <v>1392.85</v>
      </c>
      <c r="BZ815" s="2">
        <v>44218</v>
      </c>
      <c r="CA815" s="23">
        <f t="shared" si="228"/>
        <v>-5.4245240130203154E-2</v>
      </c>
      <c r="CB815" s="23">
        <f t="shared" si="229"/>
        <v>-3.4100723601605321E-2</v>
      </c>
      <c r="CC815" s="23">
        <f t="shared" si="230"/>
        <v>-4.5432027856553092E-2</v>
      </c>
      <c r="CE815" s="2">
        <v>44582</v>
      </c>
      <c r="CF815" s="23">
        <f t="shared" si="237"/>
        <v>0.61876533429185865</v>
      </c>
      <c r="CG815" s="23">
        <f t="shared" si="238"/>
        <v>0.72559082633293692</v>
      </c>
      <c r="DL815" s="2"/>
      <c r="DN815" s="2"/>
      <c r="DP815" s="2"/>
      <c r="DV815" s="2"/>
      <c r="DW815" s="23"/>
      <c r="DX815" s="23"/>
      <c r="DY815" s="23"/>
      <c r="EA815" s="2"/>
      <c r="EB815" s="23"/>
      <c r="EC815" s="23"/>
    </row>
    <row r="816" spans="71:133">
      <c r="BS816" s="2">
        <v>44225</v>
      </c>
      <c r="BT816">
        <v>2661.69</v>
      </c>
      <c r="BU816" s="2">
        <v>44225</v>
      </c>
      <c r="BV816">
        <v>1560.24</v>
      </c>
      <c r="BW816" s="2">
        <v>44225</v>
      </c>
      <c r="BX816">
        <v>1329.57</v>
      </c>
      <c r="BZ816" s="2">
        <v>44225</v>
      </c>
      <c r="CA816" s="23">
        <f t="shared" si="228"/>
        <v>7.6802286827667432E-2</v>
      </c>
      <c r="CB816" s="23">
        <f t="shared" si="229"/>
        <v>4.198836077830248E-2</v>
      </c>
      <c r="CC816" s="23">
        <f t="shared" si="230"/>
        <v>4.9474642177546047E-2</v>
      </c>
      <c r="CE816" s="2">
        <v>44589</v>
      </c>
      <c r="CF816" s="23">
        <f t="shared" ref="CF816:CF820" si="239">CORREL(CA816:CA867,CB816:CB867)</f>
        <v>0.5753476646211364</v>
      </c>
      <c r="CG816" s="23">
        <f t="shared" ref="CG816:CG820" si="240">CORREL(CA816:CA867,CC816:CC867)</f>
        <v>0.71721204815156891</v>
      </c>
      <c r="DL816" s="2"/>
      <c r="DN816" s="2"/>
      <c r="DP816" s="2"/>
      <c r="DV816" s="2"/>
      <c r="DW816" s="23"/>
      <c r="DX816" s="23"/>
      <c r="DY816" s="23"/>
      <c r="EA816" s="2"/>
      <c r="EB816" s="23"/>
      <c r="EC816" s="23"/>
    </row>
    <row r="817" spans="71:133">
      <c r="BS817" s="2">
        <v>44232</v>
      </c>
      <c r="BT817">
        <v>2773.45</v>
      </c>
      <c r="BU817" s="2">
        <v>44232</v>
      </c>
      <c r="BV817">
        <v>1680.07</v>
      </c>
      <c r="BW817" s="2">
        <v>44232</v>
      </c>
      <c r="BX817">
        <v>1395.35</v>
      </c>
      <c r="BZ817" s="2">
        <v>44232</v>
      </c>
      <c r="CA817" s="23">
        <f t="shared" si="228"/>
        <v>2.2266929354134213E-2</v>
      </c>
      <c r="CB817" s="23">
        <f t="shared" si="229"/>
        <v>1.6369503686743947E-2</v>
      </c>
      <c r="CC817" s="23">
        <f t="shared" si="230"/>
        <v>2.402264664779441E-2</v>
      </c>
      <c r="CE817" s="2">
        <v>44596</v>
      </c>
      <c r="CF817" s="23">
        <f t="shared" si="239"/>
        <v>0.51384980536641855</v>
      </c>
      <c r="CG817" s="23">
        <f t="shared" si="240"/>
        <v>0.68288183775593869</v>
      </c>
      <c r="DL817" s="2"/>
      <c r="DN817" s="2"/>
      <c r="DP817" s="2"/>
      <c r="DV817" s="2"/>
      <c r="DW817" s="23"/>
      <c r="DX817" s="23"/>
      <c r="DY817" s="23"/>
      <c r="EA817" s="2"/>
      <c r="EB817" s="23"/>
      <c r="EC817" s="23"/>
    </row>
    <row r="818" spans="71:133">
      <c r="BS818" s="2">
        <v>44239</v>
      </c>
      <c r="BT818">
        <v>2818.85</v>
      </c>
      <c r="BU818" s="2">
        <v>44239</v>
      </c>
      <c r="BV818">
        <v>1717.48</v>
      </c>
      <c r="BW818" s="2">
        <v>44239</v>
      </c>
      <c r="BX818">
        <v>1428.87</v>
      </c>
      <c r="BZ818" s="2">
        <v>44239</v>
      </c>
      <c r="CA818" s="23">
        <f t="shared" si="228"/>
        <v>-9.30432959918015E-3</v>
      </c>
      <c r="CB818" s="23">
        <f t="shared" si="229"/>
        <v>-4.3918619295103545E-3</v>
      </c>
      <c r="CC818" s="23">
        <f t="shared" si="230"/>
        <v>8.1183032746157124E-4</v>
      </c>
      <c r="CE818" s="2">
        <v>44603</v>
      </c>
      <c r="CF818" s="23">
        <f t="shared" si="239"/>
        <v>0.50921067804240638</v>
      </c>
      <c r="CG818" s="23">
        <f t="shared" si="240"/>
        <v>0.65671675414516117</v>
      </c>
      <c r="DL818" s="2"/>
      <c r="DN818" s="2"/>
      <c r="DP818" s="2"/>
      <c r="DV818" s="2"/>
      <c r="DW818" s="23"/>
      <c r="DX818" s="23"/>
      <c r="DY818" s="23"/>
      <c r="EA818" s="2"/>
      <c r="EB818" s="23"/>
      <c r="EC818" s="23"/>
    </row>
    <row r="819" spans="71:133">
      <c r="BS819" s="2">
        <v>44246</v>
      </c>
      <c r="BT819">
        <v>2806.47</v>
      </c>
      <c r="BU819" s="2">
        <v>44246</v>
      </c>
      <c r="BV819">
        <v>1701.5</v>
      </c>
      <c r="BW819" s="2">
        <v>44246</v>
      </c>
      <c r="BX819">
        <v>1430.03</v>
      </c>
      <c r="BZ819" s="2">
        <v>44246</v>
      </c>
      <c r="CA819" s="23">
        <f t="shared" si="228"/>
        <v>-2.9021451660299791E-2</v>
      </c>
      <c r="CB819" s="23">
        <f t="shared" si="229"/>
        <v>-2.8348779783856526E-2</v>
      </c>
      <c r="CC819" s="23">
        <f t="shared" si="230"/>
        <v>-6.3474192849101052E-2</v>
      </c>
      <c r="CE819" s="2">
        <v>44610</v>
      </c>
      <c r="CF819" s="23">
        <f t="shared" si="239"/>
        <v>0.51124412573303857</v>
      </c>
      <c r="CG819" s="23">
        <f t="shared" si="240"/>
        <v>0.6615495941224826</v>
      </c>
      <c r="DL819" s="2"/>
      <c r="DN819" s="2"/>
      <c r="DP819" s="2"/>
      <c r="DV819" s="2"/>
      <c r="DW819" s="23"/>
      <c r="DX819" s="23"/>
      <c r="DY819" s="23"/>
      <c r="EA819" s="2"/>
      <c r="EB819" s="23"/>
      <c r="EC819" s="23"/>
    </row>
    <row r="820" spans="71:133">
      <c r="BS820" s="2">
        <v>44253</v>
      </c>
      <c r="BT820">
        <v>2726.91</v>
      </c>
      <c r="BU820" s="2">
        <v>44253</v>
      </c>
      <c r="BV820">
        <v>1652.12</v>
      </c>
      <c r="BW820" s="2">
        <v>44253</v>
      </c>
      <c r="BX820">
        <v>1339.26</v>
      </c>
      <c r="BZ820" s="2">
        <v>44253</v>
      </c>
      <c r="CA820" s="23">
        <f t="shared" si="228"/>
        <v>3.1940779120160911E-2</v>
      </c>
      <c r="CB820" s="23">
        <f t="shared" si="229"/>
        <v>6.0508047570340118E-4</v>
      </c>
      <c r="CC820" s="23">
        <f t="shared" si="230"/>
        <v>3.7334050147164177E-5</v>
      </c>
      <c r="CE820" s="2">
        <v>44617</v>
      </c>
      <c r="CF820" s="23">
        <f t="shared" si="239"/>
        <v>0.47019062234177933</v>
      </c>
      <c r="CG820" s="23">
        <f t="shared" si="240"/>
        <v>0.66753705430322674</v>
      </c>
      <c r="DL820" s="2"/>
      <c r="DN820" s="2"/>
      <c r="DP820" s="2"/>
      <c r="DV820" s="2"/>
      <c r="DW820" s="23"/>
      <c r="DX820" s="23"/>
      <c r="DY820" s="23"/>
      <c r="EA820" s="2"/>
      <c r="EB820" s="23"/>
      <c r="EC820" s="23"/>
    </row>
    <row r="821" spans="71:133">
      <c r="BS821" s="2">
        <v>44260</v>
      </c>
      <c r="BT821">
        <v>2728.56</v>
      </c>
      <c r="BU821" s="2">
        <v>44260</v>
      </c>
      <c r="BV821">
        <v>1704.89</v>
      </c>
      <c r="BW821" s="2">
        <v>44260</v>
      </c>
      <c r="BX821">
        <v>1339.31</v>
      </c>
      <c r="BZ821" s="2">
        <v>44260</v>
      </c>
      <c r="CA821" s="23">
        <f t="shared" si="228"/>
        <v>3.2201491005285909E-3</v>
      </c>
      <c r="CB821" s="23">
        <f t="shared" si="229"/>
        <v>2.8824728061688232E-2</v>
      </c>
      <c r="CC821" s="23">
        <f t="shared" si="230"/>
        <v>6.6377463022004868E-3</v>
      </c>
      <c r="CE821" s="2">
        <v>44652</v>
      </c>
      <c r="CF821" s="23">
        <f t="shared" ref="CF821:CF824" si="241">CORREL(CA821:CA872,CB821:CB872)</f>
        <v>0.49927248102637528</v>
      </c>
      <c r="CG821" s="23">
        <f t="shared" ref="CG821:CG824" si="242">CORREL(CA821:CA872,CC821:CC872)</f>
        <v>0.68510041866961413</v>
      </c>
      <c r="DL821" s="2"/>
      <c r="DN821" s="2"/>
      <c r="DP821" s="2"/>
      <c r="DV821" s="2"/>
      <c r="DW821" s="23"/>
      <c r="DX821" s="23"/>
      <c r="DY821" s="23"/>
      <c r="EA821" s="2"/>
      <c r="EB821" s="23"/>
      <c r="EC821" s="23"/>
    </row>
    <row r="822" spans="71:133">
      <c r="BS822" s="2">
        <v>44267</v>
      </c>
      <c r="BT822">
        <v>2807.21</v>
      </c>
      <c r="BU822" s="2">
        <v>44267</v>
      </c>
      <c r="BV822">
        <v>1710.38</v>
      </c>
      <c r="BW822" s="2">
        <v>44267</v>
      </c>
      <c r="BX822">
        <v>1348.2</v>
      </c>
      <c r="BZ822" s="2">
        <v>44267</v>
      </c>
      <c r="CA822" s="23">
        <f t="shared" si="228"/>
        <v>-1.7241782527859351E-2</v>
      </c>
      <c r="CB822" s="23">
        <f t="shared" si="229"/>
        <v>-3.9434171294631115E-3</v>
      </c>
      <c r="CC822" s="23">
        <f t="shared" si="230"/>
        <v>-8.4260495475450004E-3</v>
      </c>
      <c r="CE822" s="2">
        <v>44659</v>
      </c>
      <c r="CF822" s="23">
        <f t="shared" si="241"/>
        <v>0.47315565656800346</v>
      </c>
      <c r="CG822" s="23">
        <f t="shared" si="242"/>
        <v>0.59917726694942808</v>
      </c>
      <c r="DL822" s="2"/>
      <c r="DN822" s="2"/>
      <c r="DP822" s="2"/>
      <c r="DV822" s="2"/>
      <c r="DW822" s="23"/>
      <c r="DX822" s="23"/>
      <c r="DY822" s="23"/>
      <c r="EA822" s="2"/>
      <c r="EB822" s="23"/>
      <c r="EC822" s="23"/>
    </row>
    <row r="823" spans="71:133">
      <c r="BS823" s="2">
        <v>44274</v>
      </c>
      <c r="BT823">
        <v>2796.14</v>
      </c>
      <c r="BU823" s="2">
        <v>44274</v>
      </c>
      <c r="BV823">
        <v>1680.89</v>
      </c>
      <c r="BW823" s="2">
        <v>44274</v>
      </c>
      <c r="BX823">
        <v>1336.84</v>
      </c>
      <c r="BZ823" s="2">
        <v>44274</v>
      </c>
      <c r="CA823" s="23">
        <f t="shared" si="228"/>
        <v>-1.3207288995710664E-2</v>
      </c>
      <c r="CB823" s="23">
        <f t="shared" si="229"/>
        <v>6.69494374387547E-3</v>
      </c>
      <c r="CC823" s="23">
        <f t="shared" si="230"/>
        <v>-2.196223931061303E-2</v>
      </c>
      <c r="CE823" s="2">
        <v>44666</v>
      </c>
      <c r="CF823" s="23">
        <f t="shared" si="241"/>
        <v>0.51140256792934768</v>
      </c>
      <c r="CG823" s="23">
        <f t="shared" si="242"/>
        <v>0.62217626432025031</v>
      </c>
      <c r="DL823" s="2"/>
      <c r="DN823" s="2"/>
      <c r="DP823" s="2"/>
      <c r="DV823" s="2"/>
      <c r="DW823" s="23"/>
      <c r="DX823" s="23"/>
      <c r="DY823" s="23"/>
      <c r="EA823" s="2"/>
      <c r="EB823" s="23"/>
      <c r="EC823" s="23"/>
    </row>
    <row r="824" spans="71:133">
      <c r="BS824" s="2">
        <v>44281</v>
      </c>
      <c r="BT824">
        <v>2814.86</v>
      </c>
      <c r="BU824" s="2">
        <v>44281</v>
      </c>
      <c r="BV824">
        <v>1658.69</v>
      </c>
      <c r="BW824" s="2">
        <v>44281</v>
      </c>
      <c r="BX824">
        <v>1307.48</v>
      </c>
      <c r="BZ824" s="2">
        <v>44281</v>
      </c>
      <c r="CA824" s="23">
        <f t="shared" si="228"/>
        <v>2.597230344428425E-2</v>
      </c>
      <c r="CB824" s="23">
        <f t="shared" si="229"/>
        <v>9.6026090107499407E-3</v>
      </c>
      <c r="CC824" s="23">
        <f t="shared" si="230"/>
        <v>2.3518524183926415E-2</v>
      </c>
      <c r="CE824" s="2">
        <v>44673</v>
      </c>
      <c r="CF824" s="23">
        <f t="shared" si="241"/>
        <v>0.5127081508479574</v>
      </c>
      <c r="CG824" s="23">
        <f t="shared" si="242"/>
        <v>0.61412315161110265</v>
      </c>
      <c r="DL824" s="2"/>
      <c r="DN824" s="2"/>
      <c r="DP824" s="2"/>
      <c r="DV824" s="2"/>
      <c r="DW824" s="23"/>
      <c r="DX824" s="23"/>
      <c r="DY824" s="23"/>
      <c r="EA824" s="2"/>
      <c r="EB824" s="23"/>
      <c r="EC824" s="23"/>
    </row>
    <row r="825" spans="71:133">
      <c r="BS825" s="2">
        <v>44288</v>
      </c>
      <c r="BT825">
        <v>2841.89</v>
      </c>
      <c r="BU825" s="2">
        <v>44288</v>
      </c>
      <c r="BV825">
        <v>1701.77</v>
      </c>
      <c r="BW825" s="2">
        <v>44288</v>
      </c>
      <c r="BX825">
        <v>1338.23</v>
      </c>
      <c r="BZ825" s="2">
        <v>44288</v>
      </c>
      <c r="CA825" s="23">
        <f t="shared" si="228"/>
        <v>7.8271446787756549E-3</v>
      </c>
      <c r="CB825" s="23">
        <f t="shared" si="229"/>
        <v>2.4001632716255772E-2</v>
      </c>
      <c r="CC825" s="23">
        <f t="shared" si="230"/>
        <v>-5.8809023859875964E-3</v>
      </c>
      <c r="CE825" s="2">
        <v>44680</v>
      </c>
      <c r="CF825" s="23">
        <f t="shared" ref="CF825:CF830" si="243">CORREL(CA825:CA876,CB825:CB876)</f>
        <v>0.50399070225429254</v>
      </c>
      <c r="CG825" s="23">
        <f t="shared" ref="CG825:CG830" si="244">CORREL(CA825:CA876,CC825:CC876)</f>
        <v>0.61275120327625077</v>
      </c>
      <c r="DL825" s="2"/>
      <c r="DN825" s="2"/>
      <c r="DP825" s="2"/>
      <c r="DV825" s="2"/>
      <c r="DW825" s="23"/>
      <c r="DX825" s="23"/>
      <c r="DY825" s="23"/>
      <c r="EA825" s="2"/>
      <c r="EB825" s="23"/>
      <c r="EC825" s="23"/>
    </row>
    <row r="826" spans="71:133">
      <c r="BS826" s="2">
        <v>44295</v>
      </c>
      <c r="BT826">
        <v>2910.1</v>
      </c>
      <c r="BU826" s="2">
        <v>44295</v>
      </c>
      <c r="BV826">
        <v>1715.09</v>
      </c>
      <c r="BW826" s="2">
        <v>44295</v>
      </c>
      <c r="BX826">
        <v>1330.36</v>
      </c>
      <c r="BZ826" s="2">
        <v>44295</v>
      </c>
      <c r="CA826" s="23">
        <f t="shared" si="228"/>
        <v>-1.7042837402118871E-2</v>
      </c>
      <c r="CB826" s="23">
        <f t="shared" si="229"/>
        <v>1.4862032232569433E-2</v>
      </c>
      <c r="CC826" s="23">
        <f t="shared" si="230"/>
        <v>1.3778225442737435E-2</v>
      </c>
      <c r="CE826" s="2">
        <v>44687</v>
      </c>
      <c r="CF826" s="23">
        <f t="shared" si="243"/>
        <v>0.4946588188451882</v>
      </c>
      <c r="CG826" s="23">
        <f t="shared" si="244"/>
        <v>0.60536849096853795</v>
      </c>
      <c r="DL826" s="2"/>
      <c r="DN826" s="2"/>
      <c r="DP826" s="2"/>
      <c r="DV826" s="2"/>
      <c r="DW826" s="23"/>
      <c r="DX826" s="23"/>
      <c r="DY826" s="23"/>
      <c r="EA826" s="2"/>
      <c r="EB826" s="23"/>
      <c r="EC826" s="23"/>
    </row>
    <row r="827" spans="71:133">
      <c r="BS827" s="2">
        <v>44302</v>
      </c>
      <c r="BT827">
        <v>2953.35</v>
      </c>
      <c r="BU827" s="2">
        <v>44302</v>
      </c>
      <c r="BV827">
        <v>1685.86</v>
      </c>
      <c r="BW827" s="2">
        <v>44302</v>
      </c>
      <c r="BX827">
        <v>1348.69</v>
      </c>
      <c r="BZ827" s="2">
        <v>44302</v>
      </c>
      <c r="CA827" s="23">
        <f t="shared" si="228"/>
        <v>-1.9788120009965215E-2</v>
      </c>
      <c r="CB827" s="23">
        <f t="shared" si="229"/>
        <v>-2.4514534342355843E-3</v>
      </c>
      <c r="CC827" s="23">
        <f t="shared" si="230"/>
        <v>3.2105228036094502E-3</v>
      </c>
      <c r="CE827" s="2">
        <v>44694</v>
      </c>
      <c r="CF827" s="23">
        <f t="shared" si="243"/>
        <v>0.52742124860895523</v>
      </c>
      <c r="CG827" s="23">
        <f t="shared" si="244"/>
        <v>0.6332188995781346</v>
      </c>
      <c r="DL827" s="2"/>
      <c r="DN827" s="2"/>
      <c r="DP827" s="2"/>
      <c r="DV827" s="2"/>
      <c r="DW827" s="23"/>
      <c r="DX827" s="23"/>
      <c r="DY827" s="23"/>
      <c r="EA827" s="2"/>
      <c r="EB827" s="23"/>
      <c r="EC827" s="23"/>
    </row>
    <row r="828" spans="71:133">
      <c r="BS828" s="2">
        <v>44309</v>
      </c>
      <c r="BT828">
        <v>2946.11</v>
      </c>
      <c r="BU828" s="2">
        <v>44309</v>
      </c>
      <c r="BV828">
        <v>1652.5</v>
      </c>
      <c r="BW828" s="2">
        <v>44309</v>
      </c>
      <c r="BX828">
        <v>1353.02</v>
      </c>
      <c r="BZ828" s="2">
        <v>44309</v>
      </c>
      <c r="CA828" s="23">
        <f t="shared" si="228"/>
        <v>2.0163388804841142E-2</v>
      </c>
      <c r="CB828" s="23">
        <f t="shared" si="229"/>
        <v>-2.4948151969885757E-3</v>
      </c>
      <c r="CC828" s="23">
        <f t="shared" si="230"/>
        <v>-3.9984626982602078E-3</v>
      </c>
      <c r="CE828" s="2">
        <v>44701</v>
      </c>
      <c r="CF828" s="23">
        <f t="shared" si="243"/>
        <v>0.54035448094826977</v>
      </c>
      <c r="CG828" s="23">
        <f t="shared" si="244"/>
        <v>0.6559390012431543</v>
      </c>
      <c r="DL828" s="2"/>
      <c r="DN828" s="2"/>
      <c r="DP828" s="2"/>
      <c r="DV828" s="2"/>
      <c r="DW828" s="23"/>
      <c r="DX828" s="23"/>
      <c r="DY828" s="23"/>
      <c r="EA828" s="2"/>
      <c r="EB828" s="23"/>
      <c r="EC828" s="23"/>
    </row>
    <row r="829" spans="71:133">
      <c r="BS829" s="2">
        <v>44316</v>
      </c>
      <c r="BT829">
        <v>2938.76</v>
      </c>
      <c r="BU829" s="2">
        <v>44316</v>
      </c>
      <c r="BV829">
        <v>1685.82</v>
      </c>
      <c r="BW829" s="2">
        <v>44316</v>
      </c>
      <c r="BX829">
        <v>1347.61</v>
      </c>
      <c r="BZ829" s="2">
        <v>44316</v>
      </c>
      <c r="CA829" s="23">
        <f t="shared" si="228"/>
        <v>1.554139825129619E-2</v>
      </c>
      <c r="CB829" s="23">
        <f t="shared" si="229"/>
        <v>1.3832364670813391E-2</v>
      </c>
      <c r="CC829" s="23">
        <f t="shared" si="230"/>
        <v>7.1237227387754842E-4</v>
      </c>
      <c r="CE829" s="2">
        <v>44708</v>
      </c>
      <c r="CF829" s="23">
        <f t="shared" si="243"/>
        <v>0.54872857348208537</v>
      </c>
      <c r="CG829" s="23">
        <f t="shared" si="244"/>
        <v>0.65516761164988979</v>
      </c>
      <c r="DL829" s="2"/>
      <c r="DN829" s="2"/>
      <c r="DP829" s="2"/>
      <c r="DV829" s="2"/>
      <c r="DW829" s="23"/>
      <c r="DX829" s="23"/>
      <c r="DY829" s="23"/>
      <c r="EA829" s="2"/>
      <c r="EB829" s="23"/>
      <c r="EC829" s="23"/>
    </row>
    <row r="830" spans="71:133">
      <c r="BS830" s="2">
        <v>44323</v>
      </c>
      <c r="BT830">
        <v>2979.41</v>
      </c>
      <c r="BU830" s="2">
        <v>44323</v>
      </c>
      <c r="BV830">
        <v>1712.02</v>
      </c>
      <c r="BW830" s="2">
        <v>44323</v>
      </c>
      <c r="BX830">
        <v>1348.57</v>
      </c>
      <c r="BZ830" s="2">
        <v>44323</v>
      </c>
      <c r="CA830" s="23">
        <f t="shared" si="228"/>
        <v>-6.9742175909159876E-3</v>
      </c>
      <c r="CB830" s="23">
        <f t="shared" si="229"/>
        <v>-1.3687273654851007E-2</v>
      </c>
      <c r="CC830" s="23">
        <f t="shared" si="230"/>
        <v>-3.0432235627368187E-2</v>
      </c>
      <c r="CE830" s="2">
        <v>44715</v>
      </c>
      <c r="CF830" s="23">
        <f t="shared" si="243"/>
        <v>0.54149507345767811</v>
      </c>
      <c r="CG830" s="23">
        <f t="shared" si="244"/>
        <v>0.6766467480045395</v>
      </c>
      <c r="DL830" s="2"/>
      <c r="DN830" s="2"/>
      <c r="DP830" s="2"/>
      <c r="DV830" s="2"/>
      <c r="DW830" s="23"/>
      <c r="DX830" s="23"/>
      <c r="DY830" s="23"/>
      <c r="EA830" s="2"/>
      <c r="EB830" s="23"/>
      <c r="EC830" s="23"/>
    </row>
    <row r="831" spans="71:133">
      <c r="BS831" s="2">
        <v>44330</v>
      </c>
      <c r="BT831">
        <v>2938.63</v>
      </c>
      <c r="BU831" s="2">
        <v>44330</v>
      </c>
      <c r="BV831">
        <v>1700.08</v>
      </c>
      <c r="BW831" s="2">
        <v>44330</v>
      </c>
      <c r="BX831">
        <v>1307.53</v>
      </c>
      <c r="BZ831" s="2">
        <v>44330</v>
      </c>
      <c r="CA831" s="23">
        <f t="shared" si="228"/>
        <v>2.8322196602512895E-2</v>
      </c>
      <c r="CB831" s="23">
        <f t="shared" si="229"/>
        <v>1.5313258218965231E-3</v>
      </c>
      <c r="CC831" s="23">
        <f t="shared" si="230"/>
        <v>1.7215666179743572E-2</v>
      </c>
      <c r="CE831" s="1">
        <v>44840</v>
      </c>
      <c r="CF831" s="23">
        <f t="shared" ref="CF831" si="245">CORREL(CA831:CA882,CB831:CB882)</f>
        <v>0.55412698765148305</v>
      </c>
      <c r="CG831" s="23">
        <f t="shared" ref="CG831" si="246">CORREL(CA831:CA882,CC831:CC882)</f>
        <v>0.67735761141034145</v>
      </c>
      <c r="DL831" s="2"/>
      <c r="DN831" s="2"/>
      <c r="DP831" s="2"/>
      <c r="DV831" s="2"/>
      <c r="DW831" s="23"/>
      <c r="DX831" s="23"/>
      <c r="DY831" s="23"/>
      <c r="EA831" s="1"/>
      <c r="EB831" s="23"/>
      <c r="EC831" s="23"/>
    </row>
    <row r="832" spans="71:133">
      <c r="BS832" s="2">
        <v>44337</v>
      </c>
      <c r="BT832">
        <v>2943.13</v>
      </c>
      <c r="BU832" s="2">
        <v>44337</v>
      </c>
      <c r="BV832">
        <v>1748.23</v>
      </c>
      <c r="BW832" s="2">
        <v>44337</v>
      </c>
      <c r="BX832">
        <v>1330.04</v>
      </c>
      <c r="BZ832" s="2">
        <v>44337</v>
      </c>
      <c r="CA832" s="23">
        <f t="shared" si="228"/>
        <v>1.6388003866768086E-2</v>
      </c>
      <c r="CB832" s="23">
        <f t="shared" si="229"/>
        <v>1.2289637222956618E-2</v>
      </c>
      <c r="CC832" s="23">
        <f t="shared" si="230"/>
        <v>2.31120868545307E-2</v>
      </c>
      <c r="CE832" s="2">
        <v>44729</v>
      </c>
      <c r="CF832" s="23">
        <f t="shared" ref="CF832:CF833" si="247">CORREL(CA832:CA883,CB832:CB883)</f>
        <v>0.52650172111971594</v>
      </c>
      <c r="CG832" s="23">
        <f t="shared" ref="CG832:CG833" si="248">CORREL(CA832:CA883,CC832:CC883)</f>
        <v>0.68212469783090945</v>
      </c>
      <c r="DL832" s="2"/>
      <c r="DN832" s="2"/>
      <c r="DP832" s="2"/>
      <c r="DV832" s="2"/>
      <c r="DW832" s="23"/>
      <c r="DX832" s="23"/>
      <c r="DY832" s="23"/>
      <c r="EA832" s="2"/>
      <c r="EB832" s="23"/>
      <c r="EC832" s="23"/>
    </row>
    <row r="833" spans="71:133">
      <c r="BS833" s="2">
        <v>44344</v>
      </c>
      <c r="BT833">
        <v>2979.3</v>
      </c>
      <c r="BU833" s="2">
        <v>44344</v>
      </c>
      <c r="BV833">
        <v>1776.88</v>
      </c>
      <c r="BW833" s="2">
        <v>44344</v>
      </c>
      <c r="BX833">
        <v>1360.78</v>
      </c>
      <c r="BZ833" s="2">
        <v>44344</v>
      </c>
      <c r="CA833" s="23">
        <f t="shared" si="228"/>
        <v>2.3383683760298979E-2</v>
      </c>
      <c r="CB833" s="23">
        <f t="shared" si="229"/>
        <v>6.0618266035645796E-3</v>
      </c>
      <c r="CC833" s="23">
        <f t="shared" si="230"/>
        <v>1.5270653595731876E-2</v>
      </c>
      <c r="CE833" s="2">
        <v>44736</v>
      </c>
      <c r="CF833" s="23">
        <f t="shared" si="247"/>
        <v>0.47304062874003794</v>
      </c>
      <c r="CG833" s="23">
        <f t="shared" si="248"/>
        <v>0.67539123972149517</v>
      </c>
      <c r="DL833" s="2"/>
      <c r="DN833" s="2"/>
      <c r="DP833" s="2"/>
      <c r="DV833" s="2"/>
      <c r="DW833" s="23"/>
      <c r="DX833" s="23"/>
      <c r="DY833" s="23"/>
      <c r="EA833" s="2"/>
      <c r="EB833" s="23"/>
      <c r="EC833" s="23"/>
    </row>
    <row r="834" spans="71:133">
      <c r="BS834" s="2">
        <v>44351</v>
      </c>
      <c r="BT834">
        <v>2997.36</v>
      </c>
      <c r="BU834" s="2">
        <v>44351</v>
      </c>
      <c r="BV834">
        <v>1818.43</v>
      </c>
      <c r="BW834" s="2">
        <v>44351</v>
      </c>
      <c r="BX834">
        <v>1381.56</v>
      </c>
      <c r="BZ834" s="2">
        <v>44351</v>
      </c>
      <c r="CA834" s="23">
        <f t="shared" si="228"/>
        <v>1.1729898868804378E-2</v>
      </c>
      <c r="CB834" s="23">
        <f t="shared" si="229"/>
        <v>5.1078282221688198E-3</v>
      </c>
      <c r="CC834" s="23">
        <f t="shared" si="230"/>
        <v>3.1124236370483338E-4</v>
      </c>
      <c r="CE834" s="2">
        <v>44743</v>
      </c>
      <c r="CF834" s="23">
        <f t="shared" ref="CF834:CF837" si="249">CORREL(CA834:CA885,CB834:CB885)</f>
        <v>0.4647636054594762</v>
      </c>
      <c r="CG834" s="23">
        <f t="shared" ref="CG834:CG837" si="250">CORREL(CA834:CA885,CC834:CC885)</f>
        <v>0.67283149544575793</v>
      </c>
      <c r="DL834" s="2"/>
      <c r="DN834" s="2"/>
      <c r="DP834" s="2"/>
      <c r="DV834" s="2"/>
      <c r="DW834" s="23"/>
      <c r="DX834" s="23"/>
      <c r="DY834" s="23"/>
      <c r="EA834" s="2"/>
      <c r="EB834" s="23"/>
      <c r="EC834" s="23"/>
    </row>
    <row r="835" spans="71:133">
      <c r="BS835" s="2">
        <v>44358</v>
      </c>
      <c r="BT835">
        <v>3012.67</v>
      </c>
      <c r="BU835" s="2">
        <v>44358</v>
      </c>
      <c r="BV835">
        <v>1839.76</v>
      </c>
      <c r="BW835" s="2">
        <v>44358</v>
      </c>
      <c r="BX835">
        <v>1381.99</v>
      </c>
      <c r="BZ835" s="2">
        <v>44358</v>
      </c>
      <c r="CA835" s="23">
        <f t="shared" si="228"/>
        <v>-1.1751532808627174E-2</v>
      </c>
      <c r="CB835" s="23">
        <f t="shared" si="229"/>
        <v>-1.9411352720344444E-2</v>
      </c>
      <c r="CC835" s="23">
        <f t="shared" si="230"/>
        <v>-1.5007344481508533E-2</v>
      </c>
      <c r="CE835" s="2">
        <v>44750</v>
      </c>
      <c r="CF835" s="23">
        <f t="shared" si="249"/>
        <v>0.48037286739532603</v>
      </c>
      <c r="CG835" s="23">
        <f t="shared" si="250"/>
        <v>0.66635066655754782</v>
      </c>
      <c r="DL835" s="2"/>
      <c r="DN835" s="2"/>
      <c r="DP835" s="2"/>
      <c r="DV835" s="2"/>
      <c r="DW835" s="23"/>
      <c r="DX835" s="23"/>
      <c r="DY835" s="23"/>
      <c r="EA835" s="2"/>
      <c r="EB835" s="23"/>
      <c r="EC835" s="23"/>
    </row>
    <row r="836" spans="71:133">
      <c r="BS836" s="2">
        <v>44365</v>
      </c>
      <c r="BT836">
        <v>2954.19</v>
      </c>
      <c r="BU836" s="2">
        <v>44365</v>
      </c>
      <c r="BV836">
        <v>1818.14</v>
      </c>
      <c r="BW836" s="2">
        <v>44365</v>
      </c>
      <c r="BX836">
        <v>1361.25</v>
      </c>
      <c r="BZ836" s="2">
        <v>44365</v>
      </c>
      <c r="CA836" s="23">
        <f t="shared" si="228"/>
        <v>9.2842135369113343E-3</v>
      </c>
      <c r="CB836" s="23">
        <f t="shared" si="229"/>
        <v>2.3949035099299687E-2</v>
      </c>
      <c r="CC836" s="23">
        <f t="shared" si="230"/>
        <v>1.3472910927456283E-2</v>
      </c>
      <c r="CE836" s="2">
        <v>44757</v>
      </c>
      <c r="CF836" s="23">
        <f t="shared" si="249"/>
        <v>0.53874016674251601</v>
      </c>
      <c r="CG836" s="23">
        <f t="shared" si="250"/>
        <v>0.6902382606861337</v>
      </c>
      <c r="DL836" s="2"/>
      <c r="DN836" s="2"/>
      <c r="DP836" s="2"/>
      <c r="DV836" s="2"/>
      <c r="DW836" s="23"/>
      <c r="DX836" s="23"/>
      <c r="DY836" s="23"/>
      <c r="EA836" s="2"/>
      <c r="EB836" s="23"/>
      <c r="EC836" s="23"/>
    </row>
    <row r="837" spans="71:133">
      <c r="BS837" s="2">
        <v>44372</v>
      </c>
      <c r="BT837">
        <v>3024.94</v>
      </c>
      <c r="BU837" s="2">
        <v>44372</v>
      </c>
      <c r="BV837">
        <v>1835.02</v>
      </c>
      <c r="BW837" s="2">
        <v>44372</v>
      </c>
      <c r="BX837">
        <v>1379.59</v>
      </c>
      <c r="BZ837" s="2">
        <v>44372</v>
      </c>
      <c r="CA837" s="23">
        <f t="shared" si="228"/>
        <v>-6.7846671970878125E-3</v>
      </c>
      <c r="CB837" s="23">
        <f t="shared" si="229"/>
        <v>6.9918742189927219E-3</v>
      </c>
      <c r="CC837" s="23">
        <f t="shared" si="230"/>
        <v>-1.7548692002696265E-2</v>
      </c>
      <c r="CE837" s="2">
        <v>44764</v>
      </c>
      <c r="CF837" s="23">
        <f t="shared" si="249"/>
        <v>0.55298074299469735</v>
      </c>
      <c r="CG837" s="23">
        <f t="shared" si="250"/>
        <v>0.69030445856815303</v>
      </c>
      <c r="DL837" s="2"/>
      <c r="DN837" s="2"/>
      <c r="DP837" s="2"/>
      <c r="DV837" s="2"/>
      <c r="DW837" s="23"/>
      <c r="DX837" s="23"/>
      <c r="DY837" s="23"/>
      <c r="EA837" s="2"/>
      <c r="EB837" s="23"/>
      <c r="EC837" s="23"/>
    </row>
    <row r="838" spans="71:133">
      <c r="BS838" s="2">
        <v>44379</v>
      </c>
      <c r="BT838">
        <v>3046.09</v>
      </c>
      <c r="BU838" s="2">
        <v>44379</v>
      </c>
      <c r="BV838">
        <v>1822.57</v>
      </c>
      <c r="BW838" s="2">
        <v>44379</v>
      </c>
      <c r="BX838">
        <v>1355.38</v>
      </c>
      <c r="BZ838" s="2">
        <v>44379</v>
      </c>
      <c r="CA838" s="23">
        <f t="shared" si="228"/>
        <v>-1.7173551633132833E-3</v>
      </c>
      <c r="CB838" s="23">
        <f t="shared" si="229"/>
        <v>2.3078766549904373E-3</v>
      </c>
      <c r="CC838" s="23">
        <f t="shared" si="230"/>
        <v>-2.7453555460461243E-2</v>
      </c>
      <c r="CE838" s="2">
        <v>44771</v>
      </c>
      <c r="CF838" s="23">
        <f t="shared" ref="CF838:CF840" si="251">CORREL(CA838:CA889,CB838:CB889)</f>
        <v>0.54996698261226151</v>
      </c>
      <c r="CG838" s="23">
        <f t="shared" ref="CG838:CG840" si="252">CORREL(CA838:CA889,CC838:CC889)</f>
        <v>0.6858453690671209</v>
      </c>
      <c r="DL838" s="2"/>
      <c r="DN838" s="2"/>
      <c r="DP838" s="2"/>
      <c r="DV838" s="2"/>
      <c r="DW838" s="23"/>
      <c r="DX838" s="23"/>
      <c r="DY838" s="23"/>
      <c r="EA838" s="2"/>
      <c r="EB838" s="23"/>
      <c r="EC838" s="23"/>
    </row>
    <row r="839" spans="71:133">
      <c r="BS839" s="2">
        <v>44386</v>
      </c>
      <c r="BT839">
        <v>3053.12</v>
      </c>
      <c r="BU839" s="2">
        <v>44386</v>
      </c>
      <c r="BV839">
        <v>1819.44</v>
      </c>
      <c r="BW839" s="2">
        <v>44386</v>
      </c>
      <c r="BX839">
        <v>1318.17</v>
      </c>
      <c r="BZ839" s="2">
        <v>44386</v>
      </c>
      <c r="CA839" s="23">
        <f t="shared" si="228"/>
        <v>1.2080640196983738E-2</v>
      </c>
      <c r="CB839" s="23">
        <f t="shared" si="229"/>
        <v>-9.3216119903574146E-3</v>
      </c>
      <c r="CC839" s="23">
        <f t="shared" si="230"/>
        <v>1.6621528330943436E-2</v>
      </c>
      <c r="CE839" s="2">
        <v>44778</v>
      </c>
      <c r="CF839" s="23">
        <f t="shared" si="251"/>
        <v>0.55890523164303374</v>
      </c>
      <c r="CG839" s="23">
        <f t="shared" si="252"/>
        <v>0.69018047567803453</v>
      </c>
      <c r="DL839" s="2"/>
      <c r="DN839" s="2"/>
      <c r="DP839" s="2"/>
      <c r="DV839" s="2"/>
      <c r="DW839" s="23"/>
      <c r="DX839" s="23"/>
      <c r="DY839" s="23"/>
      <c r="EA839" s="2"/>
      <c r="EB839" s="23"/>
      <c r="EC839" s="23"/>
    </row>
    <row r="840" spans="71:133">
      <c r="BS840" s="2">
        <v>44393</v>
      </c>
      <c r="BT840">
        <v>3024.66</v>
      </c>
      <c r="BU840" s="2">
        <v>44393</v>
      </c>
      <c r="BV840">
        <v>1841.42</v>
      </c>
      <c r="BW840" s="2">
        <v>44393</v>
      </c>
      <c r="BX840">
        <v>1340.08</v>
      </c>
      <c r="BZ840" s="2">
        <v>44393</v>
      </c>
      <c r="CA840" s="23">
        <f t="shared" ref="CA840:CA850" si="253">BV841/BV840-1</f>
        <v>1.471690325944186E-3</v>
      </c>
      <c r="CB840" s="23">
        <f t="shared" ref="CB840:CB850" si="254">BT841/BT840-1</f>
        <v>1.5776979891954923E-2</v>
      </c>
      <c r="CC840" s="23">
        <f t="shared" ref="CC840:CC850" si="255">BX841/BX840-1</f>
        <v>-2.1476329771356939E-2</v>
      </c>
      <c r="CE840" s="2">
        <v>44785</v>
      </c>
      <c r="CF840" s="23">
        <f t="shared" si="251"/>
        <v>0.56325233707697686</v>
      </c>
      <c r="CG840" s="23">
        <f t="shared" si="252"/>
        <v>0.68057880476534238</v>
      </c>
      <c r="DL840" s="2"/>
      <c r="DN840" s="2"/>
      <c r="DP840" s="2"/>
      <c r="DV840" s="2"/>
      <c r="DW840" s="23"/>
      <c r="DX840" s="23"/>
      <c r="DY840" s="23"/>
      <c r="EA840" s="2"/>
      <c r="EB840" s="23"/>
      <c r="EC840" s="23"/>
    </row>
    <row r="841" spans="71:133">
      <c r="BS841" s="2">
        <v>44400</v>
      </c>
      <c r="BT841">
        <v>3072.38</v>
      </c>
      <c r="BU841" s="2">
        <v>44400</v>
      </c>
      <c r="BV841">
        <v>1844.13</v>
      </c>
      <c r="BW841" s="2">
        <v>44400</v>
      </c>
      <c r="BX841">
        <v>1311.3</v>
      </c>
      <c r="BZ841" s="2">
        <v>44400</v>
      </c>
      <c r="CA841" s="23">
        <f t="shared" si="253"/>
        <v>-3.9801966238823816E-3</v>
      </c>
      <c r="CB841" s="23">
        <f t="shared" si="254"/>
        <v>-1.0187541905624098E-3</v>
      </c>
      <c r="CC841" s="23">
        <f t="shared" si="255"/>
        <v>-2.5547166933577392E-2</v>
      </c>
      <c r="CE841" s="2">
        <v>44792</v>
      </c>
      <c r="CF841" s="23">
        <f t="shared" ref="CF841:CF842" si="256">CORREL(CA841:CA892,CB841:CB892)</f>
        <v>0.58551005246021437</v>
      </c>
      <c r="CG841" s="23">
        <f t="shared" ref="CG841:CG842" si="257">CORREL(CA841:CA892,CC841:CC892)</f>
        <v>0.69825328560067812</v>
      </c>
      <c r="DL841" s="2"/>
      <c r="DN841" s="2"/>
      <c r="DP841" s="2"/>
      <c r="DV841" s="2"/>
      <c r="DW841" s="23"/>
      <c r="DX841" s="23"/>
      <c r="DY841" s="23"/>
    </row>
    <row r="842" spans="71:133">
      <c r="BS842" s="2">
        <v>44407</v>
      </c>
      <c r="BT842">
        <v>3069.25</v>
      </c>
      <c r="BU842" s="2">
        <v>44407</v>
      </c>
      <c r="BV842">
        <v>1836.79</v>
      </c>
      <c r="BW842" s="2">
        <v>44407</v>
      </c>
      <c r="BX842">
        <v>1277.8</v>
      </c>
      <c r="BZ842" s="2">
        <v>44407</v>
      </c>
      <c r="CA842" s="23">
        <f t="shared" si="253"/>
        <v>2.5266905852057153E-2</v>
      </c>
      <c r="CB842" s="23">
        <f t="shared" si="254"/>
        <v>9.3866579783334902E-3</v>
      </c>
      <c r="CC842" s="23">
        <f t="shared" si="255"/>
        <v>1.1527625606511105E-2</v>
      </c>
      <c r="CE842" s="2">
        <v>44799</v>
      </c>
      <c r="CF842" s="23">
        <f t="shared" si="256"/>
        <v>0.59627558825336258</v>
      </c>
      <c r="CG842" s="23">
        <f t="shared" si="257"/>
        <v>0.69904228636907462</v>
      </c>
      <c r="DL842" s="2"/>
      <c r="DN842" s="2"/>
      <c r="DP842" s="2"/>
      <c r="DV842" s="2"/>
      <c r="DW842" s="23"/>
      <c r="DX842" s="23"/>
      <c r="DY842" s="23"/>
    </row>
    <row r="843" spans="71:133">
      <c r="BS843" s="2">
        <v>44414</v>
      </c>
      <c r="BT843">
        <v>3098.06</v>
      </c>
      <c r="BU843" s="2">
        <v>44414</v>
      </c>
      <c r="BV843">
        <v>1883.2</v>
      </c>
      <c r="BW843" s="2">
        <v>44414</v>
      </c>
      <c r="BX843">
        <v>1292.53</v>
      </c>
      <c r="BZ843" s="2">
        <v>44414</v>
      </c>
      <c r="CA843" s="23">
        <f t="shared" si="253"/>
        <v>1.3381478334749453E-2</v>
      </c>
      <c r="CB843" s="23">
        <f t="shared" si="254"/>
        <v>8.7344983634920492E-3</v>
      </c>
      <c r="CC843" s="23">
        <f t="shared" si="255"/>
        <v>-9.028803973602173E-3</v>
      </c>
      <c r="DL843" s="2"/>
      <c r="DN843" s="2"/>
      <c r="DP843" s="2"/>
      <c r="DV843" s="2"/>
      <c r="DW843" s="23"/>
      <c r="DX843" s="23"/>
      <c r="DY843" s="23"/>
    </row>
    <row r="844" spans="71:133">
      <c r="BS844" s="2">
        <v>44421</v>
      </c>
      <c r="BT844">
        <v>3125.12</v>
      </c>
      <c r="BU844" s="2">
        <v>44421</v>
      </c>
      <c r="BV844">
        <v>1908.4</v>
      </c>
      <c r="BW844" s="2">
        <v>44421</v>
      </c>
      <c r="BX844">
        <v>1280.8599999999999</v>
      </c>
      <c r="BZ844" s="2">
        <v>44421</v>
      </c>
      <c r="CA844" s="23">
        <f t="shared" si="253"/>
        <v>-3.3535946342488909E-4</v>
      </c>
      <c r="CB844" s="23">
        <f t="shared" si="254"/>
        <v>-1.4431445832480017E-2</v>
      </c>
      <c r="CC844" s="23">
        <f t="shared" si="255"/>
        <v>-4.690598504130028E-2</v>
      </c>
      <c r="DL844" s="2"/>
      <c r="DN844" s="2"/>
      <c r="DP844" s="2"/>
      <c r="DV844" s="2"/>
      <c r="DW844" s="23"/>
      <c r="DX844" s="23"/>
      <c r="DY844" s="23"/>
    </row>
    <row r="845" spans="71:133">
      <c r="BS845" s="2">
        <v>44428</v>
      </c>
      <c r="BT845">
        <v>3080.02</v>
      </c>
      <c r="BU845" s="2">
        <v>44428</v>
      </c>
      <c r="BV845">
        <v>1907.76</v>
      </c>
      <c r="BW845" s="2">
        <v>44428</v>
      </c>
      <c r="BX845">
        <v>1220.78</v>
      </c>
      <c r="BZ845" s="2">
        <v>44428</v>
      </c>
      <c r="CA845" s="23">
        <f t="shared" si="253"/>
        <v>1.8796913657902481E-2</v>
      </c>
      <c r="CB845" s="23">
        <f t="shared" si="254"/>
        <v>1.7418718060272287E-2</v>
      </c>
      <c r="CC845" s="23">
        <f t="shared" si="255"/>
        <v>4.2505611166631319E-2</v>
      </c>
      <c r="DL845" s="2"/>
      <c r="DN845" s="2"/>
      <c r="DP845" s="2"/>
      <c r="DV845" s="2"/>
      <c r="DW845" s="23"/>
      <c r="DX845" s="23"/>
      <c r="DY845" s="23"/>
    </row>
    <row r="846" spans="71:133">
      <c r="BS846" s="2">
        <v>44435</v>
      </c>
      <c r="BT846">
        <v>3133.67</v>
      </c>
      <c r="BU846" s="2">
        <v>44435</v>
      </c>
      <c r="BV846">
        <v>1943.62</v>
      </c>
      <c r="BW846" s="2">
        <v>44435</v>
      </c>
      <c r="BX846">
        <v>1272.67</v>
      </c>
      <c r="BZ846" s="2">
        <v>44435</v>
      </c>
      <c r="CA846" s="23">
        <f t="shared" si="253"/>
        <v>4.3316080303763105E-2</v>
      </c>
      <c r="CB846" s="23">
        <f t="shared" si="254"/>
        <v>9.6755561370531762E-3</v>
      </c>
      <c r="CC846" s="23">
        <f t="shared" si="255"/>
        <v>3.3975814625943901E-2</v>
      </c>
      <c r="DL846" s="2"/>
      <c r="DN846" s="2"/>
      <c r="DP846" s="2"/>
      <c r="DV846" s="2"/>
      <c r="DW846" s="23"/>
      <c r="DX846" s="23"/>
      <c r="DY846" s="23"/>
    </row>
    <row r="847" spans="71:133">
      <c r="BS847" s="2">
        <v>44442</v>
      </c>
      <c r="BT847">
        <v>3163.99</v>
      </c>
      <c r="BU847" s="2">
        <v>44442</v>
      </c>
      <c r="BV847">
        <v>2027.81</v>
      </c>
      <c r="BW847" s="2">
        <v>44442</v>
      </c>
      <c r="BX847">
        <v>1315.91</v>
      </c>
      <c r="BZ847" s="2">
        <v>44442</v>
      </c>
      <c r="CA847" s="23">
        <f t="shared" si="253"/>
        <v>3.1117313752273557E-3</v>
      </c>
      <c r="CB847" s="23">
        <f t="shared" si="254"/>
        <v>-1.3249093707628501E-2</v>
      </c>
      <c r="CC847" s="23">
        <f t="shared" si="255"/>
        <v>-5.2967148209224213E-3</v>
      </c>
      <c r="DL847" s="2"/>
      <c r="DN847" s="2"/>
      <c r="DP847" s="2"/>
      <c r="DV847" s="2"/>
      <c r="DW847" s="23"/>
      <c r="DX847" s="23"/>
      <c r="DY847" s="23"/>
    </row>
    <row r="848" spans="71:133">
      <c r="BS848" s="2">
        <v>44449</v>
      </c>
      <c r="BT848">
        <v>3122.07</v>
      </c>
      <c r="BU848" s="2">
        <v>44449</v>
      </c>
      <c r="BV848">
        <v>2034.12</v>
      </c>
      <c r="BW848" s="2">
        <v>44449</v>
      </c>
      <c r="BX848">
        <v>1308.94</v>
      </c>
      <c r="BZ848" s="2">
        <v>44449</v>
      </c>
      <c r="CA848" s="23">
        <f t="shared" si="253"/>
        <v>8.1312803571076397E-3</v>
      </c>
      <c r="CB848" s="23">
        <f t="shared" si="254"/>
        <v>-8.1516429804585622E-3</v>
      </c>
      <c r="CC848" s="23">
        <f t="shared" si="255"/>
        <v>-2.2606078200681612E-2</v>
      </c>
      <c r="DL848" s="2"/>
      <c r="DN848" s="2"/>
      <c r="DP848" s="2"/>
      <c r="DV848" s="2"/>
      <c r="DW848" s="23"/>
      <c r="DX848" s="23"/>
      <c r="DY848" s="23"/>
    </row>
    <row r="849" spans="71:129">
      <c r="BS849" s="2">
        <v>44456</v>
      </c>
      <c r="BT849">
        <v>3096.62</v>
      </c>
      <c r="BU849" s="2">
        <v>44456</v>
      </c>
      <c r="BV849">
        <v>2050.66</v>
      </c>
      <c r="BW849" s="2">
        <v>44456</v>
      </c>
      <c r="BX849">
        <v>1279.3499999999999</v>
      </c>
      <c r="BZ849" s="2">
        <v>44456</v>
      </c>
      <c r="CA849" s="23">
        <f t="shared" si="253"/>
        <v>1.1191518828084668E-2</v>
      </c>
      <c r="CB849" s="23">
        <f t="shared" si="254"/>
        <v>2.2314652750419217E-3</v>
      </c>
      <c r="CC849" s="23">
        <f t="shared" si="255"/>
        <v>-1.1138468753663977E-2</v>
      </c>
      <c r="DL849" s="2"/>
      <c r="DN849" s="2"/>
      <c r="DP849" s="2"/>
      <c r="DV849" s="2"/>
      <c r="DW849" s="23"/>
      <c r="DX849" s="23"/>
      <c r="DY849" s="23"/>
    </row>
    <row r="850" spans="71:129">
      <c r="BS850" s="2">
        <v>44463</v>
      </c>
      <c r="BT850">
        <v>3103.53</v>
      </c>
      <c r="BU850" s="2">
        <v>44463</v>
      </c>
      <c r="BV850">
        <v>2073.61</v>
      </c>
      <c r="BW850" s="2">
        <v>44463</v>
      </c>
      <c r="BX850">
        <v>1265.0999999999999</v>
      </c>
      <c r="BZ850" s="2">
        <v>44463</v>
      </c>
      <c r="CA850" s="23">
        <f t="shared" si="253"/>
        <v>-1.8494316674784628E-2</v>
      </c>
      <c r="CB850" s="23">
        <f t="shared" si="254"/>
        <v>-2.6002648596920364E-2</v>
      </c>
      <c r="CC850" s="23">
        <f t="shared" si="255"/>
        <v>-1.4623349932811669E-2</v>
      </c>
      <c r="DL850" s="2"/>
      <c r="DN850" s="2"/>
      <c r="DP850" s="2"/>
      <c r="DV850" s="2"/>
      <c r="DW850" s="23"/>
      <c r="DX850" s="23"/>
      <c r="DY850" s="23"/>
    </row>
    <row r="851" spans="71:129">
      <c r="BS851" s="2">
        <v>44470</v>
      </c>
      <c r="BT851">
        <v>3022.83</v>
      </c>
      <c r="BU851" s="2">
        <v>44470</v>
      </c>
      <c r="BV851">
        <v>2035.26</v>
      </c>
      <c r="BW851" s="2">
        <v>44470</v>
      </c>
      <c r="BX851">
        <v>1246.5999999999999</v>
      </c>
      <c r="BZ851" s="2">
        <v>44470</v>
      </c>
      <c r="CA851" s="23">
        <f t="shared" ref="CA851:CA859" si="258">BV852/BV851-1</f>
        <v>2.2547487790257836E-2</v>
      </c>
      <c r="CB851" s="23">
        <f t="shared" ref="CB851:CB859" si="259">BT852/BT851-1</f>
        <v>6.9173588987803125E-3</v>
      </c>
      <c r="CC851" s="23">
        <f t="shared" ref="CC851:CC859" si="260">BX852/BX851-1</f>
        <v>8.374779399968002E-3</v>
      </c>
      <c r="DL851" s="2"/>
      <c r="DN851" s="2"/>
      <c r="DP851" s="2"/>
      <c r="DV851" s="2"/>
      <c r="DW851" s="23"/>
      <c r="DX851" s="23"/>
      <c r="DY851" s="23"/>
    </row>
    <row r="852" spans="71:129">
      <c r="BS852" s="2">
        <v>44477</v>
      </c>
      <c r="BT852">
        <v>3043.74</v>
      </c>
      <c r="BU852" s="2">
        <v>44477</v>
      </c>
      <c r="BV852">
        <v>2081.15</v>
      </c>
      <c r="BW852" s="2">
        <v>44477</v>
      </c>
      <c r="BX852">
        <v>1257.04</v>
      </c>
      <c r="BZ852" s="2">
        <v>44477</v>
      </c>
      <c r="CA852" s="23">
        <f t="shared" si="258"/>
        <v>2.1343968478966024E-2</v>
      </c>
      <c r="CB852" s="23">
        <f t="shared" si="259"/>
        <v>2.1595142817717683E-2</v>
      </c>
      <c r="CC852" s="23">
        <f t="shared" si="260"/>
        <v>2.1184687838095906E-2</v>
      </c>
      <c r="DL852" s="2"/>
      <c r="DN852" s="2"/>
      <c r="DP852" s="2"/>
      <c r="DV852" s="2"/>
      <c r="DW852" s="23"/>
      <c r="DX852" s="23"/>
      <c r="DY852" s="23"/>
    </row>
    <row r="853" spans="71:129">
      <c r="BS853" s="2">
        <v>44484</v>
      </c>
      <c r="BT853">
        <v>3109.47</v>
      </c>
      <c r="BU853" s="2">
        <v>44484</v>
      </c>
      <c r="BV853">
        <v>2125.5700000000002</v>
      </c>
      <c r="BW853" s="2">
        <v>44484</v>
      </c>
      <c r="BX853">
        <v>1283.67</v>
      </c>
      <c r="BZ853" s="2">
        <v>44484</v>
      </c>
      <c r="CA853" s="23">
        <f t="shared" si="258"/>
        <v>-2.1542456846869285E-2</v>
      </c>
      <c r="CB853" s="23">
        <f t="shared" si="259"/>
        <v>1.3407429561951067E-2</v>
      </c>
      <c r="CC853" s="23">
        <f t="shared" si="260"/>
        <v>7.3772854394043019E-3</v>
      </c>
      <c r="DL853" s="2"/>
      <c r="DN853" s="2"/>
      <c r="DP853" s="2"/>
      <c r="DV853" s="2"/>
      <c r="DW853" s="23"/>
      <c r="DX853" s="23"/>
      <c r="DY853" s="23"/>
    </row>
    <row r="854" spans="71:129">
      <c r="BS854" s="2">
        <v>44491</v>
      </c>
      <c r="BT854">
        <v>3151.16</v>
      </c>
      <c r="BU854" s="2">
        <v>44491</v>
      </c>
      <c r="BV854">
        <v>2079.7800000000002</v>
      </c>
      <c r="BW854" s="2">
        <v>44491</v>
      </c>
      <c r="BX854">
        <v>1293.1400000000001</v>
      </c>
      <c r="BZ854" s="2">
        <v>44491</v>
      </c>
      <c r="CA854" s="23">
        <f t="shared" si="258"/>
        <v>-1.8179807479637322E-2</v>
      </c>
      <c r="CB854" s="23">
        <f t="shared" si="259"/>
        <v>7.4797852219501415E-3</v>
      </c>
      <c r="CC854" s="23">
        <f t="shared" si="260"/>
        <v>-2.1954312758092787E-2</v>
      </c>
      <c r="DL854" s="2"/>
      <c r="DN854" s="2"/>
      <c r="DP854" s="2"/>
      <c r="DV854" s="2"/>
      <c r="DW854" s="23"/>
      <c r="DX854" s="23"/>
      <c r="DY854" s="23"/>
    </row>
    <row r="855" spans="71:129">
      <c r="BS855" s="2">
        <v>44498</v>
      </c>
      <c r="BT855">
        <v>3174.73</v>
      </c>
      <c r="BU855" s="2">
        <v>44498</v>
      </c>
      <c r="BV855">
        <v>2041.97</v>
      </c>
      <c r="BW855" s="2">
        <v>44498</v>
      </c>
      <c r="BX855">
        <v>1264.75</v>
      </c>
      <c r="BZ855" s="2">
        <v>44498</v>
      </c>
      <c r="CA855" s="23">
        <f t="shared" si="258"/>
        <v>1.605312516834223E-2</v>
      </c>
      <c r="CB855" s="23">
        <f t="shared" si="259"/>
        <v>1.8121226057019157E-2</v>
      </c>
      <c r="CC855" s="23">
        <f t="shared" si="260"/>
        <v>-5.3765566317454105E-4</v>
      </c>
      <c r="DL855" s="2"/>
      <c r="DN855" s="2"/>
      <c r="DP855" s="2"/>
      <c r="DV855" s="2"/>
      <c r="DW855" s="23"/>
      <c r="DX855" s="23"/>
      <c r="DY855" s="23"/>
    </row>
    <row r="856" spans="71:129">
      <c r="BS856" s="2">
        <v>44505</v>
      </c>
      <c r="BT856">
        <v>3232.26</v>
      </c>
      <c r="BU856" s="2">
        <v>44505</v>
      </c>
      <c r="BV856">
        <v>2074.75</v>
      </c>
      <c r="BW856" s="2">
        <v>44505</v>
      </c>
      <c r="BX856">
        <v>1264.07</v>
      </c>
      <c r="BZ856" s="2">
        <v>44505</v>
      </c>
      <c r="CA856" s="23">
        <f t="shared" si="258"/>
        <v>2.0021689360163908E-2</v>
      </c>
      <c r="CB856" s="23">
        <f t="shared" si="259"/>
        <v>-2.6111760811321494E-3</v>
      </c>
      <c r="CC856" s="23">
        <f t="shared" si="260"/>
        <v>1.6937353152910894E-2</v>
      </c>
      <c r="DL856" s="2"/>
      <c r="DN856" s="2"/>
      <c r="DP856" s="2"/>
      <c r="DV856" s="2"/>
      <c r="DW856" s="23"/>
      <c r="DX856" s="23"/>
      <c r="DY856" s="23"/>
    </row>
    <row r="857" spans="71:129">
      <c r="BS857" s="2">
        <v>44512</v>
      </c>
      <c r="BT857">
        <v>3223.82</v>
      </c>
      <c r="BU857" s="2">
        <v>44512</v>
      </c>
      <c r="BV857">
        <v>2116.29</v>
      </c>
      <c r="BW857" s="2">
        <v>44512</v>
      </c>
      <c r="BX857">
        <v>1285.48</v>
      </c>
      <c r="BZ857" s="2">
        <v>44512</v>
      </c>
      <c r="CA857" s="23">
        <f t="shared" si="258"/>
        <v>-1.8480454002050783E-2</v>
      </c>
      <c r="CB857" s="23">
        <f t="shared" si="259"/>
        <v>-1.2159487812595238E-3</v>
      </c>
      <c r="CC857" s="23">
        <f t="shared" si="260"/>
        <v>-1.2648971590378699E-2</v>
      </c>
      <c r="DL857" s="2"/>
      <c r="DN857" s="2"/>
      <c r="DP857" s="2"/>
      <c r="DV857" s="2"/>
      <c r="DW857" s="23"/>
      <c r="DX857" s="23"/>
      <c r="DY857" s="23"/>
    </row>
    <row r="858" spans="71:129">
      <c r="BS858" s="2">
        <v>44519</v>
      </c>
      <c r="BT858">
        <v>3219.9</v>
      </c>
      <c r="BU858" s="2">
        <v>44519</v>
      </c>
      <c r="BV858">
        <v>2077.1799999999998</v>
      </c>
      <c r="BW858" s="2">
        <v>44519</v>
      </c>
      <c r="BX858">
        <v>1269.22</v>
      </c>
      <c r="BZ858" s="2">
        <v>44519</v>
      </c>
      <c r="CA858" s="23">
        <f t="shared" si="258"/>
        <v>-4.0092818147680842E-2</v>
      </c>
      <c r="CB858" s="23">
        <f t="shared" si="259"/>
        <v>-2.7305195813534633E-2</v>
      </c>
      <c r="CC858" s="23">
        <f t="shared" si="260"/>
        <v>-3.6313641449078893E-2</v>
      </c>
      <c r="DL858" s="2"/>
      <c r="DN858" s="2"/>
      <c r="DP858" s="2"/>
      <c r="DV858" s="2"/>
      <c r="DW858" s="23"/>
      <c r="DX858" s="23"/>
      <c r="DY858" s="23"/>
    </row>
    <row r="859" spans="71:129">
      <c r="BS859" s="2">
        <v>44526</v>
      </c>
      <c r="BT859">
        <v>3131.98</v>
      </c>
      <c r="BU859" s="2">
        <v>44526</v>
      </c>
      <c r="BV859">
        <v>1993.9</v>
      </c>
      <c r="BW859" s="2">
        <v>44526</v>
      </c>
      <c r="BX859">
        <v>1223.1300000000001</v>
      </c>
      <c r="BZ859" s="2">
        <v>44526</v>
      </c>
      <c r="CA859" s="23">
        <f t="shared" si="258"/>
        <v>8.8720597823359615E-3</v>
      </c>
      <c r="CB859" s="23">
        <f t="shared" si="259"/>
        <v>-1.4540322735138833E-2</v>
      </c>
      <c r="CC859" s="23">
        <f t="shared" si="260"/>
        <v>1.2345376206943648E-3</v>
      </c>
      <c r="DL859" s="2"/>
      <c r="DN859" s="2"/>
      <c r="DP859" s="2"/>
      <c r="DV859" s="2"/>
      <c r="DW859" s="23"/>
      <c r="DX859" s="23"/>
      <c r="DY859" s="23"/>
    </row>
    <row r="860" spans="71:129">
      <c r="BS860" s="2">
        <v>44533</v>
      </c>
      <c r="BT860">
        <v>3086.44</v>
      </c>
      <c r="BU860" s="2">
        <v>44533</v>
      </c>
      <c r="BV860">
        <v>2011.59</v>
      </c>
      <c r="BW860" s="2">
        <v>44533</v>
      </c>
      <c r="BX860">
        <v>1224.6400000000001</v>
      </c>
      <c r="BZ860" s="2">
        <v>44533</v>
      </c>
      <c r="CA860" s="23">
        <f t="shared" ref="CA860:CA863" si="261">BV861/BV860-1</f>
        <v>1.784160788232203E-2</v>
      </c>
      <c r="CB860" s="23">
        <f t="shared" ref="CB860:CB863" si="262">BT861/BT860-1</f>
        <v>3.2989463589118806E-2</v>
      </c>
      <c r="CC860" s="23">
        <f t="shared" ref="CC860:CC863" si="263">BX861/BX860-1</f>
        <v>1.1350274366344282E-2</v>
      </c>
      <c r="DL860" s="2"/>
      <c r="DN860" s="2"/>
      <c r="DP860" s="2"/>
      <c r="DV860" s="2"/>
      <c r="DW860" s="23"/>
      <c r="DX860" s="23"/>
      <c r="DY860" s="23"/>
    </row>
    <row r="861" spans="71:129">
      <c r="BS861" s="2">
        <v>44540</v>
      </c>
      <c r="BT861">
        <v>3188.26</v>
      </c>
      <c r="BU861" s="2">
        <v>44540</v>
      </c>
      <c r="BV861">
        <v>2047.48</v>
      </c>
      <c r="BW861" s="2">
        <v>44540</v>
      </c>
      <c r="BX861">
        <v>1238.54</v>
      </c>
      <c r="BZ861" s="2">
        <v>44540</v>
      </c>
      <c r="CA861" s="23">
        <f t="shared" si="261"/>
        <v>-2.880125813194756E-2</v>
      </c>
      <c r="CB861" s="23">
        <f t="shared" si="262"/>
        <v>-1.5215195749405663E-2</v>
      </c>
      <c r="CC861" s="23">
        <f t="shared" si="263"/>
        <v>-1.7956626350380311E-2</v>
      </c>
      <c r="DL861" s="2"/>
      <c r="DN861" s="2"/>
      <c r="DP861" s="2"/>
      <c r="DV861" s="2"/>
      <c r="DW861" s="23"/>
      <c r="DX861" s="23"/>
      <c r="DY861" s="23"/>
    </row>
    <row r="862" spans="71:129">
      <c r="BS862" s="2">
        <v>44547</v>
      </c>
      <c r="BT862">
        <v>3139.75</v>
      </c>
      <c r="BU862" s="2">
        <v>44547</v>
      </c>
      <c r="BV862">
        <v>1988.51</v>
      </c>
      <c r="BW862" s="2">
        <v>44547</v>
      </c>
      <c r="BX862">
        <v>1216.3</v>
      </c>
      <c r="BZ862" s="2">
        <v>44547</v>
      </c>
      <c r="CA862" s="23">
        <f t="shared" si="261"/>
        <v>4.0281416739167408E-3</v>
      </c>
      <c r="CB862" s="23">
        <f t="shared" si="262"/>
        <v>2.1371128274544127E-2</v>
      </c>
      <c r="CC862" s="23">
        <f t="shared" si="263"/>
        <v>3.4942037326317621E-3</v>
      </c>
      <c r="DL862" s="2"/>
      <c r="DN862" s="2"/>
      <c r="DP862" s="2"/>
      <c r="DV862" s="2"/>
      <c r="DW862" s="23"/>
      <c r="DX862" s="23"/>
      <c r="DY862" s="23"/>
    </row>
    <row r="863" spans="71:129">
      <c r="BS863" s="2">
        <v>44554</v>
      </c>
      <c r="BT863">
        <v>3206.85</v>
      </c>
      <c r="BU863" s="2">
        <v>44554</v>
      </c>
      <c r="BV863">
        <v>1996.52</v>
      </c>
      <c r="BW863" s="2">
        <v>44554</v>
      </c>
      <c r="BX863">
        <v>1220.55</v>
      </c>
      <c r="BZ863" s="2">
        <v>44554</v>
      </c>
      <c r="CA863" s="23">
        <f t="shared" si="261"/>
        <v>2.0039869372708408E-2</v>
      </c>
      <c r="CB863" s="23">
        <f t="shared" si="262"/>
        <v>7.7583921917145915E-3</v>
      </c>
      <c r="CC863" s="23">
        <f t="shared" si="263"/>
        <v>9.3892097824750387E-3</v>
      </c>
      <c r="DL863" s="2"/>
      <c r="DN863" s="2"/>
      <c r="DP863" s="2"/>
      <c r="DV863" s="2"/>
      <c r="DW863" s="23"/>
      <c r="DX863" s="23"/>
      <c r="DY863" s="23"/>
    </row>
    <row r="864" spans="71:129">
      <c r="BS864" s="2">
        <v>44561</v>
      </c>
      <c r="BT864">
        <v>3231.73</v>
      </c>
      <c r="BU864" s="2">
        <v>44561</v>
      </c>
      <c r="BV864">
        <v>2036.53</v>
      </c>
      <c r="BW864" s="2">
        <v>44561</v>
      </c>
      <c r="BX864">
        <v>1232.01</v>
      </c>
      <c r="BZ864" s="2">
        <v>44561</v>
      </c>
      <c r="CA864" s="23">
        <f t="shared" ref="CA864:CA867" si="264">BV865/BV864-1</f>
        <v>2.0746072977073871E-2</v>
      </c>
      <c r="CB864" s="23">
        <f t="shared" ref="CB864:CB867" si="265">BT865/BT864-1</f>
        <v>-1.6768108721953889E-2</v>
      </c>
      <c r="CC864" s="23">
        <f t="shared" ref="CC864:CC867" si="266">BX865/BX864-1</f>
        <v>-4.7970389850732209E-3</v>
      </c>
      <c r="DL864" s="2"/>
      <c r="DN864" s="2"/>
      <c r="DP864" s="2"/>
      <c r="DV864" s="2"/>
      <c r="DW864" s="23"/>
      <c r="DX864" s="23"/>
      <c r="DY864" s="23"/>
    </row>
    <row r="865" spans="71:129">
      <c r="BS865" s="2">
        <v>44568</v>
      </c>
      <c r="BT865">
        <v>3177.54</v>
      </c>
      <c r="BU865" s="2">
        <v>44568</v>
      </c>
      <c r="BV865">
        <v>2078.7800000000002</v>
      </c>
      <c r="BW865" s="2">
        <v>44568</v>
      </c>
      <c r="BX865">
        <v>1226.0999999999999</v>
      </c>
      <c r="BZ865" s="2">
        <v>44568</v>
      </c>
      <c r="CA865" s="23">
        <f t="shared" si="264"/>
        <v>2.6217300532042742E-2</v>
      </c>
      <c r="CB865" s="23">
        <f t="shared" si="265"/>
        <v>-1.3910131737130405E-3</v>
      </c>
      <c r="CC865" s="23">
        <f t="shared" si="266"/>
        <v>2.5577032868444816E-2</v>
      </c>
      <c r="DL865" s="2"/>
      <c r="DN865" s="2"/>
      <c r="DP865" s="2"/>
      <c r="DV865" s="2"/>
      <c r="DW865" s="23"/>
      <c r="DX865" s="23"/>
      <c r="DY865" s="23"/>
    </row>
    <row r="866" spans="71:129">
      <c r="BS866" s="2">
        <v>44575</v>
      </c>
      <c r="BT866">
        <v>3173.12</v>
      </c>
      <c r="BU866" s="2">
        <v>44575</v>
      </c>
      <c r="BV866">
        <v>2133.2800000000002</v>
      </c>
      <c r="BW866" s="2">
        <v>44575</v>
      </c>
      <c r="BX866">
        <v>1257.46</v>
      </c>
      <c r="BZ866" s="2">
        <v>44575</v>
      </c>
      <c r="CA866" s="23">
        <f t="shared" si="264"/>
        <v>-3.6750918772969321E-2</v>
      </c>
      <c r="CB866" s="23">
        <f t="shared" si="265"/>
        <v>-4.6648093989511863E-2</v>
      </c>
      <c r="CC866" s="23">
        <f t="shared" si="266"/>
        <v>-1.045758910820227E-2</v>
      </c>
      <c r="DL866" s="2"/>
      <c r="DN866" s="2"/>
      <c r="DP866" s="2"/>
      <c r="DV866" s="2"/>
      <c r="DW866" s="23"/>
      <c r="DX866" s="23"/>
      <c r="DY866" s="23"/>
    </row>
    <row r="867" spans="71:129">
      <c r="BS867" s="2">
        <v>44582</v>
      </c>
      <c r="BT867">
        <v>3025.1</v>
      </c>
      <c r="BU867" s="2">
        <v>44582</v>
      </c>
      <c r="BV867">
        <v>2054.88</v>
      </c>
      <c r="BW867" s="2">
        <v>44582</v>
      </c>
      <c r="BX867">
        <v>1244.31</v>
      </c>
      <c r="BZ867" s="2">
        <v>44582</v>
      </c>
      <c r="CA867" s="23">
        <f t="shared" si="264"/>
        <v>-3.267344078486345E-2</v>
      </c>
      <c r="CB867" s="23">
        <f t="shared" si="265"/>
        <v>-6.4361508710455428E-3</v>
      </c>
      <c r="CC867" s="23">
        <f t="shared" si="266"/>
        <v>-4.2730509278234408E-2</v>
      </c>
      <c r="DL867" s="2"/>
      <c r="DN867" s="2"/>
      <c r="DP867" s="2"/>
      <c r="DV867" s="2"/>
      <c r="DW867" s="23"/>
      <c r="DX867" s="23"/>
      <c r="DY867" s="23"/>
    </row>
    <row r="868" spans="71:129">
      <c r="BS868" s="2">
        <v>44589</v>
      </c>
      <c r="BT868">
        <v>3005.63</v>
      </c>
      <c r="BU868" s="2">
        <v>44589</v>
      </c>
      <c r="BV868">
        <v>1987.74</v>
      </c>
      <c r="BW868" s="2">
        <v>44589</v>
      </c>
      <c r="BX868">
        <v>1191.1400000000001</v>
      </c>
      <c r="BZ868" s="2">
        <v>44589</v>
      </c>
      <c r="CA868" s="23">
        <f t="shared" ref="CA868:CA872" si="267">BV869/BV868-1</f>
        <v>2.2482819684667144E-2</v>
      </c>
      <c r="CB868" s="23">
        <f t="shared" ref="CB868:CB872" si="268">BT869/BT868-1</f>
        <v>1.8575140652708377E-2</v>
      </c>
      <c r="CC868" s="23">
        <f t="shared" ref="CC868:CC872" si="269">BX869/BX868-1</f>
        <v>2.5152375035679908E-2</v>
      </c>
      <c r="DL868" s="2"/>
      <c r="DN868" s="2"/>
      <c r="DP868" s="2"/>
      <c r="DV868" s="2"/>
      <c r="DW868" s="23"/>
      <c r="DX868" s="23"/>
      <c r="DY868" s="23"/>
    </row>
    <row r="869" spans="71:129">
      <c r="BS869" s="2">
        <v>44596</v>
      </c>
      <c r="BT869">
        <v>3061.46</v>
      </c>
      <c r="BU869" s="2">
        <v>44596</v>
      </c>
      <c r="BV869">
        <v>2032.43</v>
      </c>
      <c r="BW869" s="2">
        <v>44596</v>
      </c>
      <c r="BX869">
        <v>1221.0999999999999</v>
      </c>
      <c r="BZ869" s="2">
        <v>44596</v>
      </c>
      <c r="CA869" s="23">
        <f t="shared" si="267"/>
        <v>-9.8158362157614309E-3</v>
      </c>
      <c r="CB869" s="23">
        <f t="shared" si="268"/>
        <v>-7.2775734453496277E-3</v>
      </c>
      <c r="CC869" s="23">
        <f t="shared" si="269"/>
        <v>1.5895504053722087E-2</v>
      </c>
      <c r="DL869" s="2"/>
      <c r="DN869" s="2"/>
      <c r="DP869" s="2"/>
      <c r="DV869" s="2"/>
      <c r="DW869" s="23"/>
      <c r="DX869" s="23"/>
      <c r="DY869" s="23"/>
    </row>
    <row r="870" spans="71:129">
      <c r="BS870" s="2">
        <v>44603</v>
      </c>
      <c r="BT870">
        <v>3039.18</v>
      </c>
      <c r="BU870" s="2">
        <v>44603</v>
      </c>
      <c r="BV870">
        <v>2012.48</v>
      </c>
      <c r="BW870" s="2">
        <v>44603</v>
      </c>
      <c r="BX870">
        <v>1240.51</v>
      </c>
      <c r="BZ870" s="2">
        <v>44603</v>
      </c>
      <c r="CA870" s="23">
        <f t="shared" si="267"/>
        <v>-7.2944824296390376E-3</v>
      </c>
      <c r="CB870" s="23">
        <f t="shared" si="268"/>
        <v>-1.8291117998933792E-2</v>
      </c>
      <c r="CC870" s="23">
        <f t="shared" si="269"/>
        <v>-7.0454893551845643E-3</v>
      </c>
      <c r="DL870" s="2"/>
      <c r="DN870" s="2"/>
      <c r="DP870" s="2"/>
      <c r="DV870" s="2"/>
      <c r="DW870" s="23"/>
      <c r="DX870" s="23"/>
      <c r="DY870" s="23"/>
    </row>
    <row r="871" spans="71:129">
      <c r="BS871" s="2">
        <v>44610</v>
      </c>
      <c r="BT871">
        <v>2983.59</v>
      </c>
      <c r="BU871" s="2">
        <v>44610</v>
      </c>
      <c r="BV871">
        <v>1997.8</v>
      </c>
      <c r="BW871" s="2">
        <v>44610</v>
      </c>
      <c r="BX871">
        <v>1231.77</v>
      </c>
      <c r="BZ871" s="2">
        <v>44610</v>
      </c>
      <c r="CA871" s="23">
        <f t="shared" si="267"/>
        <v>-3.3832215436980673E-2</v>
      </c>
      <c r="CB871" s="23">
        <f t="shared" si="268"/>
        <v>-1.1362150965783524E-3</v>
      </c>
      <c r="CC871" s="23">
        <f t="shared" si="269"/>
        <v>-4.8531787590215703E-2</v>
      </c>
      <c r="DL871" s="2"/>
      <c r="DN871" s="2"/>
      <c r="DP871" s="2"/>
      <c r="DV871" s="2"/>
      <c r="DW871" s="23"/>
      <c r="DX871" s="23"/>
      <c r="DY871" s="23"/>
    </row>
    <row r="872" spans="71:129">
      <c r="BS872" s="2">
        <v>44617</v>
      </c>
      <c r="BT872">
        <v>2980.2</v>
      </c>
      <c r="BU872" s="2">
        <v>44617</v>
      </c>
      <c r="BV872">
        <v>1930.21</v>
      </c>
      <c r="BW872" s="2">
        <v>44617</v>
      </c>
      <c r="BX872">
        <v>1171.99</v>
      </c>
      <c r="BZ872" s="2">
        <v>44617</v>
      </c>
      <c r="CA872" s="23">
        <f t="shared" si="267"/>
        <v>-1.8339973370773199E-2</v>
      </c>
      <c r="CB872" s="23">
        <f t="shared" si="268"/>
        <v>-2.8078652439433527E-2</v>
      </c>
      <c r="CC872" s="23">
        <f t="shared" si="269"/>
        <v>-2.3105999197945315E-2</v>
      </c>
      <c r="DL872" s="2"/>
      <c r="DN872" s="2"/>
      <c r="DP872" s="2"/>
      <c r="DV872" s="2"/>
      <c r="DW872" s="23"/>
      <c r="DX872" s="23"/>
      <c r="DY872" s="23"/>
    </row>
    <row r="873" spans="71:129">
      <c r="BS873" s="2">
        <v>44624</v>
      </c>
      <c r="BT873">
        <v>2896.52</v>
      </c>
      <c r="BU873" s="2">
        <v>44624</v>
      </c>
      <c r="BV873">
        <v>1894.81</v>
      </c>
      <c r="BW873" s="2">
        <v>44624</v>
      </c>
      <c r="BX873">
        <v>1144.9100000000001</v>
      </c>
      <c r="BZ873" s="2">
        <v>44624</v>
      </c>
      <c r="CA873" s="23">
        <f t="shared" ref="CA873:CA880" si="270">BV874/BV873-1</f>
        <v>2.3379652841182041E-2</v>
      </c>
      <c r="CB873" s="23">
        <f t="shared" ref="CB873:CB880" si="271">BT874/BT873-1</f>
        <v>-1.9495808763619671E-2</v>
      </c>
      <c r="CC873" s="23">
        <f t="shared" ref="CC873:CC880" si="272">BX874/BX873-1</f>
        <v>-5.1750792638722731E-2</v>
      </c>
      <c r="DL873" s="2"/>
      <c r="DN873" s="2"/>
      <c r="DP873" s="2"/>
      <c r="DV873" s="2"/>
      <c r="DW873" s="23"/>
      <c r="DX873" s="23"/>
      <c r="DY873" s="23"/>
    </row>
    <row r="874" spans="71:129">
      <c r="BS874" s="2">
        <v>44631</v>
      </c>
      <c r="BT874">
        <v>2840.05</v>
      </c>
      <c r="BU874" s="2">
        <v>44631</v>
      </c>
      <c r="BV874">
        <v>1939.11</v>
      </c>
      <c r="BW874" s="2">
        <v>44631</v>
      </c>
      <c r="BX874">
        <v>1085.6600000000001</v>
      </c>
      <c r="BZ874" s="2">
        <v>44631</v>
      </c>
      <c r="CA874" s="23">
        <f t="shared" si="270"/>
        <v>3.5366740411838515E-2</v>
      </c>
      <c r="CB874" s="23">
        <f t="shared" si="271"/>
        <v>6.0048238587348868E-2</v>
      </c>
      <c r="CC874" s="23">
        <f t="shared" si="272"/>
        <v>3.4375402980675318E-2</v>
      </c>
      <c r="DL874" s="2"/>
      <c r="DN874" s="2"/>
      <c r="DP874" s="2"/>
      <c r="DV874" s="2"/>
      <c r="DW874" s="23"/>
      <c r="DX874" s="23"/>
      <c r="DY874" s="23"/>
    </row>
    <row r="875" spans="71:129">
      <c r="BS875" s="2">
        <v>44638</v>
      </c>
      <c r="BT875">
        <v>3010.59</v>
      </c>
      <c r="BU875" s="2">
        <v>44638</v>
      </c>
      <c r="BV875">
        <v>2007.69</v>
      </c>
      <c r="BW875" s="2">
        <v>44638</v>
      </c>
      <c r="BX875">
        <v>1122.98</v>
      </c>
      <c r="BZ875" s="2">
        <v>44638</v>
      </c>
      <c r="CA875" s="23">
        <f t="shared" si="270"/>
        <v>-3.9000044827638414E-3</v>
      </c>
      <c r="CB875" s="23">
        <f t="shared" si="271"/>
        <v>1.2794834235149821E-2</v>
      </c>
      <c r="CC875" s="23">
        <f t="shared" si="272"/>
        <v>1.8076902527204286E-3</v>
      </c>
      <c r="DL875" s="2"/>
      <c r="DN875" s="2"/>
      <c r="DP875" s="2"/>
      <c r="DV875" s="2"/>
      <c r="DW875" s="23"/>
      <c r="DX875" s="23"/>
      <c r="DY875" s="23"/>
    </row>
    <row r="876" spans="71:129">
      <c r="BS876" s="2">
        <v>44645</v>
      </c>
      <c r="BT876">
        <v>3049.11</v>
      </c>
      <c r="BU876" s="2">
        <v>44645</v>
      </c>
      <c r="BV876">
        <v>1999.86</v>
      </c>
      <c r="BW876" s="2">
        <v>44645</v>
      </c>
      <c r="BX876">
        <v>1125.01</v>
      </c>
      <c r="BZ876" s="2">
        <v>44645</v>
      </c>
      <c r="CA876" s="23">
        <f t="shared" si="270"/>
        <v>2.8436990589341349E-2</v>
      </c>
      <c r="CB876" s="23">
        <f t="shared" si="271"/>
        <v>2.6105978465846835E-3</v>
      </c>
      <c r="CC876" s="23">
        <f t="shared" si="272"/>
        <v>1.8524279784179587E-2</v>
      </c>
      <c r="DL876" s="2"/>
      <c r="DN876" s="2"/>
      <c r="DP876" s="2"/>
      <c r="DV876" s="2"/>
      <c r="DW876" s="23"/>
      <c r="DX876" s="23"/>
      <c r="DY876" s="23"/>
    </row>
    <row r="877" spans="71:129">
      <c r="BS877" s="2">
        <v>44652</v>
      </c>
      <c r="BT877">
        <v>3057.07</v>
      </c>
      <c r="BU877" s="2">
        <v>44652</v>
      </c>
      <c r="BV877">
        <v>2056.73</v>
      </c>
      <c r="BW877" s="2">
        <v>44652</v>
      </c>
      <c r="BX877">
        <v>1145.8499999999999</v>
      </c>
      <c r="BZ877" s="2">
        <v>44652</v>
      </c>
      <c r="CA877" s="23">
        <f t="shared" si="270"/>
        <v>1.2918564906429175E-2</v>
      </c>
      <c r="CB877" s="23">
        <f t="shared" si="271"/>
        <v>-1.4680723699490028E-2</v>
      </c>
      <c r="CC877" s="23">
        <f t="shared" si="272"/>
        <v>-1.5639045250250727E-2</v>
      </c>
      <c r="DL877" s="2"/>
      <c r="DN877" s="2"/>
      <c r="DP877" s="2"/>
      <c r="DV877" s="2"/>
      <c r="DW877" s="23"/>
      <c r="DX877" s="23"/>
      <c r="DY877" s="23"/>
    </row>
    <row r="878" spans="71:129">
      <c r="BS878" s="2">
        <v>44659</v>
      </c>
      <c r="BT878">
        <v>3012.19</v>
      </c>
      <c r="BU878" s="2">
        <v>44659</v>
      </c>
      <c r="BV878">
        <v>2083.3000000000002</v>
      </c>
      <c r="BW878" s="2">
        <v>44659</v>
      </c>
      <c r="BX878">
        <v>1127.93</v>
      </c>
      <c r="BZ878" s="2">
        <v>44659</v>
      </c>
      <c r="CA878" s="23">
        <f t="shared" si="270"/>
        <v>-1.2196995151922629E-2</v>
      </c>
      <c r="CB878" s="23">
        <f t="shared" si="271"/>
        <v>-1.7435819121635721E-2</v>
      </c>
      <c r="CC878" s="23">
        <f t="shared" si="272"/>
        <v>-1.3325295009442018E-2</v>
      </c>
      <c r="DL878" s="2"/>
      <c r="DN878" s="2"/>
      <c r="DP878" s="2"/>
      <c r="DV878" s="2"/>
      <c r="DW878" s="23"/>
      <c r="DX878" s="23"/>
      <c r="DY878" s="23"/>
    </row>
    <row r="879" spans="71:129">
      <c r="BS879" s="2">
        <v>44666</v>
      </c>
      <c r="BT879">
        <v>2959.67</v>
      </c>
      <c r="BU879" s="2">
        <v>44666</v>
      </c>
      <c r="BV879">
        <v>2057.89</v>
      </c>
      <c r="BW879" s="2">
        <v>44666</v>
      </c>
      <c r="BX879">
        <v>1112.9000000000001</v>
      </c>
      <c r="BZ879" s="2">
        <v>44666</v>
      </c>
      <c r="CA879" s="23">
        <f t="shared" si="270"/>
        <v>-1.2065756673097172E-2</v>
      </c>
      <c r="CB879" s="23">
        <f t="shared" si="271"/>
        <v>-2.6090746603506521E-2</v>
      </c>
      <c r="CC879" s="23">
        <f t="shared" si="272"/>
        <v>-3.3516039176925361E-2</v>
      </c>
      <c r="DL879" s="2"/>
      <c r="DN879" s="2"/>
      <c r="DP879" s="2"/>
      <c r="DV879" s="2"/>
      <c r="DW879" s="23"/>
      <c r="DX879" s="23"/>
      <c r="DY879" s="23"/>
    </row>
    <row r="880" spans="71:129">
      <c r="BS880" s="2">
        <v>44673</v>
      </c>
      <c r="BT880">
        <v>2882.45</v>
      </c>
      <c r="BU880" s="2">
        <v>44673</v>
      </c>
      <c r="BV880">
        <v>2033.06</v>
      </c>
      <c r="BW880" s="2">
        <v>44673</v>
      </c>
      <c r="BX880">
        <v>1075.5999999999999</v>
      </c>
      <c r="BZ880" s="2">
        <v>44673</v>
      </c>
      <c r="CA880" s="23">
        <f t="shared" si="270"/>
        <v>-7.9289347092559304E-3</v>
      </c>
      <c r="CB880" s="23">
        <f t="shared" si="271"/>
        <v>-3.0123679508751167E-2</v>
      </c>
      <c r="CC880" s="23">
        <f t="shared" si="272"/>
        <v>5.4853105243601874E-4</v>
      </c>
      <c r="DL880" s="2"/>
      <c r="DN880" s="2"/>
      <c r="DP880" s="2"/>
      <c r="DV880" s="2"/>
      <c r="DW880" s="23"/>
      <c r="DX880" s="23"/>
      <c r="DY880" s="23"/>
    </row>
    <row r="881" spans="71:129">
      <c r="BS881" s="2">
        <v>44680</v>
      </c>
      <c r="BT881">
        <v>2795.62</v>
      </c>
      <c r="BU881" s="2">
        <v>44680</v>
      </c>
      <c r="BV881">
        <v>2016.94</v>
      </c>
      <c r="BW881" s="2">
        <v>44680</v>
      </c>
      <c r="BX881">
        <v>1076.19</v>
      </c>
      <c r="BZ881" s="2">
        <v>44680</v>
      </c>
      <c r="CA881" s="23">
        <f t="shared" ref="CA881:CA886" si="273">BV882/BV881-1</f>
        <v>-4.2782631114460457E-2</v>
      </c>
      <c r="CB881" s="23">
        <f t="shared" ref="CB881:CB886" si="274">BT882/BT881-1</f>
        <v>-1.195083738133218E-2</v>
      </c>
      <c r="CC881" s="23">
        <f t="shared" ref="CC881:CC886" si="275">BX882/BX881-1</f>
        <v>-4.1526124569081668E-2</v>
      </c>
      <c r="DL881" s="2"/>
      <c r="DN881" s="2"/>
      <c r="DP881" s="2"/>
      <c r="DV881" s="2"/>
      <c r="DW881" s="23"/>
      <c r="DX881" s="23"/>
      <c r="DY881" s="23"/>
    </row>
    <row r="882" spans="71:129">
      <c r="BS882" s="2">
        <v>44687</v>
      </c>
      <c r="BT882">
        <v>2762.21</v>
      </c>
      <c r="BU882" s="2">
        <v>44687</v>
      </c>
      <c r="BV882">
        <v>1930.65</v>
      </c>
      <c r="BW882" s="2">
        <v>44687</v>
      </c>
      <c r="BX882">
        <v>1031.5</v>
      </c>
      <c r="BZ882" s="2">
        <v>44687</v>
      </c>
      <c r="CA882" s="23">
        <f t="shared" si="273"/>
        <v>-4.76782430787559E-2</v>
      </c>
      <c r="CB882" s="23">
        <f t="shared" si="274"/>
        <v>-2.2040322785016331E-2</v>
      </c>
      <c r="CC882" s="23">
        <f t="shared" si="275"/>
        <v>-2.6156083373727546E-2</v>
      </c>
      <c r="DL882" s="2"/>
      <c r="DN882" s="2"/>
      <c r="DP882" s="2"/>
      <c r="DV882" s="2"/>
      <c r="DW882" s="23"/>
      <c r="DX882" s="23"/>
      <c r="DY882" s="23"/>
    </row>
    <row r="883" spans="71:129">
      <c r="BS883" s="2">
        <v>44694</v>
      </c>
      <c r="BT883">
        <v>2701.33</v>
      </c>
      <c r="BU883" s="2">
        <v>44694</v>
      </c>
      <c r="BV883">
        <v>1838.6</v>
      </c>
      <c r="BW883" s="2">
        <v>44694</v>
      </c>
      <c r="BX883">
        <v>1004.52</v>
      </c>
      <c r="BZ883" s="2">
        <v>44694</v>
      </c>
      <c r="CA883" s="23">
        <f t="shared" si="273"/>
        <v>2.9217883171978709E-2</v>
      </c>
      <c r="CB883" s="23">
        <f t="shared" si="274"/>
        <v>-1.6813939800024436E-2</v>
      </c>
      <c r="CC883" s="23">
        <f t="shared" si="275"/>
        <v>3.0651455421494722E-2</v>
      </c>
      <c r="DL883" s="2"/>
      <c r="DN883" s="2"/>
      <c r="DP883" s="2"/>
      <c r="DV883" s="2"/>
      <c r="DW883" s="23"/>
      <c r="DX883" s="23"/>
      <c r="DY883" s="23"/>
    </row>
    <row r="884" spans="71:129">
      <c r="BS884" s="2">
        <v>44701</v>
      </c>
      <c r="BT884">
        <v>2655.91</v>
      </c>
      <c r="BU884" s="2">
        <v>44701</v>
      </c>
      <c r="BV884">
        <v>1892.32</v>
      </c>
      <c r="BW884" s="2">
        <v>44701</v>
      </c>
      <c r="BX884">
        <v>1035.31</v>
      </c>
      <c r="BZ884" s="2">
        <v>44701</v>
      </c>
      <c r="CA884" s="23">
        <f t="shared" si="273"/>
        <v>-1.4955187283334226E-3</v>
      </c>
      <c r="CB884" s="23">
        <f t="shared" si="274"/>
        <v>5.5227775037557825E-2</v>
      </c>
      <c r="CC884" s="23">
        <f t="shared" si="275"/>
        <v>7.5919289874530893E-3</v>
      </c>
      <c r="DL884" s="2"/>
      <c r="DN884" s="2"/>
      <c r="DP884" s="2"/>
      <c r="DV884" s="2"/>
      <c r="DW884" s="23"/>
      <c r="DX884" s="23"/>
      <c r="DY884" s="23"/>
    </row>
    <row r="885" spans="71:129">
      <c r="BS885" s="2">
        <v>44708</v>
      </c>
      <c r="BT885">
        <v>2802.59</v>
      </c>
      <c r="BU885" s="2">
        <v>44708</v>
      </c>
      <c r="BV885">
        <v>1889.49</v>
      </c>
      <c r="BW885" s="2">
        <v>44708</v>
      </c>
      <c r="BX885">
        <v>1043.17</v>
      </c>
      <c r="BZ885" s="2">
        <v>44708</v>
      </c>
      <c r="CA885" s="23">
        <f t="shared" si="273"/>
        <v>1.4622993506184123E-2</v>
      </c>
      <c r="CB885" s="23">
        <f t="shared" si="274"/>
        <v>-8.3958053086610196E-3</v>
      </c>
      <c r="CC885" s="23">
        <f t="shared" si="275"/>
        <v>1.6842892337778137E-2</v>
      </c>
      <c r="DL885" s="2"/>
      <c r="DN885" s="2"/>
      <c r="DP885" s="2"/>
      <c r="DV885" s="2"/>
      <c r="DW885" s="23"/>
      <c r="DX885" s="23"/>
      <c r="DY885" s="23"/>
    </row>
    <row r="886" spans="71:129">
      <c r="BS886" s="2">
        <v>44715</v>
      </c>
      <c r="BT886">
        <v>2779.06</v>
      </c>
      <c r="BU886" s="2">
        <v>44715</v>
      </c>
      <c r="BV886">
        <v>1917.12</v>
      </c>
      <c r="BW886" s="2">
        <v>44715</v>
      </c>
      <c r="BX886">
        <v>1060.74</v>
      </c>
      <c r="BZ886" s="2">
        <v>44715</v>
      </c>
      <c r="CA886" s="23">
        <f t="shared" si="273"/>
        <v>-2.1620973126356136E-2</v>
      </c>
      <c r="CB886" s="23">
        <f t="shared" si="274"/>
        <v>-4.9430382935237049E-2</v>
      </c>
      <c r="CC886" s="23">
        <f t="shared" si="275"/>
        <v>-5.7507023398758461E-3</v>
      </c>
      <c r="DL886" s="2"/>
      <c r="DN886" s="2"/>
      <c r="DP886" s="2"/>
      <c r="DV886" s="2"/>
      <c r="DW886" s="23"/>
      <c r="DX886" s="23"/>
      <c r="DY886" s="23"/>
    </row>
    <row r="887" spans="71:129">
      <c r="BS887" s="2">
        <v>44722</v>
      </c>
      <c r="BT887">
        <v>2641.69</v>
      </c>
      <c r="BU887" s="2">
        <v>44722</v>
      </c>
      <c r="BV887">
        <v>1875.67</v>
      </c>
      <c r="BW887" s="2">
        <v>44722</v>
      </c>
      <c r="BX887">
        <v>1054.6400000000001</v>
      </c>
      <c r="BZ887" s="2">
        <v>44722</v>
      </c>
      <c r="CA887" s="23">
        <f t="shared" ref="CA887" si="276">BV888/BV887-1</f>
        <v>-5.6849019283775948E-2</v>
      </c>
      <c r="CB887" s="23">
        <f t="shared" ref="CB887" si="277">BT888/BT887-1</f>
        <v>-5.902282251134694E-2</v>
      </c>
      <c r="CC887" s="23">
        <f t="shared" ref="CC887" si="278">BX888/BX887-1</f>
        <v>-4.7419024501251683E-2</v>
      </c>
      <c r="DL887" s="2"/>
      <c r="DN887" s="2"/>
      <c r="DP887" s="2"/>
      <c r="DV887" s="2"/>
      <c r="DW887" s="23"/>
      <c r="DX887" s="23"/>
      <c r="DY887" s="23"/>
    </row>
    <row r="888" spans="71:129">
      <c r="BS888" s="2">
        <v>44729</v>
      </c>
      <c r="BT888">
        <v>2485.77</v>
      </c>
      <c r="BU888" s="2">
        <v>44729</v>
      </c>
      <c r="BV888">
        <v>1769.04</v>
      </c>
      <c r="BW888" s="2">
        <v>44729</v>
      </c>
      <c r="BX888">
        <v>1004.63</v>
      </c>
      <c r="BZ888" s="2">
        <v>44729</v>
      </c>
      <c r="CA888" s="23">
        <f t="shared" ref="CA888:CA889" si="279">BV889/BV888-1</f>
        <v>2.6302401302401357E-2</v>
      </c>
      <c r="CB888" s="23">
        <f t="shared" ref="CB888:CB889" si="280">BT889/BT888-1</f>
        <v>5.3790173668521346E-2</v>
      </c>
      <c r="CC888" s="23">
        <f t="shared" ref="CC888:CC889" si="281">BX889/BX888-1</f>
        <v>6.5198132645849505E-3</v>
      </c>
      <c r="DL888" s="2"/>
      <c r="DN888" s="2"/>
      <c r="DP888" s="2"/>
      <c r="DV888" s="2"/>
      <c r="DW888" s="23"/>
      <c r="DX888" s="23"/>
      <c r="DY888" s="23"/>
    </row>
    <row r="889" spans="71:129">
      <c r="BS889" s="2">
        <v>44736</v>
      </c>
      <c r="BT889">
        <v>2619.48</v>
      </c>
      <c r="BU889" s="2">
        <v>44736</v>
      </c>
      <c r="BV889">
        <v>1815.57</v>
      </c>
      <c r="BW889" s="2">
        <v>44736</v>
      </c>
      <c r="BX889">
        <v>1011.18</v>
      </c>
      <c r="BZ889" s="2">
        <v>44736</v>
      </c>
      <c r="CA889" s="23">
        <f t="shared" si="279"/>
        <v>4.2135527685520646E-3</v>
      </c>
      <c r="CB889" s="23">
        <f t="shared" si="280"/>
        <v>-2.2725884526699991E-2</v>
      </c>
      <c r="CC889" s="23">
        <f t="shared" si="281"/>
        <v>-1.8137225815383906E-2</v>
      </c>
      <c r="DL889" s="2"/>
      <c r="DN889" s="2"/>
      <c r="DP889" s="2"/>
      <c r="DV889" s="2"/>
      <c r="DW889" s="23"/>
      <c r="DX889" s="23"/>
      <c r="DY889" s="23"/>
    </row>
    <row r="890" spans="71:129">
      <c r="BS890" s="2">
        <v>44743</v>
      </c>
      <c r="BT890">
        <v>2559.9499999999998</v>
      </c>
      <c r="BU890" s="2">
        <v>44743</v>
      </c>
      <c r="BV890">
        <v>1823.22</v>
      </c>
      <c r="BW890" s="2">
        <v>44743</v>
      </c>
      <c r="BX890">
        <v>992.84</v>
      </c>
      <c r="BZ890" s="2">
        <v>44743</v>
      </c>
      <c r="CA890" s="23">
        <f t="shared" ref="CA890:CA893" si="282">BV891/BV890-1</f>
        <v>3.0610677811783615E-2</v>
      </c>
      <c r="CB890" s="23">
        <f t="shared" ref="CB890:CB893" si="283">BT891/BT890-1</f>
        <v>1.7058926932166596E-2</v>
      </c>
      <c r="CC890" s="23">
        <f t="shared" ref="CC890:CC893" si="284">BX891/BX890-1</f>
        <v>6.7785343056283587E-3</v>
      </c>
      <c r="DL890" s="2"/>
      <c r="DN890" s="2"/>
      <c r="DP890" s="2"/>
      <c r="DV890" s="2"/>
      <c r="DW890" s="23"/>
      <c r="DX890" s="23"/>
      <c r="DY890" s="23"/>
    </row>
    <row r="891" spans="71:129">
      <c r="BS891" s="2">
        <v>44750</v>
      </c>
      <c r="BT891">
        <v>2603.62</v>
      </c>
      <c r="BU891" s="2">
        <v>44750</v>
      </c>
      <c r="BV891">
        <v>1879.03</v>
      </c>
      <c r="BW891" s="2">
        <v>44750</v>
      </c>
      <c r="BX891">
        <v>999.57</v>
      </c>
      <c r="BZ891" s="2">
        <v>44750</v>
      </c>
      <c r="CA891" s="23">
        <f t="shared" si="282"/>
        <v>-3.1026646727300156E-3</v>
      </c>
      <c r="CB891" s="23">
        <f t="shared" si="283"/>
        <v>-1.343514030465276E-2</v>
      </c>
      <c r="CC891" s="23">
        <f t="shared" si="284"/>
        <v>-3.7736226577428367E-2</v>
      </c>
      <c r="DL891" s="2"/>
      <c r="DN891" s="2"/>
      <c r="DP891" s="2"/>
      <c r="DV891" s="2"/>
      <c r="DW891" s="23"/>
      <c r="DX891" s="23"/>
      <c r="DY891" s="23"/>
    </row>
    <row r="892" spans="71:129">
      <c r="BS892" s="2">
        <v>44757</v>
      </c>
      <c r="BT892">
        <v>2568.64</v>
      </c>
      <c r="BU892" s="2">
        <v>44757</v>
      </c>
      <c r="BV892">
        <v>1873.2</v>
      </c>
      <c r="BW892" s="2">
        <v>44757</v>
      </c>
      <c r="BX892">
        <v>961.85</v>
      </c>
      <c r="BZ892" s="2">
        <v>44757</v>
      </c>
      <c r="CA892" s="23">
        <f t="shared" si="282"/>
        <v>4.0422805893657987E-2</v>
      </c>
      <c r="CB892" s="23">
        <f t="shared" si="283"/>
        <v>3.1993584153482191E-2</v>
      </c>
      <c r="CC892" s="23">
        <f t="shared" si="284"/>
        <v>2.9651193013463528E-2</v>
      </c>
      <c r="DL892" s="2"/>
      <c r="DN892" s="2"/>
      <c r="DP892" s="2"/>
      <c r="DV892" s="2"/>
      <c r="DW892" s="23"/>
      <c r="DX892" s="23"/>
      <c r="DY892" s="23"/>
    </row>
    <row r="893" spans="71:129">
      <c r="BS893" s="2">
        <v>44764</v>
      </c>
      <c r="BT893">
        <v>2650.82</v>
      </c>
      <c r="BU893" s="2">
        <v>44764</v>
      </c>
      <c r="BV893">
        <v>1948.92</v>
      </c>
      <c r="BW893" s="2">
        <v>44764</v>
      </c>
      <c r="BX893">
        <v>990.37</v>
      </c>
      <c r="BZ893" s="2">
        <v>44764</v>
      </c>
      <c r="CA893" s="23">
        <f t="shared" si="282"/>
        <v>2.5634710506331704E-2</v>
      </c>
      <c r="CB893" s="23">
        <f t="shared" si="283"/>
        <v>3.6045450087142772E-2</v>
      </c>
      <c r="CC893" s="23">
        <f t="shared" si="284"/>
        <v>3.4431576077627035E-3</v>
      </c>
      <c r="DL893" s="2"/>
      <c r="DN893" s="2"/>
      <c r="DP893" s="2"/>
      <c r="DV893" s="2"/>
      <c r="DW893" s="23"/>
      <c r="DX893" s="23"/>
      <c r="DY893" s="23"/>
    </row>
    <row r="894" spans="71:129">
      <c r="BS894" s="2">
        <v>44771</v>
      </c>
      <c r="BT894">
        <v>2746.37</v>
      </c>
      <c r="BU894" s="2">
        <v>44771</v>
      </c>
      <c r="BV894">
        <v>1998.88</v>
      </c>
      <c r="BW894" s="2">
        <v>44771</v>
      </c>
      <c r="BX894">
        <v>993.78</v>
      </c>
      <c r="BZ894" s="2">
        <v>44771</v>
      </c>
      <c r="CA894" s="23">
        <f t="shared" ref="CA894:CA896" si="285">BV895/BV894-1</f>
        <v>1.7264668214199919E-2</v>
      </c>
      <c r="CB894" s="23">
        <f t="shared" ref="CB894:CB896" si="286">BT895/BT894-1</f>
        <v>2.0718257190399658E-3</v>
      </c>
      <c r="CC894" s="23">
        <f t="shared" ref="CC894:CC896" si="287">BX895/BX894-1</f>
        <v>9.1468936786813781E-3</v>
      </c>
      <c r="DL894" s="2"/>
      <c r="DN894" s="2"/>
      <c r="DP894" s="2"/>
      <c r="DV894" s="2"/>
      <c r="DW894" s="23"/>
      <c r="DX894" s="23"/>
      <c r="DY894" s="23"/>
    </row>
    <row r="895" spans="71:129">
      <c r="BS895" s="2">
        <v>44778</v>
      </c>
      <c r="BT895">
        <v>2752.06</v>
      </c>
      <c r="BU895" s="2">
        <v>44778</v>
      </c>
      <c r="BV895">
        <v>2033.39</v>
      </c>
      <c r="BW895" s="2">
        <v>44778</v>
      </c>
      <c r="BX895">
        <v>1002.87</v>
      </c>
      <c r="BZ895" s="2">
        <v>44778</v>
      </c>
      <c r="CA895" s="23">
        <f t="shared" si="285"/>
        <v>1.5988079020748502E-2</v>
      </c>
      <c r="CB895" s="23">
        <f t="shared" si="286"/>
        <v>2.995937588570019E-2</v>
      </c>
      <c r="CC895" s="23">
        <f t="shared" si="287"/>
        <v>1.3920049458055361E-2</v>
      </c>
      <c r="DL895" s="2"/>
      <c r="DN895" s="2"/>
      <c r="DP895" s="2"/>
      <c r="DV895" s="2"/>
      <c r="DW895" s="23"/>
      <c r="DX895" s="23"/>
      <c r="DY895" s="23"/>
    </row>
    <row r="896" spans="71:129">
      <c r="BS896" s="2">
        <v>44785</v>
      </c>
      <c r="BT896">
        <v>2834.51</v>
      </c>
      <c r="BU896" s="2">
        <v>44785</v>
      </c>
      <c r="BV896">
        <v>2065.9</v>
      </c>
      <c r="BW896" s="2">
        <v>44785</v>
      </c>
      <c r="BX896">
        <v>1016.83</v>
      </c>
      <c r="BZ896" s="2">
        <v>44785</v>
      </c>
      <c r="CA896" s="23">
        <f t="shared" si="285"/>
        <v>6.7525049615178023E-3</v>
      </c>
      <c r="CB896" s="23">
        <f t="shared" si="286"/>
        <v>-1.6510790224765537E-2</v>
      </c>
      <c r="CC896" s="23">
        <f t="shared" si="287"/>
        <v>-1.5115604378312941E-2</v>
      </c>
      <c r="DL896" s="2"/>
      <c r="DN896" s="2"/>
      <c r="DP896" s="2"/>
      <c r="DV896" s="2"/>
      <c r="DW896" s="23"/>
      <c r="DX896" s="23"/>
      <c r="DY896" s="23"/>
    </row>
    <row r="897" spans="71:129">
      <c r="BS897" s="2">
        <v>44792</v>
      </c>
      <c r="BT897">
        <v>2787.71</v>
      </c>
      <c r="BU897" s="2">
        <v>44792</v>
      </c>
      <c r="BV897">
        <v>2079.85</v>
      </c>
      <c r="BW897" s="2">
        <v>44792</v>
      </c>
      <c r="BX897">
        <v>1001.46</v>
      </c>
      <c r="BZ897" s="2">
        <v>44792</v>
      </c>
      <c r="CA897" s="23">
        <f t="shared" ref="CA897:CA899" si="288">BV898/BV897-1</f>
        <v>-1.0827703920955778E-2</v>
      </c>
      <c r="CB897" s="23">
        <f t="shared" ref="CB897:CB899" si="289">BT898/BT897-1</f>
        <v>-3.3392999989238503E-2</v>
      </c>
      <c r="CC897" s="23">
        <f t="shared" ref="CC897:CC899" si="290">BX898/BX897-1</f>
        <v>5.0326523276016388E-3</v>
      </c>
      <c r="DL897" s="2"/>
      <c r="DN897" s="2"/>
      <c r="DP897" s="2"/>
      <c r="DV897" s="2"/>
      <c r="DW897" s="23"/>
      <c r="DX897" s="23"/>
      <c r="DY897" s="23"/>
    </row>
    <row r="898" spans="71:129">
      <c r="BS898" s="2">
        <v>44799</v>
      </c>
      <c r="BT898">
        <v>2694.62</v>
      </c>
      <c r="BU898" s="2">
        <v>44799</v>
      </c>
      <c r="BV898">
        <v>2057.33</v>
      </c>
      <c r="BW898" s="2">
        <v>44799</v>
      </c>
      <c r="BX898">
        <v>1006.5</v>
      </c>
      <c r="BZ898" s="2">
        <v>44799</v>
      </c>
      <c r="CA898" s="23">
        <f t="shared" si="288"/>
        <v>1.4338973329510729E-3</v>
      </c>
      <c r="CB898" s="23">
        <f t="shared" si="289"/>
        <v>-3.1306826194416937E-2</v>
      </c>
      <c r="CC898" s="23">
        <f t="shared" si="290"/>
        <v>-3.0163934426229555E-2</v>
      </c>
    </row>
    <row r="899" spans="71:129">
      <c r="BS899" s="2">
        <v>44806</v>
      </c>
      <c r="BT899">
        <v>2610.2600000000002</v>
      </c>
      <c r="BU899" s="2">
        <v>44806</v>
      </c>
      <c r="BV899">
        <v>2060.2800000000002</v>
      </c>
      <c r="BW899" s="2">
        <v>44806</v>
      </c>
      <c r="BX899">
        <v>976.14</v>
      </c>
      <c r="BZ899" s="2"/>
      <c r="CA899" s="23"/>
      <c r="CB899" s="23"/>
      <c r="CC899" s="23"/>
    </row>
    <row r="900" spans="71:129">
      <c r="BS900" s="2"/>
      <c r="BU900" s="2"/>
      <c r="BW900" s="2"/>
    </row>
    <row r="901" spans="71:129">
      <c r="BS901" s="2"/>
      <c r="BU901" s="2"/>
      <c r="BW901" s="2"/>
    </row>
    <row r="902" spans="71:129">
      <c r="BS902" s="2"/>
      <c r="BU902" s="2"/>
      <c r="BW902" s="2"/>
    </row>
    <row r="903" spans="71:129">
      <c r="BS903" s="2"/>
      <c r="BU903" s="2"/>
      <c r="BW903" s="2"/>
    </row>
    <row r="904" spans="71:129">
      <c r="BS904" s="2"/>
      <c r="BU904" s="2"/>
      <c r="BW904" s="2"/>
    </row>
    <row r="905" spans="71:129">
      <c r="BS905" s="2"/>
      <c r="BU905" s="2"/>
      <c r="BW905" s="2"/>
    </row>
    <row r="906" spans="71:129">
      <c r="BS906" s="2"/>
      <c r="BU906" s="2"/>
      <c r="BW906" s="2"/>
    </row>
    <row r="907" spans="71:129">
      <c r="BS907" s="2"/>
      <c r="BU907" s="2"/>
      <c r="BW907" s="2"/>
    </row>
    <row r="908" spans="71:129">
      <c r="BS908" s="2"/>
      <c r="BU908" s="2"/>
      <c r="BW908" s="2"/>
    </row>
    <row r="909" spans="71:129">
      <c r="BS909" s="2"/>
      <c r="BU909" s="2"/>
      <c r="BW909" s="2"/>
    </row>
    <row r="910" spans="71:129">
      <c r="BS910" s="2"/>
      <c r="BU910" s="2"/>
      <c r="BW910" s="2"/>
    </row>
    <row r="911" spans="71:129">
      <c r="BS911" s="2"/>
      <c r="BU911" s="2"/>
      <c r="BW911" s="2"/>
    </row>
    <row r="912" spans="71:129">
      <c r="BS912" s="2"/>
      <c r="BU912" s="2"/>
      <c r="BW912" s="2"/>
    </row>
    <row r="913" spans="71:75">
      <c r="BS913" s="2"/>
      <c r="BU913" s="2"/>
      <c r="BW913" s="2"/>
    </row>
    <row r="914" spans="71:75">
      <c r="BS914" s="2"/>
      <c r="BU914" s="2"/>
      <c r="BW914" s="2"/>
    </row>
    <row r="915" spans="71:75">
      <c r="BS915" s="2"/>
      <c r="BU915" s="2"/>
      <c r="BW915" s="2"/>
    </row>
    <row r="916" spans="71:75">
      <c r="BS916" s="2"/>
      <c r="BU916" s="2"/>
      <c r="BW916" s="2"/>
    </row>
    <row r="917" spans="71:75">
      <c r="BS917" s="2"/>
      <c r="BU917" s="2"/>
      <c r="BW917" s="2"/>
    </row>
    <row r="918" spans="71:75">
      <c r="BS918" s="2"/>
      <c r="BU918" s="2"/>
      <c r="BW918" s="2"/>
    </row>
    <row r="919" spans="71:75">
      <c r="BS919" s="2"/>
      <c r="BU919" s="2"/>
      <c r="BW919" s="2"/>
    </row>
    <row r="920" spans="71:75">
      <c r="BS920" s="2"/>
      <c r="BU920" s="2"/>
      <c r="BW920" s="2"/>
    </row>
    <row r="921" spans="71:75">
      <c r="BS921" s="2"/>
      <c r="BU921" s="2"/>
      <c r="BW921" s="2"/>
    </row>
    <row r="922" spans="71:75">
      <c r="BS922" s="2"/>
      <c r="BU922" s="2"/>
      <c r="BW922" s="2"/>
    </row>
    <row r="923" spans="71:75">
      <c r="BS923" s="2"/>
      <c r="BU923" s="2"/>
      <c r="BW923" s="2"/>
    </row>
    <row r="924" spans="71:75">
      <c r="BS924" s="2"/>
      <c r="BU924" s="2"/>
      <c r="BW924" s="2"/>
    </row>
    <row r="925" spans="71:75">
      <c r="BS925" s="2"/>
      <c r="BU925" s="2"/>
      <c r="BW925" s="2"/>
    </row>
    <row r="926" spans="71:75">
      <c r="BS926" s="2"/>
      <c r="BU926" s="2"/>
      <c r="BW926" s="2"/>
    </row>
    <row r="927" spans="71:75">
      <c r="BS927" s="2"/>
      <c r="BU927" s="2"/>
      <c r="BW927" s="2"/>
    </row>
    <row r="928" spans="71:75">
      <c r="BS928" s="2"/>
      <c r="BU928" s="2"/>
      <c r="BW928" s="2"/>
    </row>
    <row r="929" spans="71:75">
      <c r="BS929" s="2"/>
      <c r="BU929" s="2"/>
      <c r="BW929" s="2"/>
    </row>
    <row r="930" spans="71:75">
      <c r="BS930" s="2"/>
      <c r="BU930" s="2"/>
      <c r="BW930" s="2"/>
    </row>
    <row r="931" spans="71:75">
      <c r="BS931" s="2"/>
      <c r="BU931" s="2"/>
      <c r="BW931" s="2"/>
    </row>
    <row r="932" spans="71:75">
      <c r="BS932" s="2"/>
      <c r="BU932" s="2"/>
      <c r="BW932" s="2"/>
    </row>
    <row r="933" spans="71:75">
      <c r="BS933" s="2"/>
      <c r="BU933" s="2"/>
      <c r="BW933" s="2"/>
    </row>
    <row r="934" spans="71:75">
      <c r="BS934" s="2"/>
      <c r="BU934" s="2"/>
      <c r="BW934" s="2"/>
    </row>
    <row r="935" spans="71:75">
      <c r="BS935" s="2"/>
      <c r="BU935" s="2"/>
      <c r="BW935" s="2"/>
    </row>
    <row r="936" spans="71:75">
      <c r="BS936" s="2"/>
      <c r="BU936" s="2"/>
      <c r="BW936" s="2"/>
    </row>
    <row r="937" spans="71:75">
      <c r="BS937" s="2"/>
      <c r="BU937" s="2"/>
      <c r="BW937" s="2"/>
    </row>
    <row r="938" spans="71:75">
      <c r="BS938" s="2"/>
      <c r="BU938" s="2"/>
      <c r="BW938" s="2"/>
    </row>
    <row r="939" spans="71:75">
      <c r="BS939" s="2"/>
      <c r="BU939" s="2"/>
      <c r="BW939" s="2"/>
    </row>
    <row r="940" spans="71:75">
      <c r="BS940" s="2"/>
      <c r="BU940" s="2"/>
      <c r="BW940" s="2"/>
    </row>
    <row r="941" spans="71:75">
      <c r="BS941" s="2"/>
      <c r="BU941" s="2"/>
      <c r="BW941" s="2"/>
    </row>
    <row r="942" spans="71:75">
      <c r="BS942" s="2"/>
      <c r="BU942" s="2"/>
      <c r="BW942" s="2"/>
    </row>
    <row r="943" spans="71:75">
      <c r="BS943" s="2"/>
      <c r="BU943" s="2"/>
      <c r="BW943" s="2"/>
    </row>
    <row r="944" spans="71:75">
      <c r="BS944" s="2"/>
      <c r="BU944" s="2"/>
      <c r="BW944" s="2"/>
    </row>
    <row r="945" spans="71:75">
      <c r="BS945" s="2"/>
      <c r="BU945" s="2"/>
      <c r="BW945" s="2"/>
    </row>
    <row r="946" spans="71:75">
      <c r="BS946" s="2"/>
      <c r="BU946" s="2"/>
      <c r="BW946" s="2"/>
    </row>
    <row r="947" spans="71:75">
      <c r="BS947" s="2"/>
      <c r="BU947" s="2"/>
      <c r="BW947" s="2"/>
    </row>
    <row r="948" spans="71:75">
      <c r="BS948" s="2"/>
      <c r="BU948" s="2"/>
      <c r="BW948" s="2"/>
    </row>
    <row r="949" spans="71:75">
      <c r="BS949" s="2"/>
      <c r="BU949" s="2"/>
      <c r="BW949" s="2"/>
    </row>
    <row r="950" spans="71:75">
      <c r="BS950" s="2"/>
      <c r="BU950" s="2"/>
      <c r="BW950" s="2"/>
    </row>
    <row r="951" spans="71:75">
      <c r="BS951" s="2"/>
      <c r="BU951" s="2"/>
      <c r="BW951" s="2"/>
    </row>
    <row r="952" spans="71:75">
      <c r="BS952" s="2"/>
      <c r="BU952" s="2"/>
      <c r="BW952" s="2"/>
    </row>
    <row r="953" spans="71:75">
      <c r="BS953" s="2"/>
      <c r="BU953" s="2"/>
      <c r="BW953" s="2"/>
    </row>
    <row r="954" spans="71:75">
      <c r="BS954" s="2"/>
      <c r="BU954" s="2"/>
      <c r="BW954" s="2"/>
    </row>
    <row r="955" spans="71:75">
      <c r="BS955" s="2"/>
      <c r="BU955" s="2"/>
      <c r="BW955" s="2"/>
    </row>
    <row r="956" spans="71:75">
      <c r="BS956" s="2"/>
      <c r="BU956" s="2"/>
      <c r="BW956" s="2"/>
    </row>
    <row r="957" spans="71:75">
      <c r="BS957" s="2"/>
      <c r="BU957" s="2"/>
      <c r="BW957" s="2"/>
    </row>
    <row r="958" spans="71:75">
      <c r="BS958" s="2"/>
      <c r="BU958" s="2"/>
      <c r="BW958" s="2"/>
    </row>
    <row r="959" spans="71:75">
      <c r="BS959" s="2"/>
      <c r="BU959" s="2"/>
      <c r="BW959" s="2"/>
    </row>
    <row r="960" spans="71:75">
      <c r="BS960" s="2"/>
      <c r="BU960" s="2"/>
      <c r="BW960" s="2"/>
    </row>
    <row r="961" spans="71:75">
      <c r="BS961" s="2"/>
      <c r="BU961" s="2"/>
      <c r="BW961" s="2"/>
    </row>
    <row r="962" spans="71:75">
      <c r="BS962" s="2"/>
      <c r="BU962" s="2"/>
      <c r="BW962" s="2"/>
    </row>
    <row r="963" spans="71:75">
      <c r="BS963" s="2"/>
      <c r="BU963" s="2"/>
      <c r="BW963" s="2"/>
    </row>
    <row r="964" spans="71:75">
      <c r="BS964" s="2"/>
      <c r="BU964" s="2"/>
      <c r="BW964" s="2"/>
    </row>
    <row r="965" spans="71:75">
      <c r="BS965" s="2"/>
      <c r="BU965" s="2"/>
      <c r="BW965" s="2"/>
    </row>
    <row r="966" spans="71:75">
      <c r="BS966" s="2"/>
      <c r="BU966" s="2"/>
      <c r="BW966" s="2"/>
    </row>
    <row r="967" spans="71:75">
      <c r="BS967" s="2"/>
      <c r="BU967" s="2"/>
      <c r="BW967" s="2"/>
    </row>
    <row r="968" spans="71:75">
      <c r="BS968" s="2"/>
      <c r="BU968" s="2"/>
      <c r="BW968" s="2"/>
    </row>
    <row r="969" spans="71:75">
      <c r="BS969" s="2"/>
      <c r="BU969" s="2"/>
      <c r="BW969" s="2"/>
    </row>
    <row r="970" spans="71:75">
      <c r="BS970" s="2"/>
      <c r="BU970" s="2"/>
      <c r="BW970" s="2"/>
    </row>
    <row r="971" spans="71:75">
      <c r="BS971" s="2"/>
      <c r="BU971" s="2"/>
      <c r="BW971" s="2"/>
    </row>
    <row r="972" spans="71:75">
      <c r="BS972" s="2"/>
      <c r="BU972" s="2"/>
      <c r="BW972" s="2"/>
    </row>
    <row r="973" spans="71:75">
      <c r="BS973" s="2"/>
      <c r="BU973" s="2"/>
      <c r="BW973" s="2"/>
    </row>
    <row r="974" spans="71:75">
      <c r="BS974" s="2"/>
      <c r="BU974" s="2"/>
      <c r="BW974" s="2"/>
    </row>
    <row r="975" spans="71:75">
      <c r="BS975" s="2"/>
      <c r="BU975" s="2"/>
      <c r="BW975" s="2"/>
    </row>
    <row r="976" spans="71:75">
      <c r="BS976" s="2"/>
      <c r="BU976" s="2"/>
      <c r="BW976" s="2"/>
    </row>
    <row r="977" spans="71:75">
      <c r="BS977" s="2"/>
      <c r="BU977" s="2"/>
      <c r="BW977" s="2"/>
    </row>
    <row r="978" spans="71:75">
      <c r="BS978" s="2"/>
      <c r="BU978" s="2"/>
      <c r="BW978" s="2"/>
    </row>
    <row r="979" spans="71:75">
      <c r="BS979" s="2"/>
      <c r="BU979" s="2"/>
      <c r="BW979" s="2"/>
    </row>
    <row r="980" spans="71:75">
      <c r="BS980" s="2"/>
      <c r="BU980" s="2"/>
      <c r="BW980" s="2"/>
    </row>
    <row r="981" spans="71:75">
      <c r="BS981" s="2"/>
      <c r="BU981" s="2"/>
      <c r="BW981" s="2"/>
    </row>
    <row r="982" spans="71:75">
      <c r="BS982" s="2"/>
      <c r="BU982" s="2"/>
      <c r="BW982" s="2"/>
    </row>
    <row r="983" spans="71:75">
      <c r="BS983" s="2"/>
      <c r="BU983" s="2"/>
      <c r="BW983" s="2"/>
    </row>
    <row r="984" spans="71:75">
      <c r="BS984" s="2"/>
      <c r="BU984" s="2"/>
      <c r="BW984" s="2"/>
    </row>
    <row r="985" spans="71:75">
      <c r="BS985" s="2"/>
      <c r="BU985" s="2"/>
      <c r="BW985" s="2"/>
    </row>
    <row r="986" spans="71:75">
      <c r="BS986" s="2"/>
      <c r="BU986" s="2"/>
      <c r="BW986" s="2"/>
    </row>
    <row r="987" spans="71:75">
      <c r="BS987" s="2"/>
      <c r="BU987" s="2"/>
      <c r="BW987" s="2"/>
    </row>
    <row r="988" spans="71:75">
      <c r="BS988" s="2"/>
      <c r="BU988" s="2"/>
      <c r="BW988" s="2"/>
    </row>
    <row r="989" spans="71:75">
      <c r="BS989" s="2"/>
      <c r="BU989" s="2"/>
      <c r="BW989" s="2"/>
    </row>
    <row r="990" spans="71:75">
      <c r="BS990" s="2"/>
      <c r="BU990" s="2"/>
      <c r="BW990" s="2"/>
    </row>
    <row r="991" spans="71:75">
      <c r="BS991" s="2"/>
      <c r="BU991" s="2"/>
      <c r="BW991" s="2"/>
    </row>
    <row r="992" spans="71:75">
      <c r="BS992" s="2"/>
      <c r="BU992" s="2"/>
      <c r="BW992" s="2"/>
    </row>
    <row r="993" spans="71:75">
      <c r="BS993" s="2"/>
      <c r="BU993" s="2"/>
      <c r="BW993" s="2"/>
    </row>
    <row r="994" spans="71:75">
      <c r="BS994" s="2"/>
      <c r="BU994" s="2"/>
      <c r="BW994" s="2"/>
    </row>
    <row r="995" spans="71:75">
      <c r="BS995" s="2"/>
      <c r="BU995" s="2"/>
      <c r="BW995" s="2"/>
    </row>
    <row r="996" spans="71:75">
      <c r="BS996" s="2"/>
      <c r="BU996" s="2"/>
      <c r="BW996" s="2"/>
    </row>
    <row r="997" spans="71:75">
      <c r="BS997" s="2"/>
      <c r="BU997" s="2"/>
      <c r="BW997" s="2"/>
    </row>
    <row r="998" spans="71:75">
      <c r="BS998" s="2"/>
      <c r="BU998" s="2"/>
      <c r="BW998" s="2"/>
    </row>
    <row r="999" spans="71:75">
      <c r="BS999" s="2"/>
      <c r="BU999" s="2"/>
      <c r="BW999" s="2"/>
    </row>
    <row r="1000" spans="71:75">
      <c r="BS1000" s="2"/>
      <c r="BU1000" s="2"/>
      <c r="BW1000" s="2"/>
    </row>
    <row r="1001" spans="71:75">
      <c r="BS1001" s="2"/>
      <c r="BU1001" s="2"/>
      <c r="BW1001" s="2"/>
    </row>
    <row r="1002" spans="71:75">
      <c r="BS1002" s="2"/>
      <c r="BU1002" s="2"/>
      <c r="BW1002" s="2"/>
    </row>
    <row r="1003" spans="71:75">
      <c r="BS1003" s="2"/>
      <c r="BU1003" s="2"/>
      <c r="BW1003" s="2"/>
    </row>
    <row r="1004" spans="71:75">
      <c r="BS1004" s="2"/>
      <c r="BU1004" s="2"/>
      <c r="BW1004" s="2"/>
    </row>
    <row r="1005" spans="71:75">
      <c r="BS1005" s="2"/>
      <c r="BU1005" s="2"/>
      <c r="BW1005" s="2"/>
    </row>
    <row r="1006" spans="71:75">
      <c r="BS1006" s="2"/>
      <c r="BU1006" s="2"/>
      <c r="BW1006" s="2"/>
    </row>
    <row r="1007" spans="71:75">
      <c r="BS1007" s="2"/>
      <c r="BU1007" s="2"/>
      <c r="BW1007" s="2"/>
    </row>
    <row r="1008" spans="71:75">
      <c r="BS1008" s="2"/>
      <c r="BU1008" s="2"/>
      <c r="BW1008" s="2"/>
    </row>
    <row r="1009" spans="71:75">
      <c r="BS1009" s="2"/>
      <c r="BU1009" s="2"/>
      <c r="BW1009" s="2"/>
    </row>
    <row r="1010" spans="71:75">
      <c r="BS1010" s="2"/>
      <c r="BU1010" s="2"/>
      <c r="BW1010" s="2"/>
    </row>
    <row r="1011" spans="71:75">
      <c r="BS1011" s="2"/>
      <c r="BU1011" s="2"/>
      <c r="BW1011" s="2"/>
    </row>
    <row r="1012" spans="71:75">
      <c r="BS1012" s="2"/>
      <c r="BU1012" s="2"/>
      <c r="BW1012" s="2"/>
    </row>
    <row r="1013" spans="71:75">
      <c r="BS1013" s="2"/>
      <c r="BU1013" s="2"/>
      <c r="BW1013" s="2"/>
    </row>
    <row r="1014" spans="71:75">
      <c r="BS1014" s="2"/>
      <c r="BU1014" s="2"/>
      <c r="BW1014" s="2"/>
    </row>
    <row r="1015" spans="71:75">
      <c r="BS1015" s="2"/>
      <c r="BU1015" s="2"/>
      <c r="BW1015" s="2"/>
    </row>
    <row r="1016" spans="71:75">
      <c r="BS1016" s="2"/>
      <c r="BU1016" s="2"/>
      <c r="BW1016" s="2"/>
    </row>
    <row r="1017" spans="71:75">
      <c r="BS1017" s="2"/>
      <c r="BU1017" s="2"/>
      <c r="BW1017" s="2"/>
    </row>
    <row r="1018" spans="71:75">
      <c r="BS1018" s="2"/>
      <c r="BU1018" s="2"/>
      <c r="BW1018" s="2"/>
    </row>
    <row r="1019" spans="71:75">
      <c r="BS1019" s="2"/>
      <c r="BU1019" s="2"/>
      <c r="BW1019" s="2"/>
    </row>
    <row r="1020" spans="71:75">
      <c r="BS1020" s="2"/>
      <c r="BU1020" s="2"/>
      <c r="BW1020" s="2"/>
    </row>
    <row r="1021" spans="71:75">
      <c r="BS1021" s="2"/>
      <c r="BU1021" s="2"/>
      <c r="BW1021" s="2"/>
    </row>
    <row r="1022" spans="71:75">
      <c r="BS1022" s="2"/>
      <c r="BU1022" s="2"/>
      <c r="BW1022" s="2"/>
    </row>
    <row r="1023" spans="71:75">
      <c r="BS1023" s="2"/>
      <c r="BU1023" s="2"/>
      <c r="BW1023" s="2"/>
    </row>
    <row r="1024" spans="71:75">
      <c r="BS1024" s="2"/>
      <c r="BU1024" s="2"/>
      <c r="BW1024" s="2"/>
    </row>
    <row r="1025" spans="71:75">
      <c r="BS1025" s="2"/>
      <c r="BU1025" s="2"/>
      <c r="BW1025" s="2"/>
    </row>
    <row r="1026" spans="71:75">
      <c r="BS1026" s="2"/>
      <c r="BU1026" s="2"/>
      <c r="BW1026" s="2"/>
    </row>
    <row r="1027" spans="71:75">
      <c r="BS1027" s="2"/>
      <c r="BU1027" s="2"/>
      <c r="BW1027" s="2"/>
    </row>
    <row r="1028" spans="71:75">
      <c r="BS1028" s="2"/>
      <c r="BU1028" s="2"/>
      <c r="BW1028" s="2"/>
    </row>
    <row r="1029" spans="71:75">
      <c r="BS1029" s="2"/>
      <c r="BU1029" s="2"/>
      <c r="BW1029" s="2"/>
    </row>
    <row r="1030" spans="71:75">
      <c r="BS1030" s="2"/>
      <c r="BU1030" s="2"/>
      <c r="BW1030" s="2"/>
    </row>
    <row r="1031" spans="71:75">
      <c r="BS1031" s="2"/>
      <c r="BU1031" s="2"/>
      <c r="BW1031" s="2"/>
    </row>
    <row r="1032" spans="71:75">
      <c r="BS1032" s="2"/>
      <c r="BU1032" s="2"/>
      <c r="BW1032" s="2"/>
    </row>
    <row r="1033" spans="71:75">
      <c r="BS1033" s="2"/>
      <c r="BU1033" s="2"/>
      <c r="BW1033" s="2"/>
    </row>
    <row r="1034" spans="71:75">
      <c r="BS1034" s="2"/>
      <c r="BU1034" s="2"/>
      <c r="BW1034" s="2"/>
    </row>
    <row r="1035" spans="71:75">
      <c r="BS1035" s="2"/>
      <c r="BU1035" s="2"/>
      <c r="BW1035" s="2"/>
    </row>
    <row r="1036" spans="71:75">
      <c r="BS1036" s="2"/>
      <c r="BU1036" s="2"/>
      <c r="BW1036" s="2"/>
    </row>
    <row r="1037" spans="71:75">
      <c r="BS1037" s="2"/>
      <c r="BU1037" s="2"/>
      <c r="BW1037" s="2"/>
    </row>
    <row r="1038" spans="71:75">
      <c r="BS1038" s="2"/>
      <c r="BU1038" s="2"/>
      <c r="BW1038" s="2"/>
    </row>
    <row r="1039" spans="71:75">
      <c r="BS1039" s="2"/>
      <c r="BU1039" s="2"/>
      <c r="BW1039" s="2"/>
    </row>
    <row r="1040" spans="71:75">
      <c r="BS1040" s="2"/>
      <c r="BU1040" s="2"/>
      <c r="BW1040" s="2"/>
    </row>
    <row r="1041" spans="71:75">
      <c r="BS1041" s="2"/>
      <c r="BU1041" s="2"/>
      <c r="BW1041" s="2"/>
    </row>
    <row r="1042" spans="71:75">
      <c r="BS1042" s="2"/>
      <c r="BU1042" s="2"/>
      <c r="BW1042" s="2"/>
    </row>
    <row r="1043" spans="71:75">
      <c r="BS1043" s="2"/>
      <c r="BU1043" s="2"/>
      <c r="BW1043" s="2"/>
    </row>
    <row r="1044" spans="71:75">
      <c r="BS1044" s="2"/>
      <c r="BU1044" s="2"/>
      <c r="BW1044" s="2"/>
    </row>
    <row r="1045" spans="71:75">
      <c r="BS1045" s="2"/>
      <c r="BU1045" s="2"/>
      <c r="BW1045" s="2"/>
    </row>
    <row r="1046" spans="71:75">
      <c r="BS1046" s="2"/>
      <c r="BU1046" s="2"/>
      <c r="BW1046" s="2"/>
    </row>
    <row r="1047" spans="71:75">
      <c r="BS1047" s="2"/>
      <c r="BU1047" s="2"/>
      <c r="BW1047" s="2"/>
    </row>
    <row r="1048" spans="71:75">
      <c r="BS1048" s="2"/>
      <c r="BU1048" s="2"/>
      <c r="BW1048" s="2"/>
    </row>
    <row r="1049" spans="71:75">
      <c r="BS1049" s="2"/>
      <c r="BU1049" s="2"/>
      <c r="BW1049" s="2"/>
    </row>
    <row r="1050" spans="71:75">
      <c r="BS1050" s="2"/>
      <c r="BU1050" s="2"/>
      <c r="BW1050" s="2"/>
    </row>
    <row r="1051" spans="71:75">
      <c r="BS1051" s="2"/>
      <c r="BU1051" s="2"/>
      <c r="BW1051" s="2"/>
    </row>
    <row r="1052" spans="71:75">
      <c r="BS1052" s="2"/>
      <c r="BU1052" s="2"/>
      <c r="BW1052" s="2"/>
    </row>
    <row r="1053" spans="71:75">
      <c r="BS1053" s="2"/>
      <c r="BU1053" s="2"/>
      <c r="BW1053" s="2"/>
    </row>
    <row r="1054" spans="71:75">
      <c r="BS1054" s="2"/>
      <c r="BU1054" s="2"/>
      <c r="BW1054" s="2"/>
    </row>
    <row r="1055" spans="71:75">
      <c r="BS1055" s="2"/>
      <c r="BU1055" s="2"/>
      <c r="BW1055" s="2"/>
    </row>
    <row r="1056" spans="71:75">
      <c r="BS1056" s="2"/>
      <c r="BU1056" s="2"/>
      <c r="BW1056" s="2"/>
    </row>
    <row r="1057" spans="71:75">
      <c r="BS1057" s="2"/>
      <c r="BU1057" s="2"/>
      <c r="BW1057" s="2"/>
    </row>
    <row r="1058" spans="71:75">
      <c r="BS1058" s="2"/>
      <c r="BU1058" s="2"/>
      <c r="BW1058" s="2"/>
    </row>
    <row r="1059" spans="71:75">
      <c r="BS1059" s="2"/>
      <c r="BU1059" s="2"/>
      <c r="BW1059" s="2"/>
    </row>
    <row r="1060" spans="71:75">
      <c r="BS1060" s="2"/>
      <c r="BU1060" s="2"/>
      <c r="BW1060" s="2"/>
    </row>
    <row r="1061" spans="71:75">
      <c r="BS1061" s="2"/>
      <c r="BU1061" s="2"/>
      <c r="BW1061" s="2"/>
    </row>
    <row r="1062" spans="71:75">
      <c r="BS1062" s="2"/>
      <c r="BU1062" s="2"/>
      <c r="BW1062" s="2"/>
    </row>
    <row r="1063" spans="71:75">
      <c r="BS1063" s="2"/>
      <c r="BU1063" s="2"/>
      <c r="BW1063" s="2"/>
    </row>
    <row r="1064" spans="71:75">
      <c r="BS1064" s="2"/>
      <c r="BU1064" s="2"/>
      <c r="BW1064" s="2"/>
    </row>
    <row r="1065" spans="71:75">
      <c r="BS1065" s="2"/>
      <c r="BU1065" s="2"/>
      <c r="BW1065" s="2"/>
    </row>
    <row r="1066" spans="71:75">
      <c r="BS1066" s="2"/>
      <c r="BU1066" s="2"/>
      <c r="BW1066" s="2"/>
    </row>
    <row r="1067" spans="71:75">
      <c r="BS1067" s="2"/>
      <c r="BU1067" s="2"/>
      <c r="BW1067" s="2"/>
    </row>
    <row r="1068" spans="71:75">
      <c r="BS1068" s="2"/>
      <c r="BU1068" s="2"/>
      <c r="BW1068" s="2"/>
    </row>
    <row r="1069" spans="71:75">
      <c r="BS1069" s="2"/>
      <c r="BU1069" s="2"/>
      <c r="BW1069" s="2"/>
    </row>
    <row r="1070" spans="71:75">
      <c r="BS1070" s="2"/>
      <c r="BU1070" s="2"/>
      <c r="BW1070" s="2"/>
    </row>
    <row r="1071" spans="71:75">
      <c r="BS1071" s="2"/>
      <c r="BU1071" s="2"/>
      <c r="BW1071" s="2"/>
    </row>
    <row r="1072" spans="71:75">
      <c r="BS1072" s="2"/>
      <c r="BU1072" s="2"/>
      <c r="BW1072" s="2"/>
    </row>
    <row r="1073" spans="71:75">
      <c r="BS1073" s="2"/>
      <c r="BU1073" s="2"/>
      <c r="BW1073" s="2"/>
    </row>
    <row r="1074" spans="71:75">
      <c r="BS1074" s="2"/>
      <c r="BU1074" s="2"/>
      <c r="BW1074" s="2"/>
    </row>
    <row r="1075" spans="71:75">
      <c r="BS1075" s="2"/>
      <c r="BU1075" s="2"/>
      <c r="BW1075" s="2"/>
    </row>
    <row r="1076" spans="71:75">
      <c r="BS1076" s="2"/>
      <c r="BU1076" s="2"/>
      <c r="BW1076" s="2"/>
    </row>
    <row r="1077" spans="71:75">
      <c r="BS1077" s="2"/>
      <c r="BU1077" s="2"/>
      <c r="BW1077" s="2"/>
    </row>
    <row r="1078" spans="71:75">
      <c r="BS1078" s="2"/>
      <c r="BU1078" s="2"/>
      <c r="BW1078" s="2"/>
    </row>
    <row r="1079" spans="71:75">
      <c r="BS1079" s="2"/>
      <c r="BU1079" s="2"/>
      <c r="BW1079" s="2"/>
    </row>
    <row r="1080" spans="71:75">
      <c r="BS1080" s="2"/>
      <c r="BU1080" s="2"/>
      <c r="BW1080" s="2"/>
    </row>
    <row r="1081" spans="71:75">
      <c r="BS1081" s="2"/>
      <c r="BU1081" s="2"/>
      <c r="BW1081" s="2"/>
    </row>
    <row r="1082" spans="71:75">
      <c r="BS1082" s="2"/>
      <c r="BU1082" s="2"/>
      <c r="BW1082" s="2"/>
    </row>
    <row r="1083" spans="71:75">
      <c r="BS1083" s="2"/>
      <c r="BU1083" s="2"/>
      <c r="BW1083" s="2"/>
    </row>
    <row r="1084" spans="71:75">
      <c r="BS1084" s="2"/>
      <c r="BU1084" s="2"/>
      <c r="BW1084" s="2"/>
    </row>
    <row r="1085" spans="71:75">
      <c r="BS1085" s="2"/>
      <c r="BU1085" s="2"/>
      <c r="BW1085" s="2"/>
    </row>
    <row r="1086" spans="71:75">
      <c r="BS1086" s="2"/>
      <c r="BU1086" s="2"/>
      <c r="BW1086" s="2"/>
    </row>
    <row r="1087" spans="71:75">
      <c r="BS1087" s="2"/>
      <c r="BU1087" s="2"/>
      <c r="BW1087" s="2"/>
    </row>
    <row r="1088" spans="71:75">
      <c r="BS1088" s="2"/>
      <c r="BU1088" s="2"/>
      <c r="BW1088" s="2"/>
    </row>
    <row r="1089" spans="71:75">
      <c r="BS1089" s="2"/>
      <c r="BU1089" s="2"/>
      <c r="BW1089" s="2"/>
    </row>
    <row r="1090" spans="71:75">
      <c r="BS1090" s="2"/>
      <c r="BU1090" s="2"/>
      <c r="BW1090" s="2"/>
    </row>
    <row r="1091" spans="71:75">
      <c r="BS1091" s="2"/>
      <c r="BU1091" s="2"/>
      <c r="BW1091" s="2"/>
    </row>
    <row r="1092" spans="71:75">
      <c r="BS1092" s="2"/>
      <c r="BU1092" s="2"/>
      <c r="BW1092" s="2"/>
    </row>
    <row r="1093" spans="71:75">
      <c r="BS1093" s="2"/>
      <c r="BU1093" s="2"/>
      <c r="BW1093" s="2"/>
    </row>
    <row r="1094" spans="71:75">
      <c r="BS1094" s="2"/>
      <c r="BU1094" s="2"/>
      <c r="BW1094" s="2"/>
    </row>
    <row r="1095" spans="71:75">
      <c r="BS1095" s="2"/>
      <c r="BU1095" s="2"/>
      <c r="BW1095" s="2"/>
    </row>
    <row r="1096" spans="71:75">
      <c r="BS1096" s="2"/>
      <c r="BU1096" s="2"/>
      <c r="BW1096" s="2"/>
    </row>
    <row r="1097" spans="71:75">
      <c r="BS1097" s="2"/>
      <c r="BU1097" s="2"/>
      <c r="BW1097" s="2"/>
    </row>
    <row r="1098" spans="71:75">
      <c r="BS1098" s="2"/>
      <c r="BU1098" s="2"/>
      <c r="BW1098" s="2"/>
    </row>
    <row r="1099" spans="71:75">
      <c r="BS1099" s="2"/>
      <c r="BU1099" s="2"/>
      <c r="BW1099" s="2"/>
    </row>
    <row r="1100" spans="71:75">
      <c r="BS1100" s="2"/>
      <c r="BU1100" s="2"/>
      <c r="BW1100" s="2"/>
    </row>
    <row r="1101" spans="71:75">
      <c r="BS1101" s="2"/>
      <c r="BU1101" s="2"/>
      <c r="BW1101" s="2"/>
    </row>
    <row r="1102" spans="71:75">
      <c r="BS1102" s="2"/>
      <c r="BU1102" s="2"/>
      <c r="BW1102" s="2"/>
    </row>
    <row r="1103" spans="71:75">
      <c r="BS1103" s="2"/>
      <c r="BU1103" s="2"/>
      <c r="BW1103" s="2"/>
    </row>
    <row r="1104" spans="71:75">
      <c r="BS1104" s="2"/>
      <c r="BU1104" s="2"/>
      <c r="BW1104" s="2"/>
    </row>
    <row r="1105" spans="71:75">
      <c r="BS1105" s="2"/>
      <c r="BU1105" s="2"/>
      <c r="BW1105" s="2"/>
    </row>
    <row r="1106" spans="71:75">
      <c r="BS1106" s="2"/>
      <c r="BU1106" s="2"/>
      <c r="BW1106" s="2"/>
    </row>
    <row r="1107" spans="71:75">
      <c r="BS1107" s="2"/>
      <c r="BU1107" s="2"/>
      <c r="BW1107" s="2"/>
    </row>
    <row r="1108" spans="71:75">
      <c r="BS1108" s="2"/>
      <c r="BU1108" s="2"/>
      <c r="BW1108" s="2"/>
    </row>
    <row r="1109" spans="71:75">
      <c r="BS1109" s="2"/>
      <c r="BU1109" s="2"/>
      <c r="BW1109" s="2"/>
    </row>
    <row r="1110" spans="71:75">
      <c r="BS1110" s="2"/>
      <c r="BU1110" s="2"/>
      <c r="BW1110" s="2"/>
    </row>
    <row r="1111" spans="71:75">
      <c r="BS1111" s="2"/>
      <c r="BU1111" s="2"/>
      <c r="BW1111" s="2"/>
    </row>
    <row r="1112" spans="71:75">
      <c r="BS1112" s="2"/>
      <c r="BU1112" s="2"/>
      <c r="BW1112" s="2"/>
    </row>
    <row r="1113" spans="71:75">
      <c r="BS1113" s="2"/>
      <c r="BU1113" s="2"/>
      <c r="BW1113" s="2"/>
    </row>
    <row r="1114" spans="71:75">
      <c r="BS1114" s="2"/>
      <c r="BU1114" s="2"/>
      <c r="BW1114" s="2"/>
    </row>
    <row r="1115" spans="71:75">
      <c r="BS1115" s="2"/>
      <c r="BU1115" s="2"/>
      <c r="BW1115" s="2"/>
    </row>
    <row r="1116" spans="71:75">
      <c r="BS1116" s="2"/>
      <c r="BU1116" s="2"/>
      <c r="BW1116" s="2"/>
    </row>
    <row r="1117" spans="71:75">
      <c r="BS1117" s="2"/>
      <c r="BU1117" s="2"/>
      <c r="BW1117" s="2"/>
    </row>
    <row r="1118" spans="71:75">
      <c r="BS1118" s="2"/>
      <c r="BU1118" s="2"/>
      <c r="BW1118" s="2"/>
    </row>
    <row r="1119" spans="71:75">
      <c r="BS1119" s="2"/>
      <c r="BU1119" s="2"/>
      <c r="BW1119" s="2"/>
    </row>
    <row r="1120" spans="71:75">
      <c r="BS1120" s="2"/>
      <c r="BU1120" s="2"/>
      <c r="BW1120" s="2"/>
    </row>
    <row r="1121" spans="71:75">
      <c r="BS1121" s="2"/>
      <c r="BU1121" s="2"/>
      <c r="BW1121" s="2"/>
    </row>
    <row r="1122" spans="71:75">
      <c r="BS1122" s="2"/>
      <c r="BU1122" s="2"/>
      <c r="BW1122" s="2"/>
    </row>
    <row r="1123" spans="71:75">
      <c r="BS1123" s="2"/>
      <c r="BU1123" s="2"/>
      <c r="BW1123" s="2"/>
    </row>
    <row r="1124" spans="71:75">
      <c r="BS1124" s="2"/>
      <c r="BU1124" s="2"/>
      <c r="BW1124" s="2"/>
    </row>
    <row r="1125" spans="71:75">
      <c r="BS1125" s="2"/>
      <c r="BU1125" s="2"/>
      <c r="BW1125" s="2"/>
    </row>
    <row r="1126" spans="71:75">
      <c r="BS1126" s="2"/>
      <c r="BU1126" s="2"/>
      <c r="BW1126" s="2"/>
    </row>
    <row r="1127" spans="71:75">
      <c r="BS1127" s="2"/>
      <c r="BU1127" s="2"/>
      <c r="BW1127" s="2"/>
    </row>
    <row r="1128" spans="71:75">
      <c r="BS1128" s="2"/>
      <c r="BU1128" s="2"/>
      <c r="BW1128" s="2"/>
    </row>
    <row r="1129" spans="71:75">
      <c r="BS1129" s="2"/>
      <c r="BU1129" s="2"/>
      <c r="BW1129" s="2"/>
    </row>
    <row r="1130" spans="71:75">
      <c r="BS1130" s="2"/>
      <c r="BU1130" s="2"/>
      <c r="BW1130" s="2"/>
    </row>
    <row r="1131" spans="71:75">
      <c r="BS1131" s="2"/>
      <c r="BU1131" s="2"/>
      <c r="BW1131" s="2"/>
    </row>
    <row r="1132" spans="71:75">
      <c r="BS1132" s="2"/>
      <c r="BU1132" s="2"/>
      <c r="BW1132" s="2"/>
    </row>
    <row r="1133" spans="71:75">
      <c r="BS1133" s="2"/>
      <c r="BU1133" s="2"/>
      <c r="BW1133" s="2"/>
    </row>
    <row r="1134" spans="71:75">
      <c r="BS1134" s="2"/>
      <c r="BU1134" s="2"/>
      <c r="BW1134" s="2"/>
    </row>
    <row r="1135" spans="71:75">
      <c r="BS1135" s="2"/>
      <c r="BU1135" s="2"/>
      <c r="BW1135" s="2"/>
    </row>
    <row r="1136" spans="71:75">
      <c r="BS1136" s="2"/>
      <c r="BU1136" s="2"/>
      <c r="BW1136" s="2"/>
    </row>
    <row r="1137" spans="71:75">
      <c r="BS1137" s="2"/>
      <c r="BU1137" s="2"/>
      <c r="BW1137" s="2"/>
    </row>
    <row r="1138" spans="71:75">
      <c r="BS1138" s="2"/>
      <c r="BU1138" s="2"/>
      <c r="BW1138" s="2"/>
    </row>
    <row r="1139" spans="71:75">
      <c r="BS1139" s="2"/>
      <c r="BU1139" s="2"/>
      <c r="BW1139" s="2"/>
    </row>
    <row r="1140" spans="71:75">
      <c r="BS1140" s="2"/>
      <c r="BU1140" s="2"/>
      <c r="BW1140" s="2"/>
    </row>
    <row r="1141" spans="71:75">
      <c r="BS1141" s="2"/>
      <c r="BU1141" s="2"/>
      <c r="BW1141" s="2"/>
    </row>
    <row r="1142" spans="71:75">
      <c r="BS1142" s="2"/>
      <c r="BU1142" s="2"/>
      <c r="BW1142" s="2"/>
    </row>
    <row r="1143" spans="71:75">
      <c r="BS1143" s="2"/>
      <c r="BU1143" s="2"/>
      <c r="BW1143" s="2"/>
    </row>
    <row r="1144" spans="71:75">
      <c r="BS1144" s="2"/>
      <c r="BU1144" s="2"/>
      <c r="BW1144" s="2"/>
    </row>
    <row r="1145" spans="71:75">
      <c r="BS1145" s="2"/>
      <c r="BU1145" s="2"/>
      <c r="BW1145" s="2"/>
    </row>
    <row r="1146" spans="71:75">
      <c r="BS1146" s="2"/>
      <c r="BU1146" s="2"/>
      <c r="BW1146" s="2"/>
    </row>
    <row r="1147" spans="71:75">
      <c r="BS1147" s="2"/>
      <c r="BU1147" s="2"/>
      <c r="BW1147" s="2"/>
    </row>
    <row r="1148" spans="71:75">
      <c r="BS1148" s="2"/>
      <c r="BU1148" s="2"/>
      <c r="BW1148" s="2"/>
    </row>
    <row r="1149" spans="71:75">
      <c r="BS1149" s="2"/>
      <c r="BU1149" s="2"/>
      <c r="BW1149" s="2"/>
    </row>
    <row r="1150" spans="71:75">
      <c r="BS1150" s="2"/>
      <c r="BU1150" s="2"/>
      <c r="BW1150" s="2"/>
    </row>
    <row r="1151" spans="71:75">
      <c r="BS1151" s="2"/>
      <c r="BU1151" s="2"/>
      <c r="BW1151" s="2"/>
    </row>
    <row r="1152" spans="71:75">
      <c r="BS1152" s="2"/>
      <c r="BU1152" s="2"/>
      <c r="BW1152" s="2"/>
    </row>
    <row r="1153" spans="71:75">
      <c r="BS1153" s="2"/>
      <c r="BU1153" s="2"/>
      <c r="BW1153" s="2"/>
    </row>
    <row r="1154" spans="71:75">
      <c r="BS1154" s="2"/>
      <c r="BU1154" s="2"/>
      <c r="BW1154" s="2"/>
    </row>
    <row r="1155" spans="71:75">
      <c r="BS1155" s="2"/>
      <c r="BU1155" s="2"/>
      <c r="BW1155" s="2"/>
    </row>
    <row r="1156" spans="71:75">
      <c r="BS1156" s="2"/>
      <c r="BU1156" s="2"/>
      <c r="BW1156" s="2"/>
    </row>
    <row r="1157" spans="71:75">
      <c r="BS1157" s="2"/>
      <c r="BU1157" s="2"/>
      <c r="BW1157" s="2"/>
    </row>
    <row r="1158" spans="71:75">
      <c r="BS1158" s="2"/>
      <c r="BU1158" s="2"/>
      <c r="BW1158" s="2"/>
    </row>
    <row r="1159" spans="71:75">
      <c r="BS1159" s="2"/>
      <c r="BU1159" s="2"/>
      <c r="BW1159" s="2"/>
    </row>
    <row r="1160" spans="71:75">
      <c r="BS1160" s="2"/>
      <c r="BU1160" s="2"/>
      <c r="BW1160" s="2"/>
    </row>
    <row r="1161" spans="71:75">
      <c r="BS1161" s="2"/>
      <c r="BU1161" s="2"/>
      <c r="BW1161" s="2"/>
    </row>
    <row r="1162" spans="71:75">
      <c r="BS1162" s="2"/>
      <c r="BU1162" s="2"/>
      <c r="BW1162" s="2"/>
    </row>
    <row r="1163" spans="71:75">
      <c r="BS1163" s="2"/>
      <c r="BU1163" s="2"/>
      <c r="BW1163" s="2"/>
    </row>
    <row r="1164" spans="71:75">
      <c r="BS1164" s="2"/>
      <c r="BU1164" s="2"/>
      <c r="BW1164" s="2"/>
    </row>
    <row r="1165" spans="71:75">
      <c r="BS1165" s="2"/>
      <c r="BU1165" s="2"/>
      <c r="BW1165" s="2"/>
    </row>
    <row r="1166" spans="71:75">
      <c r="BS1166" s="2"/>
      <c r="BU1166" s="2"/>
      <c r="BW1166" s="2"/>
    </row>
    <row r="1167" spans="71:75">
      <c r="BS1167" s="2"/>
      <c r="BU1167" s="2"/>
      <c r="BW1167" s="2"/>
    </row>
    <row r="1168" spans="71:75">
      <c r="BS1168" s="2"/>
      <c r="BU1168" s="2"/>
      <c r="BW1168" s="2"/>
    </row>
    <row r="1169" spans="71:75">
      <c r="BS1169" s="2"/>
      <c r="BU1169" s="2"/>
      <c r="BW1169" s="2"/>
    </row>
    <row r="1170" spans="71:75">
      <c r="BS1170" s="2"/>
      <c r="BU1170" s="2"/>
      <c r="BW1170" s="2"/>
    </row>
    <row r="1171" spans="71:75">
      <c r="BS1171" s="2"/>
      <c r="BU1171" s="2"/>
      <c r="BW1171" s="2"/>
    </row>
    <row r="1172" spans="71:75">
      <c r="BS1172" s="2"/>
      <c r="BU1172" s="2"/>
      <c r="BW1172" s="2"/>
    </row>
    <row r="1173" spans="71:75">
      <c r="BS1173" s="2"/>
      <c r="BU1173" s="2"/>
      <c r="BW1173" s="2"/>
    </row>
    <row r="1174" spans="71:75">
      <c r="BS1174" s="2"/>
      <c r="BU1174" s="2"/>
      <c r="BW1174" s="2"/>
    </row>
    <row r="1175" spans="71:75">
      <c r="BS1175" s="2"/>
      <c r="BU1175" s="2"/>
      <c r="BW1175" s="2"/>
    </row>
    <row r="1176" spans="71:75">
      <c r="BS1176" s="2"/>
      <c r="BU1176" s="2"/>
      <c r="BW1176" s="2"/>
    </row>
    <row r="1177" spans="71:75">
      <c r="BS1177" s="2"/>
      <c r="BU1177" s="2"/>
      <c r="BW1177" s="2"/>
    </row>
    <row r="1178" spans="71:75">
      <c r="BS1178" s="2"/>
      <c r="BU1178" s="2"/>
      <c r="BW1178" s="2"/>
    </row>
    <row r="1179" spans="71:75">
      <c r="BS1179" s="2"/>
      <c r="BU1179" s="2"/>
      <c r="BW1179" s="2"/>
    </row>
    <row r="1180" spans="71:75">
      <c r="BS1180" s="2"/>
      <c r="BU1180" s="2"/>
      <c r="BW1180" s="2"/>
    </row>
    <row r="1181" spans="71:75">
      <c r="BS1181" s="2"/>
      <c r="BU1181" s="2"/>
      <c r="BW1181" s="2"/>
    </row>
    <row r="1182" spans="71:75">
      <c r="BS1182" s="2"/>
      <c r="BU1182" s="2"/>
      <c r="BW1182" s="2"/>
    </row>
    <row r="1183" spans="71:75">
      <c r="BS1183" s="2"/>
      <c r="BU1183" s="2"/>
      <c r="BW1183" s="2"/>
    </row>
    <row r="1184" spans="71:75">
      <c r="BS1184" s="2"/>
      <c r="BU1184" s="2"/>
      <c r="BW1184" s="2"/>
    </row>
    <row r="1185" spans="71:75">
      <c r="BS1185" s="2"/>
      <c r="BU1185" s="2"/>
      <c r="BW1185" s="2"/>
    </row>
    <row r="1186" spans="71:75">
      <c r="BS1186" s="2"/>
      <c r="BU1186" s="2"/>
      <c r="BW1186" s="2"/>
    </row>
    <row r="1187" spans="71:75">
      <c r="BS1187" s="2"/>
      <c r="BU1187" s="2"/>
      <c r="BW1187" s="2"/>
    </row>
    <row r="1188" spans="71:75">
      <c r="BS1188" s="2"/>
      <c r="BU1188" s="2"/>
      <c r="BW1188" s="2"/>
    </row>
    <row r="1189" spans="71:75">
      <c r="BS1189" s="2"/>
      <c r="BU1189" s="2"/>
      <c r="BW1189" s="2"/>
    </row>
    <row r="1190" spans="71:75">
      <c r="BS1190" s="2"/>
      <c r="BU1190" s="2"/>
      <c r="BW1190" s="2"/>
    </row>
    <row r="1191" spans="71:75">
      <c r="BS1191" s="2"/>
      <c r="BU1191" s="2"/>
      <c r="BW1191" s="2"/>
    </row>
    <row r="1192" spans="71:75">
      <c r="BS1192" s="2"/>
      <c r="BU1192" s="2"/>
      <c r="BW1192" s="2"/>
    </row>
    <row r="1193" spans="71:75">
      <c r="BS1193" s="2"/>
      <c r="BU1193" s="2"/>
      <c r="BW1193" s="2"/>
    </row>
    <row r="1194" spans="71:75">
      <c r="BS1194" s="2"/>
      <c r="BU1194" s="2"/>
      <c r="BW1194" s="2"/>
    </row>
    <row r="1195" spans="71:75">
      <c r="BS1195" s="2"/>
      <c r="BU1195" s="2"/>
      <c r="BW1195" s="2"/>
    </row>
    <row r="1196" spans="71:75">
      <c r="BS1196" s="2"/>
      <c r="BU1196" s="2"/>
      <c r="BW1196" s="2"/>
    </row>
    <row r="1197" spans="71:75">
      <c r="BS1197" s="2"/>
      <c r="BU1197" s="2"/>
      <c r="BW1197" s="2"/>
    </row>
    <row r="1198" spans="71:75">
      <c r="BS1198" s="2"/>
      <c r="BU1198" s="2"/>
      <c r="BW1198" s="2"/>
    </row>
    <row r="1199" spans="71:75">
      <c r="BS1199" s="2"/>
      <c r="BU1199" s="2"/>
      <c r="BW1199" s="2"/>
    </row>
    <row r="1200" spans="71:75">
      <c r="BS1200" s="2"/>
      <c r="BU1200" s="2"/>
      <c r="BW1200" s="2"/>
    </row>
    <row r="1201" spans="71:75">
      <c r="BS1201" s="2"/>
      <c r="BU1201" s="2"/>
      <c r="BW1201" s="2"/>
    </row>
    <row r="1202" spans="71:75">
      <c r="BS1202" s="2"/>
      <c r="BU1202" s="2"/>
      <c r="BW1202" s="2"/>
    </row>
    <row r="1203" spans="71:75">
      <c r="BS1203" s="2"/>
      <c r="BU1203" s="2"/>
      <c r="BW1203" s="2"/>
    </row>
    <row r="1204" spans="71:75">
      <c r="BS1204" s="2"/>
      <c r="BU1204" s="2"/>
      <c r="BW1204" s="2"/>
    </row>
    <row r="1205" spans="71:75">
      <c r="BS1205" s="2"/>
      <c r="BU1205" s="2"/>
      <c r="BW1205" s="2"/>
    </row>
    <row r="1206" spans="71:75">
      <c r="BS1206" s="2"/>
      <c r="BU1206" s="2"/>
      <c r="BW1206" s="2"/>
    </row>
    <row r="1207" spans="71:75">
      <c r="BS1207" s="2"/>
      <c r="BU1207" s="2"/>
      <c r="BW1207" s="2"/>
    </row>
    <row r="1208" spans="71:75">
      <c r="BS1208" s="2"/>
      <c r="BU1208" s="2"/>
      <c r="BW1208" s="2"/>
    </row>
    <row r="1209" spans="71:75">
      <c r="BS1209" s="2"/>
      <c r="BU1209" s="2"/>
      <c r="BW1209" s="2"/>
    </row>
    <row r="1210" spans="71:75">
      <c r="BS1210" s="2"/>
      <c r="BU1210" s="2"/>
      <c r="BW1210" s="2"/>
    </row>
    <row r="1211" spans="71:75">
      <c r="BS1211" s="2"/>
      <c r="BU1211" s="2"/>
      <c r="BW1211" s="2"/>
    </row>
    <row r="1212" spans="71:75">
      <c r="BS1212" s="2"/>
      <c r="BU1212" s="2"/>
      <c r="BW1212" s="2"/>
    </row>
    <row r="1213" spans="71:75">
      <c r="BS1213" s="2"/>
      <c r="BU1213" s="2"/>
      <c r="BW1213" s="2"/>
    </row>
    <row r="1214" spans="71:75">
      <c r="BS1214" s="2"/>
      <c r="BU1214" s="2"/>
      <c r="BW1214" s="2"/>
    </row>
    <row r="1215" spans="71:75">
      <c r="BS1215" s="2"/>
      <c r="BU1215" s="2"/>
      <c r="BW1215" s="2"/>
    </row>
    <row r="1216" spans="71:75">
      <c r="BS1216" s="2"/>
      <c r="BU1216" s="2"/>
      <c r="BW1216" s="2"/>
    </row>
    <row r="1217" spans="71:75">
      <c r="BS1217" s="2"/>
      <c r="BU1217" s="2"/>
      <c r="BW1217" s="2"/>
    </row>
    <row r="1218" spans="71:75">
      <c r="BS1218" s="2"/>
      <c r="BU1218" s="2"/>
      <c r="BW1218" s="2"/>
    </row>
    <row r="1219" spans="71:75">
      <c r="BS1219" s="2"/>
      <c r="BU1219" s="2"/>
      <c r="BW1219" s="2"/>
    </row>
    <row r="1220" spans="71:75">
      <c r="BS1220" s="2"/>
      <c r="BU1220" s="2"/>
      <c r="BW1220" s="2"/>
    </row>
    <row r="1221" spans="71:75">
      <c r="BS1221" s="2"/>
      <c r="BU1221" s="2"/>
      <c r="BW1221" s="2"/>
    </row>
    <row r="1222" spans="71:75">
      <c r="BS1222" s="2"/>
      <c r="BU1222" s="2"/>
      <c r="BW1222" s="2"/>
    </row>
    <row r="1223" spans="71:75">
      <c r="BS1223" s="2"/>
      <c r="BU1223" s="2"/>
      <c r="BW1223" s="2"/>
    </row>
    <row r="1224" spans="71:75">
      <c r="BS1224" s="2"/>
      <c r="BU1224" s="2"/>
      <c r="BW1224" s="2"/>
    </row>
    <row r="1225" spans="71:75">
      <c r="BS1225" s="2"/>
      <c r="BU1225" s="2"/>
      <c r="BW1225" s="2"/>
    </row>
    <row r="1226" spans="71:75">
      <c r="BS1226" s="2"/>
      <c r="BU1226" s="2"/>
      <c r="BW1226" s="2"/>
    </row>
    <row r="1227" spans="71:75">
      <c r="BS1227" s="2"/>
      <c r="BU1227" s="2"/>
      <c r="BW1227" s="2"/>
    </row>
    <row r="1228" spans="71:75">
      <c r="BS1228" s="2"/>
      <c r="BU1228" s="2"/>
      <c r="BW1228" s="2"/>
    </row>
    <row r="1229" spans="71:75">
      <c r="BS1229" s="2"/>
      <c r="BU1229" s="2"/>
      <c r="BW1229" s="2"/>
    </row>
    <row r="1230" spans="71:75">
      <c r="BS1230" s="2"/>
      <c r="BU1230" s="2"/>
      <c r="BW1230" s="2"/>
    </row>
    <row r="1231" spans="71:75">
      <c r="BS1231" s="2"/>
      <c r="BU1231" s="2"/>
      <c r="BW1231" s="2"/>
    </row>
    <row r="1232" spans="71:75">
      <c r="BS1232" s="2"/>
      <c r="BU1232" s="2"/>
      <c r="BW1232" s="2"/>
    </row>
    <row r="1233" spans="71:75">
      <c r="BS1233" s="2"/>
      <c r="BU1233" s="2"/>
      <c r="BW1233" s="2"/>
    </row>
    <row r="1234" spans="71:75">
      <c r="BS1234" s="2"/>
      <c r="BU1234" s="2"/>
      <c r="BW1234" s="2"/>
    </row>
    <row r="1235" spans="71:75">
      <c r="BS1235" s="2"/>
      <c r="BU1235" s="2"/>
      <c r="BW1235" s="2"/>
    </row>
    <row r="1236" spans="71:75">
      <c r="BS1236" s="2"/>
      <c r="BU1236" s="2"/>
      <c r="BW1236" s="2"/>
    </row>
    <row r="1237" spans="71:75">
      <c r="BS1237" s="2"/>
      <c r="BU1237" s="2"/>
      <c r="BW1237" s="2"/>
    </row>
    <row r="1238" spans="71:75">
      <c r="BS1238" s="2"/>
      <c r="BU1238" s="2"/>
      <c r="BW1238" s="2"/>
    </row>
    <row r="1239" spans="71:75">
      <c r="BS1239" s="2"/>
      <c r="BU1239" s="2"/>
      <c r="BW1239" s="2"/>
    </row>
    <row r="1240" spans="71:75">
      <c r="BS1240" s="2"/>
      <c r="BU1240" s="2"/>
      <c r="BW1240" s="2"/>
    </row>
    <row r="1241" spans="71:75">
      <c r="BS1241" s="2"/>
      <c r="BU1241" s="2"/>
      <c r="BW1241" s="2"/>
    </row>
    <row r="1242" spans="71:75">
      <c r="BS1242" s="2"/>
      <c r="BU1242" s="2"/>
      <c r="BW1242" s="2"/>
    </row>
    <row r="1243" spans="71:75">
      <c r="BS1243" s="2"/>
      <c r="BU1243" s="2"/>
      <c r="BW1243" s="2"/>
    </row>
    <row r="1244" spans="71:75">
      <c r="BS1244" s="2"/>
      <c r="BU1244" s="2"/>
      <c r="BW1244" s="2"/>
    </row>
    <row r="1245" spans="71:75">
      <c r="BS1245" s="2"/>
      <c r="BU1245" s="2"/>
      <c r="BW1245" s="2"/>
    </row>
    <row r="1246" spans="71:75">
      <c r="BS1246" s="2"/>
      <c r="BU1246" s="2"/>
      <c r="BW1246" s="2"/>
    </row>
    <row r="1247" spans="71:75">
      <c r="BS1247" s="2"/>
      <c r="BU1247" s="2"/>
      <c r="BW1247" s="2"/>
    </row>
    <row r="1248" spans="71:75">
      <c r="BS1248" s="2"/>
      <c r="BU1248" s="2"/>
      <c r="BW1248" s="2"/>
    </row>
    <row r="1249" spans="71:75">
      <c r="BS1249" s="2"/>
      <c r="BU1249" s="2"/>
      <c r="BW1249" s="2"/>
    </row>
    <row r="1250" spans="71:75">
      <c r="BS1250" s="2"/>
      <c r="BU1250" s="2"/>
      <c r="BW1250" s="2"/>
    </row>
    <row r="1251" spans="71:75">
      <c r="BS1251" s="2"/>
      <c r="BU1251" s="2"/>
      <c r="BW1251" s="2"/>
    </row>
    <row r="1252" spans="71:75">
      <c r="BS1252" s="2"/>
      <c r="BU1252" s="2"/>
      <c r="BW1252" s="2"/>
    </row>
    <row r="1253" spans="71:75">
      <c r="BS1253" s="2"/>
      <c r="BU1253" s="2"/>
      <c r="BW1253" s="2"/>
    </row>
    <row r="1254" spans="71:75">
      <c r="BS1254" s="2"/>
      <c r="BU1254" s="2"/>
      <c r="BW1254" s="2"/>
    </row>
    <row r="1255" spans="71:75">
      <c r="BS1255" s="2"/>
      <c r="BU1255" s="2"/>
      <c r="BW1255" s="2"/>
    </row>
    <row r="1256" spans="71:75">
      <c r="BS1256" s="2"/>
      <c r="BU1256" s="2"/>
      <c r="BW1256" s="2"/>
    </row>
    <row r="1257" spans="71:75">
      <c r="BS1257" s="2"/>
      <c r="BU1257" s="2"/>
      <c r="BW1257" s="2"/>
    </row>
    <row r="1258" spans="71:75">
      <c r="BS1258" s="2"/>
      <c r="BU1258" s="2"/>
      <c r="BW1258" s="2"/>
    </row>
    <row r="1259" spans="71:75">
      <c r="BS1259" s="2"/>
      <c r="BU1259" s="2"/>
      <c r="BW1259" s="2"/>
    </row>
    <row r="1260" spans="71:75">
      <c r="BS1260" s="2"/>
      <c r="BU1260" s="2"/>
      <c r="BW1260" s="2"/>
    </row>
    <row r="1261" spans="71:75">
      <c r="BS1261" s="2"/>
      <c r="BU1261" s="2"/>
      <c r="BW1261" s="2"/>
    </row>
    <row r="1262" spans="71:75">
      <c r="BS1262" s="2"/>
      <c r="BU1262" s="2"/>
      <c r="BW1262" s="2"/>
    </row>
    <row r="1263" spans="71:75">
      <c r="BS1263" s="2"/>
      <c r="BU1263" s="2"/>
      <c r="BW1263" s="2"/>
    </row>
    <row r="1264" spans="71:75">
      <c r="BS1264" s="2"/>
      <c r="BU1264" s="2"/>
      <c r="BW1264" s="2"/>
    </row>
    <row r="1265" spans="71:75">
      <c r="BS1265" s="2"/>
      <c r="BU1265" s="2"/>
      <c r="BW1265" s="2"/>
    </row>
    <row r="1266" spans="71:75">
      <c r="BS1266" s="2"/>
      <c r="BU1266" s="2"/>
      <c r="BW1266" s="2"/>
    </row>
    <row r="1267" spans="71:75">
      <c r="BS1267" s="2"/>
      <c r="BU1267" s="2"/>
      <c r="BW1267" s="2"/>
    </row>
    <row r="1268" spans="71:75">
      <c r="BS1268" s="2"/>
      <c r="BU1268" s="2"/>
      <c r="BW1268" s="2"/>
    </row>
    <row r="1269" spans="71:75">
      <c r="BS1269" s="2"/>
      <c r="BU1269" s="2"/>
      <c r="BW1269" s="2"/>
    </row>
    <row r="1270" spans="71:75">
      <c r="BS1270" s="2"/>
      <c r="BU1270" s="2"/>
      <c r="BW1270" s="2"/>
    </row>
    <row r="1271" spans="71:75">
      <c r="BS1271" s="2"/>
      <c r="BU1271" s="2"/>
      <c r="BW1271" s="2"/>
    </row>
    <row r="1272" spans="71:75">
      <c r="BS1272" s="2"/>
      <c r="BU1272" s="2"/>
      <c r="BW1272" s="2"/>
    </row>
    <row r="1273" spans="71:75">
      <c r="BS1273" s="2"/>
      <c r="BU1273" s="2"/>
      <c r="BW1273" s="2"/>
    </row>
    <row r="1274" spans="71:75">
      <c r="BS1274" s="2"/>
      <c r="BU1274" s="2"/>
      <c r="BW1274" s="2"/>
    </row>
    <row r="1275" spans="71:75">
      <c r="BS1275" s="2"/>
      <c r="BU1275" s="2"/>
      <c r="BW1275" s="2"/>
    </row>
    <row r="1276" spans="71:75">
      <c r="BS1276" s="2"/>
      <c r="BU1276" s="2"/>
      <c r="BW1276" s="2"/>
    </row>
    <row r="1277" spans="71:75">
      <c r="BS1277" s="2"/>
      <c r="BU1277" s="2"/>
      <c r="BW1277" s="2"/>
    </row>
    <row r="1278" spans="71:75">
      <c r="BS1278" s="2"/>
      <c r="BU1278" s="2"/>
      <c r="BW1278" s="2"/>
    </row>
    <row r="1279" spans="71:75">
      <c r="BS1279" s="2"/>
      <c r="BU1279" s="2"/>
      <c r="BW1279" s="2"/>
    </row>
    <row r="1280" spans="71:75">
      <c r="BS1280" s="2"/>
      <c r="BU1280" s="2"/>
      <c r="BW1280" s="2"/>
    </row>
    <row r="1281" spans="71:75">
      <c r="BS1281" s="2"/>
      <c r="BU1281" s="2"/>
      <c r="BW1281" s="2"/>
    </row>
    <row r="1282" spans="71:75">
      <c r="BS1282" s="2"/>
      <c r="BU1282" s="2"/>
      <c r="BW1282" s="2"/>
    </row>
    <row r="1283" spans="71:75">
      <c r="BS1283" s="2"/>
      <c r="BU1283" s="2"/>
      <c r="BW1283" s="2"/>
    </row>
    <row r="1284" spans="71:75">
      <c r="BS1284" s="2"/>
      <c r="BU1284" s="2"/>
      <c r="BW1284" s="2"/>
    </row>
    <row r="1285" spans="71:75">
      <c r="BS1285" s="2"/>
      <c r="BU1285" s="2"/>
      <c r="BW1285" s="2"/>
    </row>
    <row r="1286" spans="71:75">
      <c r="BS1286" s="2"/>
      <c r="BU1286" s="2"/>
      <c r="BW1286" s="2"/>
    </row>
    <row r="1287" spans="71:75">
      <c r="BS1287" s="2"/>
      <c r="BU1287" s="2"/>
      <c r="BW1287" s="2"/>
    </row>
    <row r="1288" spans="71:75">
      <c r="BS1288" s="2"/>
      <c r="BU1288" s="2"/>
      <c r="BW1288" s="2"/>
    </row>
    <row r="1289" spans="71:75">
      <c r="BS1289" s="2"/>
      <c r="BU1289" s="2"/>
      <c r="BW1289" s="2"/>
    </row>
    <row r="1290" spans="71:75">
      <c r="BS1290" s="2"/>
      <c r="BU1290" s="2"/>
      <c r="BW1290" s="2"/>
    </row>
    <row r="1291" spans="71:75">
      <c r="BS1291" s="2"/>
      <c r="BU1291" s="2"/>
      <c r="BW1291" s="2"/>
    </row>
    <row r="1292" spans="71:75">
      <c r="BS1292" s="2"/>
      <c r="BU1292" s="2"/>
      <c r="BW1292" s="2"/>
    </row>
    <row r="1293" spans="71:75">
      <c r="BS1293" s="2"/>
      <c r="BU1293" s="2"/>
      <c r="BW1293" s="2"/>
    </row>
    <row r="1294" spans="71:75">
      <c r="BS1294" s="2"/>
      <c r="BU1294" s="2"/>
      <c r="BW1294" s="2"/>
    </row>
    <row r="1295" spans="71:75">
      <c r="BS1295" s="2"/>
      <c r="BU1295" s="2"/>
      <c r="BW1295" s="2"/>
    </row>
    <row r="1296" spans="71:75">
      <c r="BS1296" s="2"/>
      <c r="BU1296" s="2"/>
      <c r="BW1296" s="2"/>
    </row>
    <row r="1297" spans="71:75">
      <c r="BS1297" s="2"/>
      <c r="BU1297" s="2"/>
      <c r="BW1297" s="2"/>
    </row>
    <row r="1298" spans="71:75">
      <c r="BS1298" s="2"/>
      <c r="BU1298" s="2"/>
      <c r="BW1298" s="2"/>
    </row>
    <row r="1299" spans="71:75">
      <c r="BS1299" s="2"/>
      <c r="BU1299" s="2"/>
      <c r="BW1299" s="2"/>
    </row>
    <row r="1300" spans="71:75">
      <c r="BS1300" s="2"/>
      <c r="BU1300" s="2"/>
      <c r="BW1300" s="2"/>
    </row>
    <row r="1301" spans="71:75">
      <c r="BS1301" s="2"/>
      <c r="BU1301" s="2"/>
      <c r="BW1301" s="2"/>
    </row>
    <row r="1302" spans="71:75">
      <c r="BS1302" s="2"/>
      <c r="BU1302" s="2"/>
      <c r="BW1302" s="2"/>
    </row>
    <row r="1303" spans="71:75">
      <c r="BS1303" s="2"/>
      <c r="BU1303" s="2"/>
      <c r="BW1303" s="2"/>
    </row>
    <row r="1304" spans="71:75">
      <c r="BS1304" s="2"/>
      <c r="BU1304" s="2"/>
      <c r="BW1304" s="2"/>
    </row>
    <row r="1305" spans="71:75">
      <c r="BS1305" s="2"/>
      <c r="BU1305" s="2"/>
      <c r="BW1305" s="2"/>
    </row>
    <row r="1306" spans="71:75">
      <c r="BS1306" s="2"/>
      <c r="BU1306" s="2"/>
      <c r="BW1306" s="2"/>
    </row>
    <row r="1307" spans="71:75">
      <c r="BS1307" s="2"/>
      <c r="BU1307" s="2"/>
      <c r="BW1307" s="2"/>
    </row>
    <row r="1308" spans="71:75">
      <c r="BS1308" s="2"/>
      <c r="BU1308" s="2"/>
      <c r="BW1308" s="2"/>
    </row>
    <row r="1309" spans="71:75">
      <c r="BS1309" s="2"/>
      <c r="BU1309" s="2"/>
      <c r="BW1309" s="2"/>
    </row>
    <row r="1310" spans="71:75">
      <c r="BS1310" s="2"/>
      <c r="BU1310" s="2"/>
      <c r="BW1310" s="2"/>
    </row>
    <row r="1311" spans="71:75">
      <c r="BS1311" s="2"/>
      <c r="BU1311" s="2"/>
      <c r="BW1311" s="2"/>
    </row>
    <row r="1312" spans="71:75">
      <c r="BS1312" s="2"/>
      <c r="BU1312" s="2"/>
      <c r="BW1312" s="2"/>
    </row>
    <row r="1313" spans="71:75">
      <c r="BS1313" s="2"/>
      <c r="BU1313" s="2"/>
      <c r="BW1313" s="2"/>
    </row>
    <row r="1314" spans="71:75">
      <c r="BS1314" s="2"/>
      <c r="BU1314" s="2"/>
      <c r="BW1314" s="2"/>
    </row>
    <row r="1315" spans="71:75">
      <c r="BS1315" s="2"/>
      <c r="BU1315" s="2"/>
      <c r="BW1315" s="2"/>
    </row>
    <row r="1316" spans="71:75">
      <c r="BS1316" s="2"/>
      <c r="BU1316" s="2"/>
      <c r="BW1316" s="2"/>
    </row>
    <row r="1317" spans="71:75">
      <c r="BS1317" s="2"/>
      <c r="BU1317" s="2"/>
      <c r="BW1317" s="2"/>
    </row>
    <row r="1318" spans="71:75">
      <c r="BS1318" s="2"/>
      <c r="BU1318" s="2"/>
      <c r="BW1318" s="2"/>
    </row>
    <row r="1319" spans="71:75">
      <c r="BS1319" s="2"/>
      <c r="BU1319" s="2"/>
      <c r="BW1319" s="2"/>
    </row>
    <row r="1320" spans="71:75">
      <c r="BS1320" s="2"/>
      <c r="BU1320" s="2"/>
      <c r="BW1320" s="2"/>
    </row>
    <row r="1321" spans="71:75">
      <c r="BS1321" s="2"/>
      <c r="BU1321" s="2"/>
      <c r="BW1321" s="2"/>
    </row>
    <row r="1322" spans="71:75">
      <c r="BS1322" s="2"/>
      <c r="BU1322" s="2"/>
      <c r="BW1322" s="2"/>
    </row>
    <row r="1323" spans="71:75">
      <c r="BS1323" s="2"/>
      <c r="BU1323" s="2"/>
      <c r="BW1323" s="2"/>
    </row>
    <row r="1324" spans="71:75">
      <c r="BS1324" s="2"/>
      <c r="BU1324" s="2"/>
      <c r="BW1324" s="2"/>
    </row>
    <row r="1325" spans="71:75">
      <c r="BS1325" s="2"/>
      <c r="BU1325" s="2"/>
      <c r="BW1325" s="2"/>
    </row>
    <row r="1326" spans="71:75">
      <c r="BS1326" s="2"/>
      <c r="BU1326" s="2"/>
      <c r="BW1326" s="2"/>
    </row>
    <row r="1327" spans="71:75">
      <c r="BS1327" s="2"/>
      <c r="BU1327" s="2"/>
      <c r="BW1327" s="2"/>
    </row>
    <row r="1328" spans="71:75">
      <c r="BS1328" s="2"/>
      <c r="BU1328" s="2"/>
      <c r="BW1328" s="2"/>
    </row>
    <row r="1329" spans="71:75">
      <c r="BS1329" s="2"/>
      <c r="BU1329" s="2"/>
      <c r="BW1329" s="2"/>
    </row>
    <row r="1330" spans="71:75">
      <c r="BS1330" s="2"/>
      <c r="BU1330" s="2"/>
      <c r="BW1330" s="2"/>
    </row>
    <row r="1331" spans="71:75">
      <c r="BS1331" s="2"/>
      <c r="BU1331" s="2"/>
      <c r="BW1331" s="2"/>
    </row>
    <row r="1332" spans="71:75">
      <c r="BS1332" s="2"/>
      <c r="BU1332" s="2"/>
      <c r="BW1332" s="2"/>
    </row>
    <row r="1333" spans="71:75">
      <c r="BS1333" s="2"/>
      <c r="BU1333" s="2"/>
      <c r="BW1333" s="2"/>
    </row>
    <row r="1334" spans="71:75">
      <c r="BS1334" s="2"/>
      <c r="BU1334" s="2"/>
      <c r="BW1334" s="2"/>
    </row>
    <row r="1335" spans="71:75">
      <c r="BS1335" s="2"/>
      <c r="BU1335" s="2"/>
      <c r="BW1335" s="2"/>
    </row>
    <row r="1336" spans="71:75">
      <c r="BS1336" s="2"/>
      <c r="BU1336" s="2"/>
      <c r="BW1336" s="2"/>
    </row>
    <row r="1337" spans="71:75">
      <c r="BS1337" s="2"/>
      <c r="BU1337" s="2"/>
      <c r="BW1337" s="2"/>
    </row>
    <row r="1338" spans="71:75">
      <c r="BS1338" s="2"/>
      <c r="BU1338" s="2"/>
      <c r="BW1338" s="2"/>
    </row>
    <row r="1339" spans="71:75">
      <c r="BS1339" s="2"/>
      <c r="BU1339" s="2"/>
      <c r="BW1339" s="2"/>
    </row>
    <row r="1340" spans="71:75">
      <c r="BS1340" s="2"/>
      <c r="BU1340" s="2"/>
      <c r="BW1340" s="2"/>
    </row>
    <row r="1341" spans="71:75">
      <c r="BS1341" s="2"/>
      <c r="BU1341" s="2"/>
      <c r="BW1341" s="2"/>
    </row>
    <row r="1342" spans="71:75">
      <c r="BS1342" s="2"/>
      <c r="BU1342" s="2"/>
      <c r="BW1342" s="2"/>
    </row>
    <row r="1343" spans="71:75">
      <c r="BS1343" s="2"/>
      <c r="BU1343" s="2"/>
      <c r="BW1343" s="2"/>
    </row>
    <row r="1344" spans="71:75">
      <c r="BS1344" s="2"/>
      <c r="BU1344" s="2"/>
      <c r="BW1344" s="2"/>
    </row>
    <row r="1345" spans="71:75">
      <c r="BS1345" s="2"/>
      <c r="BU1345" s="2"/>
      <c r="BW1345" s="2"/>
    </row>
    <row r="1346" spans="71:75">
      <c r="BS1346" s="2"/>
      <c r="BU1346" s="2"/>
      <c r="BW1346" s="2"/>
    </row>
    <row r="1347" spans="71:75">
      <c r="BS1347" s="2"/>
      <c r="BU1347" s="2"/>
      <c r="BW1347" s="2"/>
    </row>
    <row r="1348" spans="71:75">
      <c r="BS1348" s="2"/>
      <c r="BU1348" s="2"/>
      <c r="BW1348" s="2"/>
    </row>
    <row r="1349" spans="71:75">
      <c r="BS1349" s="2"/>
      <c r="BU1349" s="2"/>
      <c r="BW1349" s="2"/>
    </row>
    <row r="1350" spans="71:75">
      <c r="BS1350" s="2"/>
      <c r="BU1350" s="2"/>
      <c r="BW1350" s="2"/>
    </row>
    <row r="1351" spans="71:75">
      <c r="BS1351" s="2"/>
      <c r="BU1351" s="2"/>
      <c r="BW1351" s="2"/>
    </row>
    <row r="1352" spans="71:75">
      <c r="BS1352" s="2"/>
      <c r="BU1352" s="2"/>
      <c r="BW1352" s="2"/>
    </row>
    <row r="1353" spans="71:75">
      <c r="BS1353" s="2"/>
      <c r="BU1353" s="2"/>
      <c r="BW1353" s="2"/>
    </row>
    <row r="1354" spans="71:75">
      <c r="BS1354" s="2"/>
      <c r="BU1354" s="2"/>
      <c r="BW1354" s="2"/>
    </row>
    <row r="1355" spans="71:75">
      <c r="BS1355" s="2"/>
      <c r="BU1355" s="2"/>
      <c r="BW1355" s="2"/>
    </row>
    <row r="1356" spans="71:75">
      <c r="BS1356" s="2"/>
      <c r="BU1356" s="2"/>
      <c r="BW1356" s="2"/>
    </row>
    <row r="1357" spans="71:75">
      <c r="BS1357" s="2"/>
      <c r="BU1357" s="2"/>
      <c r="BW1357" s="2"/>
    </row>
    <row r="1358" spans="71:75">
      <c r="BS1358" s="2"/>
      <c r="BU1358" s="2"/>
      <c r="BW1358" s="2"/>
    </row>
    <row r="1359" spans="71:75">
      <c r="BS1359" s="2"/>
      <c r="BU1359" s="2"/>
      <c r="BW1359" s="2"/>
    </row>
    <row r="1360" spans="71:75">
      <c r="BS1360" s="2"/>
      <c r="BU1360" s="2"/>
      <c r="BW1360" s="2"/>
    </row>
    <row r="1361" spans="71:75">
      <c r="BS1361" s="2"/>
      <c r="BU1361" s="2"/>
      <c r="BW1361" s="2"/>
    </row>
    <row r="1362" spans="71:75">
      <c r="BS1362" s="2"/>
      <c r="BU1362" s="2"/>
      <c r="BW1362" s="2"/>
    </row>
    <row r="1363" spans="71:75">
      <c r="BS1363" s="2"/>
      <c r="BU1363" s="2"/>
      <c r="BW1363" s="2"/>
    </row>
    <row r="1364" spans="71:75">
      <c r="BS1364" s="2"/>
      <c r="BU1364" s="2"/>
      <c r="BW1364" s="2"/>
    </row>
    <row r="1365" spans="71:75">
      <c r="BS1365" s="2"/>
      <c r="BU1365" s="2"/>
      <c r="BW1365" s="2"/>
    </row>
    <row r="1366" spans="71:75">
      <c r="BS1366" s="2"/>
      <c r="BU1366" s="2"/>
      <c r="BW1366" s="2"/>
    </row>
    <row r="1367" spans="71:75">
      <c r="BS1367" s="2"/>
      <c r="BU1367" s="2"/>
      <c r="BW1367" s="2"/>
    </row>
    <row r="1368" spans="71:75">
      <c r="BS1368" s="2"/>
      <c r="BU1368" s="2"/>
      <c r="BW1368" s="2"/>
    </row>
    <row r="1369" spans="71:75">
      <c r="BS1369" s="2"/>
      <c r="BU1369" s="2"/>
      <c r="BW1369" s="2"/>
    </row>
    <row r="1370" spans="71:75">
      <c r="BS1370" s="2"/>
      <c r="BU1370" s="2"/>
      <c r="BW1370" s="2"/>
    </row>
    <row r="1371" spans="71:75">
      <c r="BS1371" s="2"/>
      <c r="BU1371" s="2"/>
      <c r="BW1371" s="2"/>
    </row>
    <row r="1372" spans="71:75">
      <c r="BS1372" s="2"/>
      <c r="BU1372" s="2"/>
      <c r="BW1372" s="2"/>
    </row>
    <row r="1373" spans="71:75">
      <c r="BS1373" s="2"/>
      <c r="BU1373" s="2"/>
      <c r="BW1373" s="2"/>
    </row>
    <row r="1374" spans="71:75">
      <c r="BS1374" s="2"/>
      <c r="BU1374" s="2"/>
      <c r="BW1374" s="2"/>
    </row>
    <row r="1375" spans="71:75">
      <c r="BS1375" s="2"/>
      <c r="BU1375" s="2"/>
      <c r="BW1375" s="2"/>
    </row>
    <row r="1376" spans="71:75">
      <c r="BS1376" s="2"/>
      <c r="BU1376" s="2"/>
      <c r="BW1376" s="2"/>
    </row>
    <row r="1377" spans="71:75">
      <c r="BS1377" s="2"/>
      <c r="BU1377" s="2"/>
      <c r="BW1377" s="2"/>
    </row>
    <row r="1378" spans="71:75">
      <c r="BS1378" s="2"/>
      <c r="BU1378" s="2"/>
      <c r="BW1378" s="2"/>
    </row>
    <row r="1379" spans="71:75">
      <c r="BS1379" s="2"/>
      <c r="BU1379" s="2"/>
      <c r="BW1379" s="2"/>
    </row>
    <row r="1380" spans="71:75">
      <c r="BS1380" s="2"/>
      <c r="BU1380" s="2"/>
      <c r="BW1380" s="2"/>
    </row>
    <row r="1381" spans="71:75">
      <c r="BS1381" s="2"/>
      <c r="BU1381" s="2"/>
      <c r="BW1381" s="2"/>
    </row>
    <row r="1382" spans="71:75">
      <c r="BS1382" s="2"/>
      <c r="BU1382" s="2"/>
      <c r="BW1382" s="2"/>
    </row>
    <row r="1383" spans="71:75">
      <c r="BS1383" s="2"/>
      <c r="BU1383" s="2"/>
      <c r="BW1383" s="2"/>
    </row>
    <row r="1384" spans="71:75">
      <c r="BS1384" s="2"/>
      <c r="BU1384" s="2"/>
      <c r="BW1384" s="2"/>
    </row>
    <row r="1385" spans="71:75">
      <c r="BS1385" s="2"/>
      <c r="BU1385" s="2"/>
      <c r="BW1385" s="2"/>
    </row>
    <row r="1386" spans="71:75">
      <c r="BS1386" s="2"/>
      <c r="BU1386" s="2"/>
      <c r="BW1386" s="2"/>
    </row>
    <row r="1387" spans="71:75">
      <c r="BS1387" s="2"/>
      <c r="BU1387" s="2"/>
      <c r="BW1387" s="2"/>
    </row>
    <row r="1388" spans="71:75">
      <c r="BS1388" s="2"/>
      <c r="BU1388" s="2"/>
      <c r="BW1388" s="2"/>
    </row>
    <row r="1389" spans="71:75">
      <c r="BS1389" s="2"/>
      <c r="BU1389" s="2"/>
      <c r="BW1389" s="2"/>
    </row>
    <row r="1390" spans="71:75">
      <c r="BS1390" s="2"/>
      <c r="BU1390" s="2"/>
      <c r="BW1390" s="2"/>
    </row>
    <row r="1391" spans="71:75">
      <c r="BS1391" s="2"/>
      <c r="BU1391" s="2"/>
      <c r="BW1391" s="2"/>
    </row>
    <row r="1392" spans="71:75">
      <c r="BS1392" s="2"/>
      <c r="BU1392" s="2"/>
      <c r="BW1392" s="2"/>
    </row>
    <row r="1393" spans="71:75">
      <c r="BS1393" s="2"/>
      <c r="BU1393" s="2"/>
      <c r="BW1393" s="2"/>
    </row>
    <row r="1394" spans="71:75">
      <c r="BS1394" s="2"/>
      <c r="BU1394" s="2"/>
      <c r="BW1394" s="2"/>
    </row>
    <row r="1395" spans="71:75">
      <c r="BS1395" s="2"/>
      <c r="BU1395" s="2"/>
      <c r="BW1395" s="2"/>
    </row>
    <row r="1396" spans="71:75">
      <c r="BS1396" s="2"/>
      <c r="BU1396" s="2"/>
      <c r="BW1396" s="2"/>
    </row>
    <row r="1397" spans="71:75">
      <c r="BS1397" s="2"/>
      <c r="BU1397" s="2"/>
      <c r="BW1397" s="2"/>
    </row>
    <row r="1398" spans="71:75">
      <c r="BS1398" s="2"/>
      <c r="BU1398" s="2"/>
      <c r="BW1398" s="2"/>
    </row>
    <row r="1399" spans="71:75">
      <c r="BS1399" s="2"/>
      <c r="BU1399" s="2"/>
      <c r="BW1399" s="2"/>
    </row>
    <row r="1400" spans="71:75">
      <c r="BS1400" s="2"/>
      <c r="BU1400" s="2"/>
      <c r="BW1400" s="2"/>
    </row>
    <row r="1401" spans="71:75">
      <c r="BS1401" s="2"/>
      <c r="BU1401" s="2"/>
      <c r="BW1401" s="2"/>
    </row>
    <row r="1402" spans="71:75">
      <c r="BS1402" s="2"/>
      <c r="BU1402" s="2"/>
      <c r="BW1402" s="2"/>
    </row>
    <row r="1403" spans="71:75">
      <c r="BS1403" s="2"/>
      <c r="BU1403" s="2"/>
      <c r="BW1403" s="2"/>
    </row>
    <row r="1404" spans="71:75">
      <c r="BS1404" s="2"/>
      <c r="BU1404" s="2"/>
      <c r="BW1404" s="2"/>
    </row>
    <row r="1405" spans="71:75">
      <c r="BS1405" s="2"/>
      <c r="BU1405" s="2"/>
      <c r="BW1405" s="2"/>
    </row>
    <row r="1406" spans="71:75">
      <c r="BS1406" s="2"/>
      <c r="BU1406" s="2"/>
      <c r="BW1406" s="2"/>
    </row>
    <row r="1407" spans="71:75">
      <c r="BS1407" s="2"/>
      <c r="BU1407" s="2"/>
      <c r="BW1407" s="2"/>
    </row>
    <row r="1408" spans="71:75">
      <c r="BS1408" s="2"/>
      <c r="BU1408" s="2"/>
      <c r="BW1408" s="2"/>
    </row>
    <row r="1409" spans="71:75">
      <c r="BS1409" s="2"/>
      <c r="BU1409" s="2"/>
      <c r="BW1409" s="2"/>
    </row>
    <row r="1410" spans="71:75">
      <c r="BS1410" s="2"/>
      <c r="BU1410" s="2"/>
      <c r="BW1410" s="2"/>
    </row>
    <row r="1411" spans="71:75">
      <c r="BS1411" s="2"/>
      <c r="BU1411" s="2"/>
      <c r="BW1411" s="2"/>
    </row>
    <row r="1412" spans="71:75">
      <c r="BS1412" s="2"/>
      <c r="BU1412" s="2"/>
      <c r="BW1412" s="2"/>
    </row>
    <row r="1413" spans="71:75">
      <c r="BS1413" s="2"/>
      <c r="BU1413" s="2"/>
      <c r="BW1413" s="2"/>
    </row>
    <row r="1414" spans="71:75">
      <c r="BS1414" s="2"/>
      <c r="BU1414" s="2"/>
      <c r="BW1414" s="2"/>
    </row>
    <row r="1415" spans="71:75">
      <c r="BS1415" s="2"/>
      <c r="BU1415" s="2"/>
      <c r="BW1415" s="2"/>
    </row>
    <row r="1416" spans="71:75">
      <c r="BS1416" s="2"/>
      <c r="BU1416" s="2"/>
      <c r="BW1416" s="2"/>
    </row>
    <row r="1417" spans="71:75">
      <c r="BS1417" s="2"/>
      <c r="BU1417" s="2"/>
      <c r="BW1417" s="2"/>
    </row>
    <row r="1418" spans="71:75">
      <c r="BS1418" s="2"/>
      <c r="BU1418" s="2"/>
      <c r="BW1418" s="2"/>
    </row>
    <row r="1419" spans="71:75">
      <c r="BS1419" s="2"/>
      <c r="BU1419" s="2"/>
      <c r="BW1419" s="2"/>
    </row>
    <row r="1420" spans="71:75">
      <c r="BS1420" s="2"/>
      <c r="BU1420" s="2"/>
      <c r="BW1420" s="2"/>
    </row>
    <row r="1421" spans="71:75">
      <c r="BS1421" s="2"/>
      <c r="BU1421" s="2"/>
      <c r="BW1421" s="2"/>
    </row>
    <row r="1422" spans="71:75">
      <c r="BS1422" s="2"/>
      <c r="BU1422" s="2"/>
      <c r="BW1422" s="2"/>
    </row>
    <row r="1423" spans="71:75">
      <c r="BS1423" s="2"/>
      <c r="BU1423" s="2"/>
      <c r="BW1423" s="2"/>
    </row>
    <row r="1424" spans="71:75">
      <c r="BS1424" s="2"/>
      <c r="BU1424" s="2"/>
      <c r="BW1424" s="2"/>
    </row>
    <row r="1425" spans="71:75">
      <c r="BS1425" s="2"/>
      <c r="BU1425" s="2"/>
      <c r="BW1425" s="2"/>
    </row>
    <row r="1426" spans="71:75">
      <c r="BS1426" s="2"/>
      <c r="BU1426" s="2"/>
      <c r="BW1426" s="2"/>
    </row>
    <row r="1427" spans="71:75">
      <c r="BS1427" s="2"/>
      <c r="BU1427" s="2"/>
      <c r="BW1427" s="2"/>
    </row>
    <row r="1428" spans="71:75">
      <c r="BS1428" s="2"/>
      <c r="BU1428" s="2"/>
      <c r="BW1428" s="2"/>
    </row>
    <row r="1429" spans="71:75">
      <c r="BS1429" s="2"/>
      <c r="BU1429" s="2"/>
      <c r="BW1429" s="2"/>
    </row>
    <row r="1430" spans="71:75">
      <c r="BS1430" s="2"/>
      <c r="BU1430" s="2"/>
      <c r="BW1430" s="2"/>
    </row>
    <row r="1431" spans="71:75">
      <c r="BS1431" s="2"/>
      <c r="BU1431" s="2"/>
      <c r="BW1431" s="2"/>
    </row>
    <row r="1432" spans="71:75">
      <c r="BS1432" s="2"/>
      <c r="BU1432" s="2"/>
      <c r="BW1432" s="2"/>
    </row>
    <row r="1433" spans="71:75">
      <c r="BS1433" s="2"/>
      <c r="BU1433" s="2"/>
      <c r="BW1433" s="2"/>
    </row>
    <row r="1434" spans="71:75">
      <c r="BS1434" s="2"/>
      <c r="BU1434" s="2"/>
      <c r="BW1434" s="2"/>
    </row>
    <row r="1435" spans="71:75">
      <c r="BS1435" s="2"/>
      <c r="BU1435" s="2"/>
      <c r="BW1435" s="2"/>
    </row>
    <row r="1436" spans="71:75">
      <c r="BS1436" s="2"/>
      <c r="BU1436" s="2"/>
      <c r="BW1436" s="2"/>
    </row>
    <row r="1437" spans="71:75">
      <c r="BS1437" s="2"/>
      <c r="BU1437" s="2"/>
      <c r="BW1437" s="2"/>
    </row>
    <row r="1438" spans="71:75">
      <c r="BS1438" s="2"/>
      <c r="BU1438" s="2"/>
      <c r="BW1438" s="2"/>
    </row>
    <row r="1439" spans="71:75">
      <c r="BS1439" s="2"/>
      <c r="BU1439" s="2"/>
      <c r="BW1439" s="2"/>
    </row>
    <row r="1440" spans="71:75">
      <c r="BS1440" s="2"/>
      <c r="BU1440" s="2"/>
      <c r="BW1440" s="2"/>
    </row>
    <row r="1441" spans="71:75">
      <c r="BS1441" s="2"/>
      <c r="BU1441" s="2"/>
      <c r="BW1441" s="2"/>
    </row>
    <row r="1442" spans="71:75">
      <c r="BS1442" s="2"/>
      <c r="BU1442" s="2"/>
      <c r="BW1442" s="2"/>
    </row>
    <row r="1443" spans="71:75">
      <c r="BS1443" s="2"/>
      <c r="BU1443" s="2"/>
      <c r="BW1443" s="2"/>
    </row>
    <row r="1444" spans="71:75">
      <c r="BS1444" s="2"/>
      <c r="BU1444" s="2"/>
      <c r="BW1444" s="2"/>
    </row>
    <row r="1445" spans="71:75">
      <c r="BS1445" s="2"/>
      <c r="BU1445" s="2"/>
      <c r="BW1445" s="2"/>
    </row>
    <row r="1446" spans="71:75">
      <c r="BS1446" s="2"/>
      <c r="BU1446" s="2"/>
      <c r="BW1446" s="2"/>
    </row>
    <row r="1447" spans="71:75">
      <c r="BS1447" s="2"/>
      <c r="BU1447" s="2"/>
      <c r="BW1447" s="2"/>
    </row>
    <row r="1448" spans="71:75">
      <c r="BS1448" s="2"/>
      <c r="BU1448" s="2"/>
      <c r="BW1448" s="2"/>
    </row>
    <row r="1449" spans="71:75">
      <c r="BS1449" s="2"/>
      <c r="BU1449" s="2"/>
      <c r="BW1449" s="2"/>
    </row>
    <row r="1450" spans="71:75">
      <c r="BS1450" s="2"/>
      <c r="BU1450" s="2"/>
      <c r="BW1450" s="2"/>
    </row>
    <row r="1451" spans="71:75">
      <c r="BS1451" s="2"/>
      <c r="BU1451" s="2"/>
      <c r="BW1451" s="2"/>
    </row>
    <row r="1452" spans="71:75">
      <c r="BS1452" s="2"/>
      <c r="BU1452" s="2"/>
      <c r="BW1452" s="2"/>
    </row>
    <row r="1453" spans="71:75">
      <c r="BS1453" s="2"/>
      <c r="BU1453" s="2"/>
      <c r="BW1453" s="2"/>
    </row>
    <row r="1454" spans="71:75">
      <c r="BS1454" s="2"/>
      <c r="BU1454" s="2"/>
      <c r="BW1454" s="2"/>
    </row>
    <row r="1455" spans="71:75">
      <c r="BS1455" s="2"/>
      <c r="BU1455" s="2"/>
      <c r="BW1455" s="2"/>
    </row>
    <row r="1456" spans="71:75">
      <c r="BS1456" s="2"/>
      <c r="BU1456" s="2"/>
      <c r="BW1456" s="2"/>
    </row>
    <row r="1457" spans="71:75">
      <c r="BS1457" s="2"/>
      <c r="BU1457" s="2"/>
      <c r="BW1457" s="2"/>
    </row>
    <row r="1458" spans="71:75">
      <c r="BS1458" s="2"/>
      <c r="BU1458" s="2"/>
      <c r="BW1458" s="2"/>
    </row>
    <row r="1459" spans="71:75">
      <c r="BS1459" s="2"/>
      <c r="BU1459" s="2"/>
      <c r="BW1459" s="2"/>
    </row>
    <row r="1460" spans="71:75">
      <c r="BS1460" s="2"/>
      <c r="BU1460" s="2"/>
      <c r="BW1460" s="2"/>
    </row>
    <row r="1461" spans="71:75">
      <c r="BS1461" s="2"/>
      <c r="BU1461" s="2"/>
      <c r="BW1461" s="2"/>
    </row>
    <row r="1462" spans="71:75">
      <c r="BS1462" s="2"/>
      <c r="BU1462" s="2"/>
      <c r="BW1462" s="2"/>
    </row>
    <row r="1463" spans="71:75">
      <c r="BS1463" s="2"/>
      <c r="BU1463" s="2"/>
      <c r="BW1463" s="2"/>
    </row>
    <row r="1464" spans="71:75">
      <c r="BS1464" s="2"/>
      <c r="BU1464" s="2"/>
      <c r="BW1464" s="2"/>
    </row>
    <row r="1465" spans="71:75">
      <c r="BS1465" s="2"/>
      <c r="BU1465" s="2"/>
      <c r="BW1465" s="2"/>
    </row>
    <row r="1466" spans="71:75">
      <c r="BS1466" s="2"/>
      <c r="BU1466" s="2"/>
      <c r="BW1466" s="2"/>
    </row>
    <row r="1467" spans="71:75">
      <c r="BS1467" s="2"/>
      <c r="BU1467" s="2"/>
      <c r="BW1467" s="2"/>
    </row>
    <row r="1468" spans="71:75">
      <c r="BS1468" s="2"/>
      <c r="BU1468" s="2"/>
      <c r="BW1468" s="2"/>
    </row>
    <row r="1469" spans="71:75">
      <c r="BS1469" s="2"/>
      <c r="BU1469" s="2"/>
      <c r="BW1469" s="2"/>
    </row>
    <row r="1470" spans="71:75">
      <c r="BS1470" s="2"/>
      <c r="BU1470" s="2"/>
      <c r="BW1470" s="2"/>
    </row>
    <row r="1471" spans="71:75">
      <c r="BS1471" s="2"/>
      <c r="BU1471" s="2"/>
      <c r="BW1471" s="2"/>
    </row>
    <row r="1472" spans="71:75">
      <c r="BS1472" s="2"/>
      <c r="BU1472" s="2"/>
      <c r="BW1472" s="2"/>
    </row>
    <row r="1473" spans="71:75">
      <c r="BS1473" s="2"/>
      <c r="BU1473" s="2"/>
      <c r="BW1473" s="2"/>
    </row>
    <row r="1474" spans="71:75">
      <c r="BS1474" s="2"/>
      <c r="BU1474" s="2"/>
      <c r="BW1474" s="2"/>
    </row>
    <row r="1475" spans="71:75">
      <c r="BS1475" s="2"/>
      <c r="BU1475" s="2"/>
      <c r="BW1475" s="2"/>
    </row>
    <row r="1476" spans="71:75">
      <c r="BS1476" s="2"/>
      <c r="BU1476" s="2"/>
      <c r="BW1476" s="2"/>
    </row>
    <row r="1477" spans="71:75">
      <c r="BS1477" s="2"/>
      <c r="BU1477" s="2"/>
      <c r="BW1477" s="2"/>
    </row>
    <row r="1478" spans="71:75">
      <c r="BS1478" s="2"/>
      <c r="BU1478" s="2"/>
      <c r="BW1478" s="2"/>
    </row>
    <row r="1479" spans="71:75">
      <c r="BS1479" s="2"/>
      <c r="BU1479" s="2"/>
      <c r="BW1479" s="2"/>
    </row>
    <row r="1480" spans="71:75">
      <c r="BS1480" s="2"/>
      <c r="BU1480" s="2"/>
      <c r="BW1480" s="2"/>
    </row>
    <row r="1481" spans="71:75">
      <c r="BS1481" s="2"/>
      <c r="BU1481" s="2"/>
      <c r="BW1481" s="2"/>
    </row>
    <row r="1482" spans="71:75">
      <c r="BS1482" s="2"/>
      <c r="BU1482" s="2"/>
      <c r="BW1482" s="2"/>
    </row>
    <row r="1483" spans="71:75">
      <c r="BS1483" s="2"/>
      <c r="BU1483" s="2"/>
      <c r="BW1483" s="2"/>
    </row>
    <row r="1484" spans="71:75">
      <c r="BS1484" s="2"/>
      <c r="BU1484" s="2"/>
      <c r="BW1484" s="2"/>
    </row>
    <row r="1485" spans="71:75">
      <c r="BS1485" s="2"/>
      <c r="BU1485" s="2"/>
      <c r="BW1485" s="2"/>
    </row>
    <row r="1486" spans="71:75">
      <c r="BS1486" s="2"/>
      <c r="BU1486" s="2"/>
      <c r="BW1486" s="2"/>
    </row>
    <row r="1487" spans="71:75">
      <c r="BS1487" s="2"/>
      <c r="BU1487" s="2"/>
      <c r="BW1487" s="2"/>
    </row>
    <row r="1488" spans="71:75">
      <c r="BS1488" s="2"/>
      <c r="BU1488" s="2"/>
      <c r="BW1488" s="2"/>
    </row>
    <row r="1489" spans="71:75">
      <c r="BS1489" s="2"/>
      <c r="BU1489" s="2"/>
      <c r="BW1489" s="2"/>
    </row>
    <row r="1490" spans="71:75">
      <c r="BS1490" s="2"/>
      <c r="BU1490" s="2"/>
      <c r="BW1490" s="2"/>
    </row>
    <row r="1491" spans="71:75">
      <c r="BS1491" s="2"/>
      <c r="BU1491" s="2"/>
      <c r="BW1491" s="2"/>
    </row>
    <row r="1492" spans="71:75">
      <c r="BS1492" s="2"/>
      <c r="BU1492" s="2"/>
      <c r="BW1492" s="2"/>
    </row>
    <row r="1493" spans="71:75">
      <c r="BS1493" s="2"/>
      <c r="BU1493" s="2"/>
      <c r="BW1493" s="2"/>
    </row>
    <row r="1494" spans="71:75">
      <c r="BS1494" s="2"/>
      <c r="BU1494" s="2"/>
      <c r="BW1494" s="2"/>
    </row>
    <row r="1495" spans="71:75">
      <c r="BS1495" s="2"/>
      <c r="BU1495" s="2"/>
      <c r="BW1495" s="2"/>
    </row>
    <row r="1496" spans="71:75">
      <c r="BS1496" s="2"/>
      <c r="BU1496" s="2"/>
      <c r="BW1496" s="2"/>
    </row>
    <row r="1497" spans="71:75">
      <c r="BS1497" s="2"/>
      <c r="BU1497" s="2"/>
      <c r="BW1497" s="2"/>
    </row>
    <row r="1498" spans="71:75">
      <c r="BS1498" s="2"/>
      <c r="BU1498" s="2"/>
      <c r="BW1498" s="2"/>
    </row>
    <row r="1499" spans="71:75">
      <c r="BS1499" s="2"/>
      <c r="BU1499" s="2"/>
      <c r="BW1499" s="2"/>
    </row>
    <row r="1500" spans="71:75">
      <c r="BS1500" s="2"/>
      <c r="BU1500" s="2"/>
      <c r="BW1500" s="2"/>
    </row>
    <row r="1501" spans="71:75">
      <c r="BS1501" s="2"/>
      <c r="BU1501" s="2"/>
      <c r="BW1501" s="2"/>
    </row>
    <row r="1502" spans="71:75">
      <c r="BS1502" s="2"/>
      <c r="BU1502" s="2"/>
      <c r="BW1502" s="2"/>
    </row>
    <row r="1503" spans="71:75">
      <c r="BS1503" s="2"/>
      <c r="BU1503" s="2"/>
      <c r="BW1503" s="2"/>
    </row>
    <row r="1504" spans="71:75">
      <c r="BS1504" s="2"/>
      <c r="BU1504" s="2"/>
      <c r="BW1504" s="2"/>
    </row>
    <row r="1505" spans="71:75">
      <c r="BS1505" s="2"/>
      <c r="BU1505" s="2"/>
      <c r="BW1505" s="2"/>
    </row>
    <row r="1506" spans="71:75">
      <c r="BS1506" s="2"/>
      <c r="BU1506" s="2"/>
      <c r="BW1506" s="2"/>
    </row>
    <row r="1507" spans="71:75">
      <c r="BS1507" s="2"/>
      <c r="BU1507" s="2"/>
      <c r="BW1507" s="2"/>
    </row>
    <row r="1508" spans="71:75">
      <c r="BS1508" s="2"/>
      <c r="BU1508" s="2"/>
      <c r="BW1508" s="2"/>
    </row>
    <row r="1509" spans="71:75">
      <c r="BS1509" s="2"/>
      <c r="BU1509" s="2"/>
      <c r="BW1509" s="2"/>
    </row>
    <row r="1510" spans="71:75">
      <c r="BS1510" s="2"/>
      <c r="BU1510" s="2"/>
      <c r="BW1510" s="2"/>
    </row>
    <row r="1511" spans="71:75">
      <c r="BS1511" s="2"/>
      <c r="BU1511" s="2"/>
      <c r="BW1511" s="2"/>
    </row>
    <row r="1512" spans="71:75">
      <c r="BS1512" s="2"/>
      <c r="BU1512" s="2"/>
      <c r="BW1512" s="2"/>
    </row>
    <row r="1513" spans="71:75">
      <c r="BS1513" s="2"/>
      <c r="BU1513" s="2"/>
      <c r="BW1513" s="2"/>
    </row>
    <row r="1514" spans="71:75">
      <c r="BS1514" s="2"/>
      <c r="BU1514" s="2"/>
      <c r="BW1514" s="2"/>
    </row>
    <row r="1515" spans="71:75">
      <c r="BS1515" s="2"/>
      <c r="BU1515" s="2"/>
      <c r="BW1515" s="2"/>
    </row>
    <row r="1516" spans="71:75">
      <c r="BS1516" s="2"/>
      <c r="BU1516" s="2"/>
      <c r="BW1516" s="2"/>
    </row>
    <row r="1517" spans="71:75">
      <c r="BS1517" s="2"/>
      <c r="BU1517" s="2"/>
      <c r="BW1517" s="2"/>
    </row>
    <row r="1518" spans="71:75">
      <c r="BS1518" s="2"/>
      <c r="BU1518" s="2"/>
      <c r="BW1518" s="2"/>
    </row>
    <row r="1519" spans="71:75">
      <c r="BS1519" s="2"/>
      <c r="BU1519" s="2"/>
      <c r="BW1519" s="2"/>
    </row>
    <row r="1520" spans="71:75">
      <c r="BS1520" s="2"/>
      <c r="BU1520" s="2"/>
      <c r="BW1520" s="2"/>
    </row>
    <row r="1521" spans="71:75">
      <c r="BS1521" s="2"/>
      <c r="BU1521" s="2"/>
      <c r="BW1521" s="2"/>
    </row>
    <row r="1522" spans="71:75">
      <c r="BS1522" s="2"/>
      <c r="BU1522" s="2"/>
      <c r="BW1522" s="2"/>
    </row>
    <row r="1523" spans="71:75">
      <c r="BS1523" s="2"/>
      <c r="BU1523" s="2"/>
      <c r="BW1523" s="2"/>
    </row>
    <row r="1524" spans="71:75">
      <c r="BS1524" s="2"/>
      <c r="BU1524" s="2"/>
      <c r="BW1524" s="2"/>
    </row>
    <row r="1525" spans="71:75">
      <c r="BS1525" s="2"/>
      <c r="BU1525" s="2"/>
      <c r="BW1525" s="2"/>
    </row>
    <row r="1526" spans="71:75">
      <c r="BS1526" s="2"/>
      <c r="BU1526" s="2"/>
      <c r="BW1526" s="2"/>
    </row>
    <row r="1527" spans="71:75">
      <c r="BS1527" s="2"/>
      <c r="BU1527" s="2"/>
      <c r="BW1527" s="2"/>
    </row>
    <row r="1528" spans="71:75">
      <c r="BS1528" s="2"/>
      <c r="BU1528" s="2"/>
      <c r="BW1528" s="2"/>
    </row>
    <row r="1529" spans="71:75">
      <c r="BS1529" s="2"/>
      <c r="BU1529" s="2"/>
      <c r="BW1529" s="2"/>
    </row>
    <row r="1530" spans="71:75">
      <c r="BS1530" s="2"/>
      <c r="BU1530" s="2"/>
      <c r="BW1530" s="2"/>
    </row>
    <row r="1531" spans="71:75">
      <c r="BS1531" s="2"/>
      <c r="BU1531" s="2"/>
      <c r="BW1531" s="2"/>
    </row>
    <row r="1532" spans="71:75">
      <c r="BS1532" s="2"/>
      <c r="BU1532" s="2"/>
      <c r="BW1532" s="2"/>
    </row>
    <row r="1533" spans="71:75">
      <c r="BS1533" s="2"/>
      <c r="BU1533" s="2"/>
      <c r="BW1533" s="2"/>
    </row>
    <row r="1534" spans="71:75">
      <c r="BS1534" s="2"/>
      <c r="BU1534" s="2"/>
      <c r="BW1534" s="2"/>
    </row>
    <row r="1535" spans="71:75">
      <c r="BS1535" s="2"/>
      <c r="BU1535" s="2"/>
      <c r="BW1535" s="2"/>
    </row>
    <row r="1536" spans="71:75">
      <c r="BS1536" s="2"/>
      <c r="BU1536" s="2"/>
      <c r="BW1536" s="2"/>
    </row>
    <row r="1537" spans="71:75">
      <c r="BS1537" s="2"/>
      <c r="BU1537" s="2"/>
      <c r="BW1537" s="2"/>
    </row>
    <row r="1538" spans="71:75">
      <c r="BS1538" s="2"/>
      <c r="BU1538" s="2"/>
      <c r="BW1538" s="2"/>
    </row>
    <row r="1539" spans="71:75">
      <c r="BS1539" s="2"/>
      <c r="BU1539" s="2"/>
      <c r="BW1539" s="2"/>
    </row>
    <row r="1540" spans="71:75">
      <c r="BS1540" s="2"/>
      <c r="BU1540" s="2"/>
      <c r="BW1540" s="2"/>
    </row>
    <row r="1541" spans="71:75">
      <c r="BS1541" s="2"/>
      <c r="BU1541" s="2"/>
      <c r="BW1541" s="2"/>
    </row>
    <row r="1542" spans="71:75">
      <c r="BS1542" s="2"/>
      <c r="BU1542" s="2"/>
      <c r="BW1542" s="2"/>
    </row>
    <row r="1543" spans="71:75">
      <c r="BS1543" s="2"/>
      <c r="BU1543" s="2"/>
      <c r="BW1543" s="2"/>
    </row>
    <row r="1544" spans="71:75">
      <c r="BS1544" s="2"/>
      <c r="BU1544" s="2"/>
      <c r="BW1544" s="2"/>
    </row>
    <row r="1545" spans="71:75">
      <c r="BS1545" s="2"/>
      <c r="BU1545" s="2"/>
      <c r="BW1545" s="2"/>
    </row>
    <row r="1546" spans="71:75">
      <c r="BS1546" s="2"/>
      <c r="BU1546" s="2"/>
      <c r="BW1546" s="2"/>
    </row>
    <row r="1547" spans="71:75">
      <c r="BS1547" s="2"/>
      <c r="BU1547" s="2"/>
      <c r="BW1547" s="2"/>
    </row>
    <row r="1548" spans="71:75">
      <c r="BS1548" s="2"/>
      <c r="BU1548" s="2"/>
      <c r="BW1548" s="2"/>
    </row>
    <row r="1549" spans="71:75">
      <c r="BS1549" s="2"/>
      <c r="BU1549" s="2"/>
      <c r="BW1549" s="2"/>
    </row>
    <row r="1550" spans="71:75">
      <c r="BS1550" s="2"/>
      <c r="BU1550" s="2"/>
      <c r="BW1550" s="2"/>
    </row>
    <row r="1551" spans="71:75">
      <c r="BS1551" s="2"/>
      <c r="BU1551" s="2"/>
      <c r="BW1551" s="2"/>
    </row>
    <row r="1552" spans="71:75">
      <c r="BS1552" s="2"/>
      <c r="BU1552" s="2"/>
      <c r="BW1552" s="2"/>
    </row>
    <row r="1553" spans="71:75">
      <c r="BS1553" s="2"/>
      <c r="BU1553" s="2"/>
      <c r="BW1553" s="2"/>
    </row>
    <row r="1554" spans="71:75">
      <c r="BS1554" s="2"/>
      <c r="BU1554" s="2"/>
      <c r="BW1554" s="2"/>
    </row>
    <row r="1555" spans="71:75">
      <c r="BS1555" s="2"/>
      <c r="BU1555" s="2"/>
      <c r="BW1555" s="2"/>
    </row>
    <row r="1556" spans="71:75">
      <c r="BS1556" s="2"/>
      <c r="BU1556" s="2"/>
      <c r="BW1556" s="2"/>
    </row>
    <row r="1557" spans="71:75">
      <c r="BS1557" s="2"/>
      <c r="BU1557" s="2"/>
      <c r="BW1557" s="2"/>
    </row>
    <row r="1558" spans="71:75">
      <c r="BS1558" s="2"/>
      <c r="BU1558" s="2"/>
      <c r="BW1558" s="2"/>
    </row>
    <row r="1559" spans="71:75">
      <c r="BS1559" s="2"/>
      <c r="BU1559" s="2"/>
      <c r="BW1559" s="2"/>
    </row>
    <row r="1560" spans="71:75">
      <c r="BS1560" s="2"/>
      <c r="BU1560" s="2"/>
      <c r="BW1560" s="2"/>
    </row>
    <row r="1561" spans="71:75">
      <c r="BS1561" s="2"/>
      <c r="BU1561" s="2"/>
      <c r="BW1561" s="2"/>
    </row>
    <row r="1562" spans="71:75">
      <c r="BS1562" s="2"/>
      <c r="BU1562" s="2"/>
      <c r="BW1562" s="2"/>
    </row>
    <row r="1563" spans="71:75">
      <c r="BS1563" s="2"/>
      <c r="BU1563" s="2"/>
      <c r="BW1563" s="2"/>
    </row>
    <row r="1564" spans="71:75">
      <c r="BS1564" s="2"/>
      <c r="BU1564" s="2"/>
      <c r="BW1564" s="2"/>
    </row>
    <row r="1565" spans="71:75">
      <c r="BS1565" s="2"/>
      <c r="BU1565" s="2"/>
      <c r="BW1565" s="2"/>
    </row>
    <row r="1566" spans="71:75">
      <c r="BS1566" s="2"/>
      <c r="BU1566" s="2"/>
      <c r="BW1566" s="2"/>
    </row>
    <row r="1567" spans="71:75">
      <c r="BS1567" s="2"/>
      <c r="BU1567" s="2"/>
      <c r="BW1567" s="2"/>
    </row>
    <row r="1568" spans="71:75">
      <c r="BS1568" s="2"/>
      <c r="BU1568" s="2"/>
      <c r="BW1568" s="2"/>
    </row>
    <row r="1569" spans="71:75">
      <c r="BS1569" s="2"/>
      <c r="BU1569" s="2"/>
      <c r="BW1569" s="2"/>
    </row>
    <row r="1570" spans="71:75">
      <c r="BS1570" s="2"/>
      <c r="BU1570" s="2"/>
      <c r="BW1570" s="2"/>
    </row>
    <row r="1571" spans="71:75">
      <c r="BS1571" s="2"/>
      <c r="BU1571" s="2"/>
      <c r="BW1571" s="2"/>
    </row>
    <row r="1572" spans="71:75">
      <c r="BS1572" s="2"/>
      <c r="BU1572" s="2"/>
      <c r="BW1572" s="2"/>
    </row>
    <row r="1573" spans="71:75">
      <c r="BS1573" s="2"/>
      <c r="BU1573" s="2"/>
      <c r="BW1573" s="2"/>
    </row>
    <row r="1574" spans="71:75">
      <c r="BS1574" s="2"/>
      <c r="BU1574" s="2"/>
      <c r="BW1574" s="2"/>
    </row>
    <row r="1575" spans="71:75">
      <c r="BS1575" s="2"/>
      <c r="BU1575" s="2"/>
      <c r="BW1575" s="2"/>
    </row>
    <row r="1576" spans="71:75">
      <c r="BS1576" s="2"/>
      <c r="BU1576" s="2"/>
      <c r="BW1576" s="2"/>
    </row>
    <row r="1577" spans="71:75">
      <c r="BS1577" s="2"/>
      <c r="BU1577" s="2"/>
      <c r="BW1577" s="2"/>
    </row>
    <row r="1578" spans="71:75">
      <c r="BS1578" s="2"/>
      <c r="BU1578" s="2"/>
      <c r="BW1578" s="2"/>
    </row>
    <row r="1579" spans="71:75">
      <c r="BS1579" s="2"/>
      <c r="BU1579" s="2"/>
      <c r="BW1579" s="2"/>
    </row>
    <row r="1580" spans="71:75">
      <c r="BS1580" s="2"/>
      <c r="BU1580" s="2"/>
      <c r="BW1580" s="2"/>
    </row>
    <row r="1581" spans="71:75">
      <c r="BS1581" s="2"/>
      <c r="BU1581" s="2"/>
      <c r="BW1581" s="2"/>
    </row>
    <row r="1582" spans="71:75">
      <c r="BS1582" s="2"/>
      <c r="BU1582" s="2"/>
      <c r="BW1582" s="2"/>
    </row>
    <row r="1583" spans="71:75">
      <c r="BS1583" s="2"/>
      <c r="BU1583" s="2"/>
      <c r="BW1583" s="2"/>
    </row>
    <row r="1584" spans="71:75">
      <c r="BS1584" s="2"/>
      <c r="BU1584" s="2"/>
      <c r="BW1584" s="2"/>
    </row>
    <row r="1585" spans="71:75">
      <c r="BS1585" s="2"/>
      <c r="BU1585" s="2"/>
      <c r="BW1585" s="2"/>
    </row>
    <row r="1586" spans="71:75">
      <c r="BS1586" s="2"/>
      <c r="BU1586" s="2"/>
      <c r="BW1586" s="2"/>
    </row>
    <row r="1587" spans="71:75">
      <c r="BS1587" s="2"/>
      <c r="BU1587" s="2"/>
      <c r="BW1587" s="2"/>
    </row>
    <row r="1588" spans="71:75">
      <c r="BS1588" s="2"/>
      <c r="BU1588" s="2"/>
      <c r="BW1588" s="2"/>
    </row>
    <row r="1589" spans="71:75">
      <c r="BS1589" s="2"/>
      <c r="BU1589" s="2"/>
      <c r="BW1589" s="2"/>
    </row>
    <row r="1590" spans="71:75">
      <c r="BS1590" s="2"/>
      <c r="BU1590" s="2"/>
      <c r="BW1590" s="2"/>
    </row>
    <row r="1591" spans="71:75">
      <c r="BS1591" s="2"/>
      <c r="BU1591" s="2"/>
      <c r="BW1591" s="2"/>
    </row>
    <row r="1592" spans="71:75">
      <c r="BS1592" s="2"/>
      <c r="BU1592" s="2"/>
      <c r="BW1592" s="2"/>
    </row>
    <row r="1593" spans="71:75">
      <c r="BS1593" s="2"/>
      <c r="BU1593" s="2"/>
      <c r="BW1593" s="2"/>
    </row>
    <row r="1594" spans="71:75">
      <c r="BS1594" s="2"/>
      <c r="BU1594" s="2"/>
      <c r="BW1594" s="2"/>
    </row>
    <row r="1595" spans="71:75">
      <c r="BS1595" s="2"/>
      <c r="BU1595" s="2"/>
      <c r="BW1595" s="2"/>
    </row>
    <row r="1596" spans="71:75">
      <c r="BS1596" s="2"/>
      <c r="BU1596" s="2"/>
      <c r="BW1596" s="2"/>
    </row>
    <row r="1597" spans="71:75">
      <c r="BS1597" s="2"/>
      <c r="BU1597" s="2"/>
      <c r="BW1597" s="2"/>
    </row>
    <row r="1598" spans="71:75">
      <c r="BS1598" s="2"/>
      <c r="BU1598" s="2"/>
      <c r="BW1598" s="2"/>
    </row>
    <row r="1599" spans="71:75">
      <c r="BS1599" s="2"/>
      <c r="BU1599" s="2"/>
      <c r="BW1599" s="2"/>
    </row>
    <row r="1600" spans="71:75">
      <c r="BS1600" s="2"/>
      <c r="BU1600" s="2"/>
      <c r="BW1600" s="2"/>
    </row>
    <row r="1601" spans="71:75">
      <c r="BS1601" s="2"/>
      <c r="BU1601" s="2"/>
      <c r="BW1601" s="2"/>
    </row>
    <row r="1602" spans="71:75">
      <c r="BS1602" s="2"/>
      <c r="BU1602" s="2"/>
      <c r="BW1602" s="2"/>
    </row>
    <row r="1603" spans="71:75">
      <c r="BS1603" s="2"/>
      <c r="BU1603" s="2"/>
      <c r="BW1603" s="2"/>
    </row>
    <row r="1604" spans="71:75">
      <c r="BS1604" s="2"/>
      <c r="BU1604" s="2"/>
      <c r="BW1604" s="2"/>
    </row>
    <row r="1605" spans="71:75">
      <c r="BS1605" s="2"/>
      <c r="BU1605" s="2"/>
      <c r="BW1605" s="2"/>
    </row>
    <row r="1606" spans="71:75">
      <c r="BS1606" s="2"/>
      <c r="BU1606" s="2"/>
      <c r="BW1606" s="2"/>
    </row>
    <row r="1607" spans="71:75">
      <c r="BS1607" s="2"/>
      <c r="BU1607" s="2"/>
      <c r="BW1607" s="2"/>
    </row>
    <row r="1608" spans="71:75">
      <c r="BS1608" s="2"/>
      <c r="BU1608" s="2"/>
      <c r="BW1608" s="2"/>
    </row>
    <row r="1609" spans="71:75">
      <c r="BS1609" s="2"/>
      <c r="BU1609" s="2"/>
      <c r="BW1609" s="2"/>
    </row>
    <row r="1610" spans="71:75">
      <c r="BS1610" s="2"/>
      <c r="BU1610" s="2"/>
      <c r="BW1610" s="2"/>
    </row>
    <row r="1611" spans="71:75">
      <c r="BS1611" s="2"/>
      <c r="BU1611" s="2"/>
      <c r="BW1611" s="2"/>
    </row>
    <row r="1612" spans="71:75">
      <c r="BS1612" s="2"/>
      <c r="BU1612" s="2"/>
      <c r="BW1612" s="2"/>
    </row>
    <row r="1613" spans="71:75">
      <c r="BS1613" s="2"/>
      <c r="BU1613" s="2"/>
      <c r="BW1613" s="2"/>
    </row>
    <row r="1614" spans="71:75">
      <c r="BS1614" s="2"/>
      <c r="BU1614" s="2"/>
      <c r="BW1614" s="2"/>
    </row>
    <row r="1615" spans="71:75">
      <c r="BS1615" s="2"/>
      <c r="BU1615" s="2"/>
      <c r="BW1615" s="2"/>
    </row>
    <row r="1616" spans="71:75">
      <c r="BS1616" s="2"/>
      <c r="BU1616" s="2"/>
      <c r="BW1616" s="2"/>
    </row>
    <row r="1617" spans="71:75">
      <c r="BS1617" s="2"/>
      <c r="BU1617" s="2"/>
      <c r="BW1617" s="2"/>
    </row>
    <row r="1618" spans="71:75">
      <c r="BS1618" s="2"/>
      <c r="BU1618" s="2"/>
      <c r="BW1618" s="2"/>
    </row>
    <row r="1619" spans="71:75">
      <c r="BS1619" s="2"/>
      <c r="BU1619" s="2"/>
      <c r="BW1619" s="2"/>
    </row>
    <row r="1620" spans="71:75">
      <c r="BS1620" s="2"/>
      <c r="BU1620" s="2"/>
      <c r="BW1620" s="2"/>
    </row>
    <row r="1621" spans="71:75">
      <c r="BS1621" s="2"/>
      <c r="BU1621" s="2"/>
      <c r="BW1621" s="2"/>
    </row>
    <row r="1622" spans="71:75">
      <c r="BS1622" s="2"/>
      <c r="BU1622" s="2"/>
      <c r="BW1622" s="2"/>
    </row>
    <row r="1623" spans="71:75">
      <c r="BS1623" s="2"/>
      <c r="BU1623" s="2"/>
      <c r="BW1623" s="2"/>
    </row>
    <row r="1624" spans="71:75">
      <c r="BS1624" s="2"/>
      <c r="BU1624" s="2"/>
      <c r="BW1624" s="2"/>
    </row>
    <row r="1625" spans="71:75">
      <c r="BS1625" s="2"/>
      <c r="BU1625" s="2"/>
      <c r="BW1625" s="2"/>
    </row>
    <row r="1626" spans="71:75">
      <c r="BS1626" s="2"/>
      <c r="BU1626" s="2"/>
      <c r="BW1626" s="2"/>
    </row>
    <row r="1627" spans="71:75">
      <c r="BS1627" s="2"/>
      <c r="BU1627" s="2"/>
      <c r="BW1627" s="2"/>
    </row>
    <row r="1628" spans="71:75">
      <c r="BS1628" s="2"/>
      <c r="BU1628" s="2"/>
      <c r="BW1628" s="2"/>
    </row>
    <row r="1629" spans="71:75">
      <c r="BS1629" s="2"/>
      <c r="BU1629" s="2"/>
      <c r="BW1629" s="2"/>
    </row>
    <row r="1630" spans="71:75">
      <c r="BS1630" s="2"/>
      <c r="BU1630" s="2"/>
      <c r="BW1630" s="2"/>
    </row>
    <row r="1631" spans="71:75">
      <c r="BS1631" s="2"/>
      <c r="BU1631" s="2"/>
      <c r="BW1631" s="2"/>
    </row>
    <row r="1632" spans="71:75">
      <c r="BS1632" s="2"/>
      <c r="BU1632" s="2"/>
      <c r="BW1632" s="2"/>
    </row>
    <row r="1633" spans="71:75">
      <c r="BS1633" s="2"/>
      <c r="BU1633" s="2"/>
      <c r="BW1633" s="2"/>
    </row>
    <row r="1634" spans="71:75">
      <c r="BS1634" s="2"/>
      <c r="BU1634" s="2"/>
      <c r="BW1634" s="2"/>
    </row>
    <row r="1635" spans="71:75">
      <c r="BS1635" s="2"/>
      <c r="BU1635" s="2"/>
      <c r="BW1635" s="2"/>
    </row>
    <row r="1636" spans="71:75">
      <c r="BS1636" s="2"/>
      <c r="BU1636" s="2"/>
      <c r="BW1636" s="2"/>
    </row>
    <row r="1637" spans="71:75">
      <c r="BS1637" s="2"/>
      <c r="BU1637" s="2"/>
      <c r="BW1637" s="2"/>
    </row>
    <row r="1638" spans="71:75">
      <c r="BS1638" s="2"/>
      <c r="BU1638" s="2"/>
      <c r="BW1638" s="2"/>
    </row>
    <row r="1639" spans="71:75">
      <c r="BS1639" s="2"/>
      <c r="BU1639" s="2"/>
      <c r="BW1639" s="2"/>
    </row>
    <row r="1640" spans="71:75">
      <c r="BS1640" s="2"/>
      <c r="BU1640" s="2"/>
      <c r="BW1640" s="2"/>
    </row>
    <row r="1641" spans="71:75">
      <c r="BS1641" s="2"/>
      <c r="BU1641" s="2"/>
      <c r="BW1641" s="2"/>
    </row>
    <row r="1642" spans="71:75">
      <c r="BS1642" s="2"/>
      <c r="BU1642" s="2"/>
      <c r="BW1642" s="2"/>
    </row>
    <row r="1643" spans="71:75">
      <c r="BS1643" s="2"/>
      <c r="BU1643" s="2"/>
      <c r="BW1643" s="2"/>
    </row>
    <row r="1644" spans="71:75">
      <c r="BS1644" s="2"/>
      <c r="BU1644" s="2"/>
      <c r="BW1644" s="2"/>
    </row>
    <row r="1645" spans="71:75">
      <c r="BS1645" s="2"/>
      <c r="BU1645" s="2"/>
      <c r="BW1645" s="2"/>
    </row>
    <row r="1646" spans="71:75">
      <c r="BS1646" s="2"/>
      <c r="BU1646" s="2"/>
      <c r="BW1646" s="2"/>
    </row>
    <row r="1647" spans="71:75">
      <c r="BS1647" s="2"/>
      <c r="BU1647" s="2"/>
      <c r="BW1647" s="2"/>
    </row>
    <row r="1648" spans="71:75">
      <c r="BS1648" s="2"/>
      <c r="BU1648" s="2"/>
      <c r="BW1648" s="2"/>
    </row>
    <row r="1649" spans="71:75">
      <c r="BS1649" s="2"/>
      <c r="BU1649" s="2"/>
      <c r="BW1649" s="2"/>
    </row>
    <row r="1650" spans="71:75">
      <c r="BS1650" s="2"/>
      <c r="BU1650" s="2"/>
      <c r="BW1650" s="2"/>
    </row>
    <row r="1651" spans="71:75">
      <c r="BS1651" s="2"/>
      <c r="BU1651" s="2"/>
      <c r="BW1651" s="2"/>
    </row>
    <row r="1652" spans="71:75">
      <c r="BS1652" s="2"/>
      <c r="BU1652" s="2"/>
      <c r="BW1652" s="2"/>
    </row>
    <row r="1653" spans="71:75">
      <c r="BS1653" s="2"/>
      <c r="BU1653" s="2"/>
      <c r="BW1653" s="2"/>
    </row>
    <row r="1654" spans="71:75">
      <c r="BS1654" s="2"/>
      <c r="BU1654" s="2"/>
      <c r="BW1654" s="2"/>
    </row>
    <row r="1655" spans="71:75">
      <c r="BS1655" s="2"/>
      <c r="BU1655" s="2"/>
      <c r="BW1655" s="2"/>
    </row>
    <row r="1656" spans="71:75">
      <c r="BS1656" s="2"/>
      <c r="BU1656" s="2"/>
      <c r="BW1656" s="2"/>
    </row>
    <row r="1657" spans="71:75">
      <c r="BS1657" s="2"/>
      <c r="BU1657" s="2"/>
      <c r="BW1657" s="2"/>
    </row>
    <row r="1658" spans="71:75">
      <c r="BS1658" s="2"/>
      <c r="BU1658" s="2"/>
      <c r="BW1658" s="2"/>
    </row>
    <row r="1659" spans="71:75">
      <c r="BS1659" s="2"/>
      <c r="BU1659" s="2"/>
      <c r="BW1659" s="2"/>
    </row>
    <row r="1660" spans="71:75">
      <c r="BS1660" s="2"/>
      <c r="BU1660" s="2"/>
      <c r="BW1660" s="2"/>
    </row>
    <row r="1661" spans="71:75">
      <c r="BS1661" s="2"/>
      <c r="BU1661" s="2"/>
      <c r="BW1661" s="2"/>
    </row>
    <row r="1662" spans="71:75">
      <c r="BS1662" s="2"/>
      <c r="BU1662" s="2"/>
      <c r="BW1662" s="2"/>
    </row>
    <row r="1663" spans="71:75">
      <c r="BS1663" s="2"/>
      <c r="BU1663" s="2"/>
      <c r="BW1663" s="2"/>
    </row>
    <row r="1664" spans="71:75">
      <c r="BS1664" s="2"/>
      <c r="BU1664" s="2"/>
      <c r="BW1664" s="2"/>
    </row>
    <row r="1665" spans="71:75">
      <c r="BS1665" s="2"/>
      <c r="BU1665" s="2"/>
      <c r="BW1665" s="2"/>
    </row>
    <row r="1666" spans="71:75">
      <c r="BS1666" s="2"/>
      <c r="BU1666" s="2"/>
      <c r="BW1666" s="2"/>
    </row>
    <row r="1667" spans="71:75">
      <c r="BS1667" s="2"/>
      <c r="BU1667" s="2"/>
      <c r="BW1667" s="2"/>
    </row>
    <row r="1668" spans="71:75">
      <c r="BS1668" s="2"/>
      <c r="BU1668" s="2"/>
      <c r="BW1668" s="2"/>
    </row>
    <row r="1669" spans="71:75">
      <c r="BS1669" s="2"/>
      <c r="BU1669" s="2"/>
      <c r="BW1669" s="2"/>
    </row>
    <row r="1670" spans="71:75">
      <c r="BS1670" s="2"/>
      <c r="BU1670" s="2"/>
      <c r="BW1670" s="2"/>
    </row>
    <row r="1671" spans="71:75">
      <c r="BS1671" s="2"/>
      <c r="BU1671" s="2"/>
      <c r="BW1671" s="2"/>
    </row>
    <row r="1672" spans="71:75">
      <c r="BS1672" s="2"/>
      <c r="BU1672" s="2"/>
      <c r="BW1672" s="2"/>
    </row>
    <row r="1673" spans="71:75">
      <c r="BS1673" s="2"/>
      <c r="BU1673" s="2"/>
      <c r="BW1673" s="2"/>
    </row>
    <row r="1674" spans="71:75">
      <c r="BS1674" s="2"/>
      <c r="BU1674" s="2"/>
      <c r="BW1674" s="2"/>
    </row>
    <row r="1675" spans="71:75">
      <c r="BS1675" s="2"/>
      <c r="BU1675" s="2"/>
      <c r="BW1675" s="2"/>
    </row>
    <row r="1676" spans="71:75">
      <c r="BS1676" s="2"/>
      <c r="BU1676" s="2"/>
      <c r="BW1676" s="2"/>
    </row>
    <row r="1677" spans="71:75">
      <c r="BS1677" s="2"/>
      <c r="BU1677" s="2"/>
      <c r="BW1677" s="2"/>
    </row>
    <row r="1678" spans="71:75">
      <c r="BS1678" s="2"/>
      <c r="BU1678" s="2"/>
      <c r="BW1678" s="2"/>
    </row>
    <row r="1679" spans="71:75">
      <c r="BS1679" s="2"/>
      <c r="BU1679" s="2"/>
      <c r="BW1679" s="2"/>
    </row>
    <row r="1680" spans="71:75">
      <c r="BS1680" s="2"/>
      <c r="BU1680" s="2"/>
      <c r="BW1680" s="2"/>
    </row>
    <row r="1681" spans="71:75">
      <c r="BS1681" s="2"/>
      <c r="BU1681" s="2"/>
      <c r="BW1681" s="2"/>
    </row>
    <row r="1682" spans="71:75">
      <c r="BS1682" s="2"/>
      <c r="BU1682" s="2"/>
      <c r="BW1682" s="2"/>
    </row>
    <row r="1683" spans="71:75">
      <c r="BS1683" s="2"/>
      <c r="BU1683" s="2"/>
      <c r="BW1683" s="2"/>
    </row>
    <row r="1684" spans="71:75">
      <c r="BS1684" s="2"/>
      <c r="BU1684" s="2"/>
      <c r="BW1684" s="2"/>
    </row>
    <row r="1685" spans="71:75">
      <c r="BS1685" s="2"/>
      <c r="BU1685" s="2"/>
      <c r="BW1685" s="2"/>
    </row>
    <row r="1686" spans="71:75">
      <c r="BS1686" s="2"/>
      <c r="BU1686" s="2"/>
      <c r="BW1686" s="2"/>
    </row>
    <row r="1687" spans="71:75">
      <c r="BS1687" s="2"/>
      <c r="BU1687" s="2"/>
      <c r="BW1687" s="2"/>
    </row>
    <row r="1688" spans="71:75">
      <c r="BS1688" s="2"/>
      <c r="BU1688" s="2"/>
      <c r="BW1688" s="2"/>
    </row>
    <row r="1689" spans="71:75">
      <c r="BS1689" s="2"/>
      <c r="BU1689" s="2"/>
      <c r="BW1689" s="2"/>
    </row>
    <row r="1690" spans="71:75">
      <c r="BS1690" s="2"/>
      <c r="BU1690" s="2"/>
      <c r="BW1690" s="2"/>
    </row>
    <row r="1691" spans="71:75">
      <c r="BS1691" s="2"/>
      <c r="BU1691" s="2"/>
      <c r="BW1691" s="2"/>
    </row>
    <row r="1692" spans="71:75">
      <c r="BS1692" s="2"/>
      <c r="BU1692" s="2"/>
      <c r="BW1692" s="2"/>
    </row>
    <row r="1693" spans="71:75">
      <c r="BS1693" s="2"/>
      <c r="BU1693" s="2"/>
      <c r="BW1693" s="2"/>
    </row>
    <row r="1694" spans="71:75">
      <c r="BS1694" s="2"/>
      <c r="BU1694" s="2"/>
      <c r="BW1694" s="2"/>
    </row>
    <row r="1695" spans="71:75">
      <c r="BS1695" s="2"/>
      <c r="BU1695" s="2"/>
      <c r="BW1695" s="2"/>
    </row>
    <row r="1696" spans="71:75">
      <c r="BS1696" s="2"/>
      <c r="BU1696" s="2"/>
      <c r="BW1696" s="2"/>
    </row>
    <row r="1697" spans="71:75">
      <c r="BS1697" s="2"/>
      <c r="BU1697" s="2"/>
      <c r="BW1697" s="2"/>
    </row>
    <row r="1698" spans="71:75">
      <c r="BS1698" s="2"/>
      <c r="BU1698" s="2"/>
      <c r="BW1698" s="2"/>
    </row>
    <row r="1699" spans="71:75">
      <c r="BS1699" s="2"/>
      <c r="BU1699" s="2"/>
      <c r="BW1699" s="2"/>
    </row>
    <row r="1700" spans="71:75">
      <c r="BS1700" s="2"/>
      <c r="BU1700" s="2"/>
      <c r="BW1700" s="2"/>
    </row>
    <row r="1701" spans="71:75">
      <c r="BS1701" s="2"/>
      <c r="BU1701" s="2"/>
      <c r="BW1701" s="2"/>
    </row>
    <row r="1702" spans="71:75">
      <c r="BS1702" s="2"/>
      <c r="BU1702" s="2"/>
      <c r="BW1702" s="2"/>
    </row>
    <row r="1703" spans="71:75">
      <c r="BS1703" s="2"/>
      <c r="BU1703" s="2"/>
      <c r="BW1703" s="2"/>
    </row>
    <row r="1704" spans="71:75">
      <c r="BS1704" s="2"/>
      <c r="BU1704" s="2"/>
      <c r="BW1704" s="2"/>
    </row>
    <row r="1705" spans="71:75">
      <c r="BS1705" s="2"/>
      <c r="BU1705" s="2"/>
      <c r="BW1705" s="2"/>
    </row>
    <row r="1706" spans="71:75">
      <c r="BS1706" s="2"/>
      <c r="BU1706" s="2"/>
      <c r="BW1706" s="2"/>
    </row>
    <row r="1707" spans="71:75">
      <c r="BS1707" s="2"/>
      <c r="BU1707" s="2"/>
      <c r="BW1707" s="2"/>
    </row>
    <row r="1708" spans="71:75">
      <c r="BS1708" s="2"/>
      <c r="BU1708" s="2"/>
      <c r="BW1708" s="2"/>
    </row>
    <row r="1709" spans="71:75">
      <c r="BS1709" s="2"/>
      <c r="BU1709" s="2"/>
      <c r="BW1709" s="2"/>
    </row>
    <row r="1710" spans="71:75">
      <c r="BS1710" s="2"/>
      <c r="BU1710" s="2"/>
      <c r="BW1710" s="2"/>
    </row>
    <row r="1711" spans="71:75">
      <c r="BS1711" s="2"/>
      <c r="BU1711" s="2"/>
      <c r="BW1711" s="2"/>
    </row>
    <row r="1712" spans="71:75">
      <c r="BS1712" s="2"/>
      <c r="BU1712" s="2"/>
      <c r="BW1712" s="2"/>
    </row>
    <row r="1713" spans="71:75">
      <c r="BS1713" s="2"/>
      <c r="BU1713" s="2"/>
      <c r="BW1713" s="2"/>
    </row>
    <row r="1714" spans="71:75">
      <c r="BS1714" s="2"/>
      <c r="BU1714" s="2"/>
      <c r="BW1714" s="2"/>
    </row>
    <row r="1715" spans="71:75">
      <c r="BS1715" s="2"/>
      <c r="BU1715" s="2"/>
      <c r="BW1715" s="2"/>
    </row>
    <row r="1716" spans="71:75">
      <c r="BS1716" s="2"/>
      <c r="BU1716" s="2"/>
      <c r="BW1716" s="2"/>
    </row>
    <row r="1717" spans="71:75">
      <c r="BS1717" s="2"/>
      <c r="BU1717" s="2"/>
      <c r="BW1717" s="2"/>
    </row>
    <row r="1718" spans="71:75">
      <c r="BS1718" s="2"/>
      <c r="BU1718" s="2"/>
      <c r="BW1718" s="2"/>
    </row>
    <row r="1719" spans="71:75">
      <c r="BS1719" s="2"/>
      <c r="BU1719" s="2"/>
      <c r="BW1719" s="2"/>
    </row>
    <row r="1720" spans="71:75">
      <c r="BS1720" s="2"/>
      <c r="BU1720" s="2"/>
      <c r="BW1720" s="2"/>
    </row>
    <row r="1721" spans="71:75">
      <c r="BS1721" s="2"/>
      <c r="BU1721" s="2"/>
      <c r="BW1721" s="2"/>
    </row>
    <row r="1722" spans="71:75">
      <c r="BS1722" s="2"/>
      <c r="BU1722" s="2"/>
      <c r="BW1722" s="2"/>
    </row>
    <row r="1723" spans="71:75">
      <c r="BS1723" s="2"/>
      <c r="BU1723" s="2"/>
      <c r="BW1723" s="2"/>
    </row>
    <row r="1724" spans="71:75">
      <c r="BS1724" s="2"/>
      <c r="BU1724" s="2"/>
      <c r="BW1724" s="2"/>
    </row>
    <row r="1725" spans="71:75">
      <c r="BS1725" s="2"/>
      <c r="BU1725" s="2"/>
      <c r="BW1725" s="2"/>
    </row>
    <row r="1726" spans="71:75">
      <c r="BS1726" s="2"/>
      <c r="BU1726" s="2"/>
      <c r="BW1726" s="2"/>
    </row>
    <row r="1727" spans="71:75">
      <c r="BS1727" s="2"/>
      <c r="BU1727" s="2"/>
      <c r="BW1727" s="2"/>
    </row>
    <row r="1728" spans="71:75">
      <c r="BS1728" s="2"/>
      <c r="BU1728" s="2"/>
      <c r="BW1728" s="2"/>
    </row>
    <row r="1729" spans="71:75">
      <c r="BS1729" s="2"/>
      <c r="BU1729" s="2"/>
      <c r="BW1729" s="2"/>
    </row>
    <row r="1730" spans="71:75">
      <c r="BS1730" s="2"/>
      <c r="BU1730" s="2"/>
      <c r="BW1730" s="2"/>
    </row>
    <row r="1731" spans="71:75">
      <c r="BS1731" s="2"/>
      <c r="BU1731" s="2"/>
      <c r="BW1731" s="2"/>
    </row>
    <row r="1732" spans="71:75">
      <c r="BS1732" s="2"/>
      <c r="BU1732" s="2"/>
      <c r="BW1732" s="2"/>
    </row>
    <row r="1733" spans="71:75">
      <c r="BS1733" s="2"/>
      <c r="BU1733" s="2"/>
      <c r="BW1733" s="2"/>
    </row>
    <row r="1734" spans="71:75">
      <c r="BS1734" s="2"/>
      <c r="BU1734" s="2"/>
      <c r="BW1734" s="2"/>
    </row>
    <row r="1735" spans="71:75">
      <c r="BS1735" s="2"/>
      <c r="BU1735" s="2"/>
      <c r="BW1735" s="2"/>
    </row>
    <row r="1736" spans="71:75">
      <c r="BS1736" s="2"/>
      <c r="BU1736" s="2"/>
      <c r="BW1736" s="2"/>
    </row>
    <row r="1737" spans="71:75">
      <c r="BS1737" s="2"/>
      <c r="BU1737" s="2"/>
      <c r="BW1737" s="2"/>
    </row>
    <row r="1738" spans="71:75">
      <c r="BS1738" s="2"/>
      <c r="BU1738" s="2"/>
      <c r="BW1738" s="2"/>
    </row>
    <row r="1739" spans="71:75">
      <c r="BS1739" s="2"/>
      <c r="BU1739" s="2"/>
      <c r="BW1739" s="2"/>
    </row>
    <row r="1740" spans="71:75">
      <c r="BS1740" s="2"/>
      <c r="BU1740" s="2"/>
      <c r="BW1740" s="2"/>
    </row>
    <row r="1741" spans="71:75">
      <c r="BS1741" s="2"/>
      <c r="BU1741" s="2"/>
      <c r="BW1741" s="2"/>
    </row>
    <row r="1742" spans="71:75">
      <c r="BS1742" s="2"/>
      <c r="BU1742" s="2"/>
      <c r="BW1742" s="2"/>
    </row>
    <row r="1743" spans="71:75">
      <c r="BS1743" s="2"/>
      <c r="BU1743" s="2"/>
      <c r="BW1743" s="2"/>
    </row>
    <row r="1744" spans="71:75">
      <c r="BS1744" s="2"/>
      <c r="BU1744" s="2"/>
      <c r="BW1744" s="2"/>
    </row>
    <row r="1745" spans="71:75">
      <c r="BS1745" s="2"/>
      <c r="BU1745" s="2"/>
      <c r="BW1745" s="2"/>
    </row>
    <row r="1746" spans="71:75">
      <c r="BS1746" s="2"/>
      <c r="BU1746" s="2"/>
      <c r="BW1746" s="2"/>
    </row>
    <row r="1747" spans="71:75">
      <c r="BS1747" s="2"/>
      <c r="BU1747" s="2"/>
      <c r="BW1747" s="2"/>
    </row>
    <row r="1748" spans="71:75">
      <c r="BS1748" s="2"/>
      <c r="BU1748" s="2"/>
      <c r="BW1748" s="2"/>
    </row>
    <row r="1749" spans="71:75">
      <c r="BS1749" s="2"/>
      <c r="BU1749" s="2"/>
      <c r="BW1749" s="2"/>
    </row>
    <row r="1750" spans="71:75">
      <c r="BS1750" s="2"/>
      <c r="BU1750" s="2"/>
      <c r="BW1750" s="2"/>
    </row>
    <row r="1751" spans="71:75">
      <c r="BS1751" s="2"/>
      <c r="BU1751" s="2"/>
      <c r="BW1751" s="2"/>
    </row>
    <row r="1752" spans="71:75">
      <c r="BS1752" s="2"/>
      <c r="BU1752" s="2"/>
      <c r="BW1752" s="2"/>
    </row>
    <row r="1753" spans="71:75">
      <c r="BS1753" s="2"/>
      <c r="BU1753" s="2"/>
      <c r="BW1753" s="2"/>
    </row>
    <row r="1754" spans="71:75">
      <c r="BS1754" s="2"/>
      <c r="BU1754" s="2"/>
      <c r="BW1754" s="2"/>
    </row>
    <row r="1755" spans="71:75">
      <c r="BS1755" s="2"/>
      <c r="BU1755" s="2"/>
      <c r="BW1755" s="2"/>
    </row>
    <row r="1756" spans="71:75">
      <c r="BS1756" s="2"/>
      <c r="BU1756" s="2"/>
      <c r="BW1756" s="2"/>
    </row>
    <row r="1757" spans="71:75">
      <c r="BS1757" s="2"/>
      <c r="BU1757" s="2"/>
      <c r="BW1757" s="2"/>
    </row>
    <row r="1758" spans="71:75">
      <c r="BS1758" s="2"/>
      <c r="BU1758" s="2"/>
      <c r="BW1758" s="2"/>
    </row>
    <row r="1759" spans="71:75">
      <c r="BS1759" s="2"/>
      <c r="BU1759" s="2"/>
      <c r="BW1759" s="2"/>
    </row>
    <row r="1760" spans="71:75">
      <c r="BS1760" s="2"/>
      <c r="BU1760" s="2"/>
      <c r="BW1760" s="2"/>
    </row>
    <row r="1761" spans="71:75">
      <c r="BS1761" s="2"/>
      <c r="BU1761" s="2"/>
      <c r="BW1761" s="2"/>
    </row>
    <row r="1762" spans="71:75">
      <c r="BS1762" s="2"/>
      <c r="BU1762" s="2"/>
      <c r="BW1762" s="2"/>
    </row>
    <row r="1763" spans="71:75">
      <c r="BS1763" s="2"/>
      <c r="BU1763" s="2"/>
      <c r="BW1763" s="2"/>
    </row>
    <row r="1764" spans="71:75">
      <c r="BS1764" s="2"/>
      <c r="BU1764" s="2"/>
      <c r="BW1764" s="2"/>
    </row>
    <row r="1765" spans="71:75">
      <c r="BS1765" s="2"/>
      <c r="BU1765" s="2"/>
      <c r="BW1765" s="2"/>
    </row>
    <row r="1766" spans="71:75">
      <c r="BS1766" s="2"/>
      <c r="BU1766" s="2"/>
      <c r="BW1766" s="2"/>
    </row>
    <row r="1767" spans="71:75">
      <c r="BS1767" s="2"/>
      <c r="BU1767" s="2"/>
      <c r="BW1767" s="2"/>
    </row>
    <row r="1768" spans="71:75">
      <c r="BS1768" s="2"/>
      <c r="BU1768" s="2"/>
      <c r="BW1768" s="2"/>
    </row>
    <row r="1769" spans="71:75">
      <c r="BS1769" s="2"/>
      <c r="BU1769" s="2"/>
      <c r="BW1769" s="2"/>
    </row>
    <row r="1770" spans="71:75">
      <c r="BS1770" s="2"/>
      <c r="BU1770" s="2"/>
      <c r="BW1770" s="2"/>
    </row>
    <row r="1771" spans="71:75">
      <c r="BS1771" s="2"/>
      <c r="BU1771" s="2"/>
      <c r="BW1771" s="2"/>
    </row>
    <row r="1772" spans="71:75">
      <c r="BS1772" s="2"/>
      <c r="BU1772" s="2"/>
      <c r="BW1772" s="2"/>
    </row>
    <row r="1773" spans="71:75">
      <c r="BS1773" s="2"/>
      <c r="BU1773" s="2"/>
      <c r="BW1773" s="2"/>
    </row>
    <row r="1774" spans="71:75">
      <c r="BS1774" s="2"/>
      <c r="BU1774" s="2"/>
      <c r="BW1774" s="2"/>
    </row>
    <row r="1775" spans="71:75">
      <c r="BS1775" s="2"/>
      <c r="BU1775" s="2"/>
      <c r="BW1775" s="2"/>
    </row>
    <row r="1776" spans="71:75">
      <c r="BS1776" s="2"/>
      <c r="BU1776" s="2"/>
      <c r="BW1776" s="2"/>
    </row>
    <row r="1777" spans="71:75">
      <c r="BS1777" s="2"/>
      <c r="BU1777" s="2"/>
      <c r="BW1777" s="2"/>
    </row>
    <row r="1778" spans="71:75">
      <c r="BS1778" s="2"/>
      <c r="BU1778" s="2"/>
      <c r="BW1778" s="2"/>
    </row>
    <row r="1779" spans="71:75">
      <c r="BS1779" s="2"/>
      <c r="BU1779" s="2"/>
      <c r="BW1779" s="2"/>
    </row>
    <row r="1780" spans="71:75">
      <c r="BS1780" s="2"/>
      <c r="BU1780" s="2"/>
      <c r="BW1780" s="2"/>
    </row>
    <row r="1781" spans="71:75">
      <c r="BS1781" s="2"/>
      <c r="BU1781" s="2"/>
      <c r="BW1781" s="2"/>
    </row>
    <row r="1782" spans="71:75">
      <c r="BS1782" s="2"/>
      <c r="BU1782" s="2"/>
      <c r="BW1782" s="2"/>
    </row>
    <row r="1783" spans="71:75">
      <c r="BS1783" s="2"/>
      <c r="BU1783" s="2"/>
      <c r="BW1783" s="2"/>
    </row>
    <row r="1784" spans="71:75">
      <c r="BS1784" s="2"/>
      <c r="BU1784" s="2"/>
      <c r="BW1784" s="2"/>
    </row>
    <row r="1785" spans="71:75">
      <c r="BS1785" s="2"/>
      <c r="BU1785" s="2"/>
      <c r="BW1785" s="2"/>
    </row>
    <row r="1786" spans="71:75">
      <c r="BS1786" s="2"/>
      <c r="BU1786" s="2"/>
      <c r="BW1786" s="2"/>
    </row>
    <row r="1787" spans="71:75">
      <c r="BS1787" s="2"/>
      <c r="BU1787" s="2"/>
      <c r="BW1787" s="2"/>
    </row>
    <row r="1788" spans="71:75">
      <c r="BS1788" s="2"/>
      <c r="BU1788" s="2"/>
      <c r="BW1788" s="2"/>
    </row>
    <row r="1789" spans="71:75">
      <c r="BS1789" s="2"/>
      <c r="BU1789" s="2"/>
      <c r="BW1789" s="2"/>
    </row>
    <row r="1790" spans="71:75">
      <c r="BS1790" s="2"/>
      <c r="BU1790" s="2"/>
      <c r="BW1790" s="2"/>
    </row>
    <row r="1791" spans="71:75">
      <c r="BS1791" s="2"/>
      <c r="BU1791" s="2"/>
      <c r="BW1791" s="2"/>
    </row>
    <row r="1792" spans="71:75">
      <c r="BS1792" s="2"/>
      <c r="BU1792" s="2"/>
      <c r="BW1792" s="2"/>
    </row>
    <row r="1793" spans="71:75">
      <c r="BS1793" s="2"/>
      <c r="BU1793" s="2"/>
      <c r="BW1793" s="2"/>
    </row>
    <row r="1794" spans="71:75">
      <c r="BS1794" s="2"/>
      <c r="BU1794" s="2"/>
      <c r="BW1794" s="2"/>
    </row>
    <row r="1795" spans="71:75">
      <c r="BS1795" s="2"/>
      <c r="BU1795" s="2"/>
      <c r="BW1795" s="2"/>
    </row>
    <row r="1796" spans="71:75">
      <c r="BS1796" s="2"/>
      <c r="BU1796" s="2"/>
      <c r="BW1796" s="2"/>
    </row>
    <row r="1797" spans="71:75">
      <c r="BS1797" s="2"/>
      <c r="BU1797" s="2"/>
      <c r="BW1797" s="2"/>
    </row>
    <row r="1798" spans="71:75">
      <c r="BS1798" s="2"/>
      <c r="BU1798" s="2"/>
      <c r="BW1798" s="2"/>
    </row>
    <row r="1799" spans="71:75">
      <c r="BS1799" s="2"/>
      <c r="BU1799" s="2"/>
      <c r="BW1799" s="2"/>
    </row>
    <row r="1800" spans="71:75">
      <c r="BS1800" s="2"/>
      <c r="BU1800" s="2"/>
      <c r="BW1800" s="2"/>
    </row>
    <row r="1801" spans="71:75">
      <c r="BS1801" s="2"/>
      <c r="BU1801" s="2"/>
      <c r="BW1801" s="2"/>
    </row>
    <row r="1802" spans="71:75">
      <c r="BS1802" s="2"/>
      <c r="BU1802" s="2"/>
      <c r="BW1802" s="2"/>
    </row>
    <row r="1803" spans="71:75">
      <c r="BS1803" s="2"/>
      <c r="BU1803" s="2"/>
      <c r="BW1803" s="2"/>
    </row>
    <row r="1804" spans="71:75">
      <c r="BS1804" s="2"/>
      <c r="BU1804" s="2"/>
      <c r="BW1804" s="2"/>
    </row>
    <row r="1805" spans="71:75">
      <c r="BS1805" s="2"/>
      <c r="BU1805" s="2"/>
      <c r="BW1805" s="2"/>
    </row>
    <row r="1806" spans="71:75">
      <c r="BS1806" s="2"/>
      <c r="BU1806" s="2"/>
      <c r="BW1806" s="2"/>
    </row>
    <row r="1807" spans="71:75">
      <c r="BS1807" s="2"/>
      <c r="BU1807" s="2"/>
      <c r="BW1807" s="2"/>
    </row>
    <row r="1808" spans="71:75">
      <c r="BS1808" s="2"/>
      <c r="BU1808" s="2"/>
      <c r="BW1808" s="2"/>
    </row>
    <row r="1809" spans="71:75">
      <c r="BS1809" s="2"/>
      <c r="BU1809" s="2"/>
      <c r="BW1809" s="2"/>
    </row>
    <row r="1810" spans="71:75">
      <c r="BS1810" s="2"/>
      <c r="BU1810" s="2"/>
      <c r="BW1810" s="2"/>
    </row>
    <row r="1811" spans="71:75">
      <c r="BS1811" s="2"/>
      <c r="BU1811" s="2"/>
      <c r="BW1811" s="2"/>
    </row>
    <row r="1812" spans="71:75">
      <c r="BS1812" s="2"/>
      <c r="BU1812" s="2"/>
      <c r="BW1812" s="2"/>
    </row>
    <row r="1813" spans="71:75">
      <c r="BS1813" s="2"/>
      <c r="BU1813" s="2"/>
      <c r="BW1813" s="2"/>
    </row>
    <row r="1814" spans="71:75">
      <c r="BS1814" s="2"/>
      <c r="BU1814" s="2"/>
      <c r="BW1814" s="2"/>
    </row>
    <row r="1815" spans="71:75">
      <c r="BS1815" s="2"/>
      <c r="BU1815" s="2"/>
      <c r="BW1815" s="2"/>
    </row>
    <row r="1816" spans="71:75">
      <c r="BS1816" s="2"/>
      <c r="BU1816" s="2"/>
      <c r="BW1816" s="2"/>
    </row>
    <row r="1817" spans="71:75">
      <c r="BS1817" s="2"/>
      <c r="BU1817" s="2"/>
      <c r="BW1817" s="2"/>
    </row>
    <row r="1818" spans="71:75">
      <c r="BS1818" s="2"/>
      <c r="BU1818" s="2"/>
      <c r="BW1818" s="2"/>
    </row>
    <row r="1819" spans="71:75">
      <c r="BS1819" s="2"/>
      <c r="BU1819" s="2"/>
      <c r="BW1819" s="2"/>
    </row>
    <row r="1820" spans="71:75">
      <c r="BS1820" s="2"/>
      <c r="BU1820" s="2"/>
      <c r="BW1820" s="2"/>
    </row>
    <row r="1821" spans="71:75">
      <c r="BS1821" s="2"/>
      <c r="BU1821" s="2"/>
      <c r="BW1821" s="2"/>
    </row>
    <row r="1822" spans="71:75">
      <c r="BS1822" s="2"/>
      <c r="BU1822" s="2"/>
      <c r="BW1822" s="2"/>
    </row>
    <row r="1823" spans="71:75">
      <c r="BS1823" s="2"/>
      <c r="BU1823" s="2"/>
      <c r="BW1823" s="2"/>
    </row>
    <row r="1824" spans="71:75">
      <c r="BS1824" s="2"/>
      <c r="BU1824" s="2"/>
      <c r="BW1824" s="2"/>
    </row>
    <row r="1825" spans="71:75">
      <c r="BS1825" s="2"/>
      <c r="BU1825" s="2"/>
      <c r="BW1825" s="2"/>
    </row>
    <row r="1826" spans="71:75">
      <c r="BS1826" s="2"/>
      <c r="BU1826" s="2"/>
      <c r="BW1826" s="2"/>
    </row>
    <row r="1827" spans="71:75">
      <c r="BS1827" s="2"/>
      <c r="BU1827" s="2"/>
      <c r="BW1827" s="2"/>
    </row>
    <row r="1828" spans="71:75">
      <c r="BS1828" s="2"/>
      <c r="BU1828" s="2"/>
      <c r="BW1828" s="2"/>
    </row>
    <row r="1829" spans="71:75">
      <c r="BS1829" s="2"/>
      <c r="BU1829" s="2"/>
      <c r="BW1829" s="2"/>
    </row>
    <row r="1830" spans="71:75">
      <c r="BS1830" s="2"/>
      <c r="BU1830" s="2"/>
      <c r="BW1830" s="2"/>
    </row>
    <row r="1831" spans="71:75">
      <c r="BS1831" s="2"/>
      <c r="BU1831" s="2"/>
      <c r="BW1831" s="2"/>
    </row>
    <row r="1832" spans="71:75">
      <c r="BS1832" s="2"/>
      <c r="BU1832" s="2"/>
      <c r="BW1832" s="2"/>
    </row>
    <row r="1833" spans="71:75">
      <c r="BS1833" s="2"/>
      <c r="BU1833" s="2"/>
      <c r="BW1833" s="2"/>
    </row>
    <row r="1834" spans="71:75">
      <c r="BS1834" s="2"/>
      <c r="BU1834" s="2"/>
      <c r="BW1834" s="2"/>
    </row>
    <row r="1835" spans="71:75">
      <c r="BS1835" s="2"/>
      <c r="BU1835" s="2"/>
      <c r="BW1835" s="2"/>
    </row>
    <row r="1836" spans="71:75">
      <c r="BS1836" s="2"/>
      <c r="BU1836" s="2"/>
      <c r="BW1836" s="2"/>
    </row>
    <row r="1837" spans="71:75">
      <c r="BS1837" s="2"/>
      <c r="BU1837" s="2"/>
      <c r="BW1837" s="2"/>
    </row>
    <row r="1838" spans="71:75">
      <c r="BS1838" s="2"/>
      <c r="BU1838" s="2"/>
      <c r="BW1838" s="2"/>
    </row>
    <row r="1839" spans="71:75">
      <c r="BS1839" s="2"/>
      <c r="BU1839" s="2"/>
      <c r="BW1839" s="2"/>
    </row>
    <row r="1840" spans="71:75">
      <c r="BS1840" s="2"/>
      <c r="BU1840" s="2"/>
      <c r="BW1840" s="2"/>
    </row>
    <row r="1841" spans="71:75">
      <c r="BS1841" s="2"/>
      <c r="BU1841" s="2"/>
      <c r="BW1841" s="2"/>
    </row>
    <row r="1842" spans="71:75">
      <c r="BS1842" s="2"/>
      <c r="BU1842" s="2"/>
      <c r="BW1842" s="2"/>
    </row>
    <row r="1843" spans="71:75">
      <c r="BS1843" s="2"/>
      <c r="BU1843" s="2"/>
      <c r="BW1843" s="2"/>
    </row>
    <row r="1844" spans="71:75">
      <c r="BS1844" s="2"/>
      <c r="BU1844" s="2"/>
      <c r="BW1844" s="2"/>
    </row>
    <row r="1845" spans="71:75">
      <c r="BS1845" s="2"/>
      <c r="BU1845" s="2"/>
      <c r="BW1845" s="2"/>
    </row>
    <row r="1846" spans="71:75">
      <c r="BS1846" s="2"/>
      <c r="BU1846" s="2"/>
      <c r="BW1846" s="2"/>
    </row>
    <row r="1847" spans="71:75">
      <c r="BS1847" s="2"/>
      <c r="BU1847" s="2"/>
      <c r="BW1847" s="2"/>
    </row>
    <row r="1848" spans="71:75">
      <c r="BS1848" s="2"/>
      <c r="BU1848" s="2"/>
      <c r="BW1848" s="2"/>
    </row>
    <row r="1849" spans="71:75">
      <c r="BS1849" s="2"/>
      <c r="BU1849" s="2"/>
      <c r="BW1849" s="2"/>
    </row>
    <row r="1850" spans="71:75">
      <c r="BS1850" s="2"/>
      <c r="BU1850" s="2"/>
      <c r="BW1850" s="2"/>
    </row>
    <row r="1851" spans="71:75">
      <c r="BS1851" s="2"/>
      <c r="BU1851" s="2"/>
      <c r="BW1851" s="2"/>
    </row>
    <row r="1852" spans="71:75">
      <c r="BS1852" s="2"/>
      <c r="BU1852" s="2"/>
      <c r="BW1852" s="2"/>
    </row>
    <row r="1853" spans="71:75">
      <c r="BS1853" s="2"/>
      <c r="BU1853" s="2"/>
      <c r="BW1853" s="2"/>
    </row>
    <row r="1854" spans="71:75">
      <c r="BS1854" s="2"/>
      <c r="BU1854" s="2"/>
      <c r="BW1854" s="2"/>
    </row>
    <row r="1855" spans="71:75">
      <c r="BS1855" s="2"/>
      <c r="BU1855" s="2"/>
      <c r="BW1855" s="2"/>
    </row>
    <row r="1856" spans="71:75">
      <c r="BS1856" s="2"/>
      <c r="BU1856" s="2"/>
      <c r="BW1856" s="2"/>
    </row>
    <row r="1857" spans="71:75">
      <c r="BS1857" s="2"/>
      <c r="BU1857" s="2"/>
      <c r="BW1857" s="2"/>
    </row>
    <row r="1858" spans="71:75">
      <c r="BS1858" s="2"/>
      <c r="BU1858" s="2"/>
      <c r="BW1858" s="2"/>
    </row>
    <row r="1859" spans="71:75">
      <c r="BS1859" s="2"/>
      <c r="BU1859" s="2"/>
      <c r="BW1859" s="2"/>
    </row>
    <row r="1860" spans="71:75">
      <c r="BS1860" s="2"/>
      <c r="BU1860" s="2"/>
      <c r="BW1860" s="2"/>
    </row>
    <row r="1861" spans="71:75">
      <c r="BS1861" s="2"/>
      <c r="BU1861" s="2"/>
      <c r="BW1861" s="2"/>
    </row>
    <row r="1862" spans="71:75">
      <c r="BS1862" s="2"/>
      <c r="BU1862" s="2"/>
      <c r="BW1862" s="2"/>
    </row>
    <row r="1863" spans="71:75">
      <c r="BS1863" s="2"/>
      <c r="BU1863" s="2"/>
      <c r="BW1863" s="2"/>
    </row>
    <row r="1864" spans="71:75">
      <c r="BS1864" s="2"/>
      <c r="BU1864" s="2"/>
      <c r="BW1864" s="2"/>
    </row>
    <row r="1865" spans="71:75">
      <c r="BS1865" s="2"/>
      <c r="BU1865" s="2"/>
      <c r="BW1865" s="2"/>
    </row>
    <row r="1866" spans="71:75">
      <c r="BS1866" s="2"/>
      <c r="BU1866" s="2"/>
      <c r="BW1866" s="2"/>
    </row>
    <row r="1867" spans="71:75">
      <c r="BS1867" s="2"/>
      <c r="BU1867" s="2"/>
      <c r="BW1867" s="2"/>
    </row>
    <row r="1868" spans="71:75">
      <c r="BS1868" s="2"/>
      <c r="BU1868" s="2"/>
      <c r="BW1868" s="2"/>
    </row>
    <row r="1869" spans="71:75">
      <c r="BS1869" s="2"/>
      <c r="BU1869" s="2"/>
      <c r="BW1869" s="2"/>
    </row>
    <row r="1870" spans="71:75">
      <c r="BS1870" s="2"/>
      <c r="BU1870" s="2"/>
      <c r="BW1870" s="2"/>
    </row>
    <row r="1871" spans="71:75">
      <c r="BS1871" s="2"/>
      <c r="BU1871" s="2"/>
      <c r="BW1871" s="2"/>
    </row>
    <row r="1872" spans="71:75">
      <c r="BS1872" s="2"/>
      <c r="BU1872" s="2"/>
      <c r="BW1872" s="2"/>
    </row>
    <row r="1873" spans="71:75">
      <c r="BS1873" s="2"/>
      <c r="BU1873" s="2"/>
      <c r="BW1873" s="2"/>
    </row>
    <row r="1874" spans="71:75">
      <c r="BS1874" s="2"/>
      <c r="BU1874" s="2"/>
      <c r="BW1874" s="2"/>
    </row>
    <row r="1875" spans="71:75">
      <c r="BS1875" s="2"/>
      <c r="BU1875" s="2"/>
      <c r="BW1875" s="2"/>
    </row>
    <row r="1876" spans="71:75">
      <c r="BS1876" s="2"/>
      <c r="BU1876" s="2"/>
      <c r="BW1876" s="2"/>
    </row>
    <row r="1877" spans="71:75">
      <c r="BS1877" s="2"/>
      <c r="BU1877" s="2"/>
      <c r="BW1877" s="2"/>
    </row>
    <row r="1878" spans="71:75">
      <c r="BS1878" s="2"/>
      <c r="BU1878" s="2"/>
      <c r="BW1878" s="2"/>
    </row>
    <row r="1879" spans="71:75">
      <c r="BS1879" s="2"/>
      <c r="BU1879" s="2"/>
      <c r="BW1879" s="2"/>
    </row>
    <row r="1880" spans="71:75">
      <c r="BS1880" s="2"/>
      <c r="BU1880" s="2"/>
      <c r="BW1880" s="2"/>
    </row>
    <row r="1881" spans="71:75">
      <c r="BS1881" s="2"/>
      <c r="BU1881" s="2"/>
      <c r="BW1881" s="2"/>
    </row>
    <row r="1882" spans="71:75">
      <c r="BS1882" s="2"/>
      <c r="BU1882" s="2"/>
      <c r="BW1882" s="2"/>
    </row>
    <row r="1883" spans="71:75">
      <c r="BS1883" s="2"/>
      <c r="BU1883" s="2"/>
      <c r="BW1883" s="2"/>
    </row>
    <row r="1884" spans="71:75">
      <c r="BS1884" s="2"/>
      <c r="BU1884" s="2"/>
      <c r="BW1884" s="2"/>
    </row>
    <row r="1885" spans="71:75">
      <c r="BS1885" s="2"/>
      <c r="BU1885" s="2"/>
      <c r="BW1885" s="2"/>
    </row>
    <row r="1886" spans="71:75">
      <c r="BS1886" s="2"/>
      <c r="BU1886" s="2"/>
      <c r="BW1886" s="2"/>
    </row>
    <row r="1887" spans="71:75">
      <c r="BS1887" s="2"/>
      <c r="BU1887" s="2"/>
      <c r="BW1887" s="2"/>
    </row>
    <row r="1888" spans="71:75">
      <c r="BS1888" s="2"/>
      <c r="BU1888" s="2"/>
      <c r="BW1888" s="2"/>
    </row>
    <row r="1889" spans="71:75">
      <c r="BS1889" s="2"/>
      <c r="BU1889" s="2"/>
      <c r="BW1889" s="2"/>
    </row>
    <row r="1890" spans="71:75">
      <c r="BS1890" s="2"/>
      <c r="BU1890" s="2"/>
      <c r="BW1890" s="2"/>
    </row>
    <row r="1891" spans="71:75">
      <c r="BS1891" s="2"/>
      <c r="BU1891" s="2"/>
      <c r="BW1891" s="2"/>
    </row>
    <row r="1892" spans="71:75">
      <c r="BS1892" s="2"/>
      <c r="BU1892" s="2"/>
      <c r="BW1892" s="2"/>
    </row>
    <row r="1893" spans="71:75">
      <c r="BS1893" s="2"/>
      <c r="BU1893" s="2"/>
      <c r="BW1893" s="2"/>
    </row>
    <row r="1894" spans="71:75">
      <c r="BS1894" s="2"/>
      <c r="BU1894" s="2"/>
      <c r="BW1894" s="2"/>
    </row>
    <row r="1895" spans="71:75">
      <c r="BS1895" s="2"/>
      <c r="BU1895" s="2"/>
      <c r="BW1895" s="2"/>
    </row>
    <row r="1896" spans="71:75">
      <c r="BS1896" s="2"/>
      <c r="BU1896" s="2"/>
      <c r="BW1896" s="2"/>
    </row>
    <row r="1897" spans="71:75">
      <c r="BS1897" s="2"/>
      <c r="BU1897" s="2"/>
      <c r="BW1897" s="2"/>
    </row>
    <row r="1898" spans="71:75">
      <c r="BS1898" s="2"/>
      <c r="BU1898" s="2"/>
      <c r="BW1898" s="2"/>
    </row>
    <row r="1899" spans="71:75">
      <c r="BS1899" s="2"/>
      <c r="BU1899" s="2"/>
      <c r="BW1899" s="2"/>
    </row>
    <row r="1900" spans="71:75">
      <c r="BS1900" s="2"/>
      <c r="BU1900" s="2"/>
      <c r="BW1900" s="2"/>
    </row>
    <row r="1901" spans="71:75">
      <c r="BS1901" s="2"/>
      <c r="BU1901" s="2"/>
      <c r="BW1901" s="2"/>
    </row>
    <row r="1902" spans="71:75">
      <c r="BS1902" s="2"/>
      <c r="BU1902" s="2"/>
      <c r="BW1902" s="2"/>
    </row>
    <row r="1903" spans="71:75">
      <c r="BS1903" s="2"/>
      <c r="BU1903" s="2"/>
      <c r="BW1903" s="2"/>
    </row>
    <row r="1904" spans="71:75">
      <c r="BS1904" s="2"/>
      <c r="BU1904" s="2"/>
      <c r="BW1904" s="2"/>
    </row>
    <row r="1905" spans="71:75">
      <c r="BS1905" s="2"/>
      <c r="BU1905" s="2"/>
      <c r="BW1905" s="2"/>
    </row>
    <row r="1906" spans="71:75">
      <c r="BS1906" s="2"/>
      <c r="BU1906" s="2"/>
      <c r="BW1906" s="2"/>
    </row>
    <row r="1907" spans="71:75">
      <c r="BS1907" s="2"/>
      <c r="BU1907" s="2"/>
      <c r="BW1907" s="2"/>
    </row>
    <row r="1908" spans="71:75">
      <c r="BS1908" s="2"/>
      <c r="BU1908" s="2"/>
      <c r="BW1908" s="2"/>
    </row>
    <row r="1909" spans="71:75">
      <c r="BS1909" s="2"/>
      <c r="BU1909" s="2"/>
      <c r="BW1909" s="2"/>
    </row>
    <row r="1910" spans="71:75">
      <c r="BS1910" s="2"/>
      <c r="BU1910" s="2"/>
      <c r="BW1910" s="2"/>
    </row>
    <row r="1911" spans="71:75">
      <c r="BS1911" s="2"/>
      <c r="BU1911" s="2"/>
      <c r="BW1911" s="2"/>
    </row>
    <row r="1912" spans="71:75">
      <c r="BS1912" s="2"/>
      <c r="BU1912" s="2"/>
      <c r="BW1912" s="2"/>
    </row>
    <row r="1913" spans="71:75">
      <c r="BS1913" s="2"/>
      <c r="BU1913" s="2"/>
      <c r="BW1913" s="2"/>
    </row>
    <row r="1914" spans="71:75">
      <c r="BS1914" s="2"/>
      <c r="BU1914" s="2"/>
      <c r="BW1914" s="2"/>
    </row>
    <row r="1915" spans="71:75">
      <c r="BS1915" s="2"/>
      <c r="BU1915" s="2"/>
      <c r="BW1915" s="2"/>
    </row>
    <row r="1916" spans="71:75">
      <c r="BS1916" s="2"/>
      <c r="BU1916" s="2"/>
      <c r="BW1916" s="2"/>
    </row>
    <row r="1917" spans="71:75">
      <c r="BS1917" s="2"/>
      <c r="BU1917" s="2"/>
      <c r="BW1917" s="2"/>
    </row>
    <row r="1918" spans="71:75">
      <c r="BS1918" s="2"/>
      <c r="BU1918" s="2"/>
      <c r="BW1918" s="2"/>
    </row>
    <row r="1919" spans="71:75">
      <c r="BS1919" s="2"/>
      <c r="BU1919" s="2"/>
      <c r="BW1919" s="2"/>
    </row>
    <row r="1920" spans="71:75">
      <c r="BS1920" s="2"/>
      <c r="BU1920" s="2"/>
      <c r="BW1920" s="2"/>
    </row>
    <row r="1921" spans="71:75">
      <c r="BS1921" s="2"/>
      <c r="BU1921" s="2"/>
      <c r="BW1921" s="2"/>
    </row>
    <row r="1922" spans="71:75">
      <c r="BS1922" s="2"/>
      <c r="BU1922" s="2"/>
      <c r="BW1922" s="2"/>
    </row>
    <row r="1923" spans="71:75">
      <c r="BS1923" s="2"/>
      <c r="BU1923" s="2"/>
      <c r="BW1923" s="2"/>
    </row>
    <row r="1924" spans="71:75">
      <c r="BS1924" s="2"/>
      <c r="BU1924" s="2"/>
      <c r="BW1924" s="2"/>
    </row>
    <row r="1925" spans="71:75">
      <c r="BS1925" s="2"/>
      <c r="BU1925" s="2"/>
      <c r="BW1925" s="2"/>
    </row>
    <row r="1926" spans="71:75">
      <c r="BS1926" s="2"/>
      <c r="BU1926" s="2"/>
      <c r="BW1926" s="2"/>
    </row>
    <row r="1927" spans="71:75">
      <c r="BS1927" s="2"/>
      <c r="BU1927" s="2"/>
      <c r="BW1927" s="2"/>
    </row>
    <row r="1928" spans="71:75">
      <c r="BS1928" s="2"/>
      <c r="BU1928" s="2"/>
      <c r="BW1928" s="2"/>
    </row>
    <row r="1929" spans="71:75">
      <c r="BS1929" s="2"/>
      <c r="BU1929" s="2"/>
      <c r="BW1929" s="2"/>
    </row>
    <row r="1930" spans="71:75">
      <c r="BS1930" s="2"/>
      <c r="BU1930" s="2"/>
      <c r="BW1930" s="2"/>
    </row>
    <row r="1931" spans="71:75">
      <c r="BS1931" s="2"/>
      <c r="BU1931" s="2"/>
      <c r="BW1931" s="2"/>
    </row>
    <row r="1932" spans="71:75">
      <c r="BS1932" s="2"/>
      <c r="BU1932" s="2"/>
      <c r="BW1932" s="2"/>
    </row>
    <row r="1933" spans="71:75">
      <c r="BS1933" s="2"/>
      <c r="BU1933" s="2"/>
      <c r="BW1933" s="2"/>
    </row>
    <row r="1934" spans="71:75">
      <c r="BS1934" s="2"/>
      <c r="BU1934" s="2"/>
      <c r="BW1934" s="2"/>
    </row>
    <row r="1935" spans="71:75">
      <c r="BS1935" s="2"/>
      <c r="BU1935" s="2"/>
      <c r="BW1935" s="2"/>
    </row>
    <row r="1936" spans="71:75">
      <c r="BS1936" s="2"/>
      <c r="BU1936" s="2"/>
      <c r="BW1936" s="2"/>
    </row>
    <row r="1937" spans="71:75">
      <c r="BS1937" s="2"/>
      <c r="BU1937" s="2"/>
      <c r="BW1937" s="2"/>
    </row>
    <row r="1938" spans="71:75">
      <c r="BS1938" s="2"/>
      <c r="BU1938" s="2"/>
      <c r="BW1938" s="2"/>
    </row>
    <row r="1939" spans="71:75">
      <c r="BS1939" s="2"/>
      <c r="BU1939" s="2"/>
      <c r="BW1939" s="2"/>
    </row>
    <row r="1940" spans="71:75">
      <c r="BS1940" s="2"/>
      <c r="BU1940" s="2"/>
      <c r="BW1940" s="2"/>
    </row>
    <row r="1941" spans="71:75">
      <c r="BS1941" s="2"/>
      <c r="BU1941" s="2"/>
      <c r="BW1941" s="2"/>
    </row>
    <row r="1942" spans="71:75">
      <c r="BS1942" s="2"/>
      <c r="BU1942" s="2"/>
      <c r="BW1942" s="2"/>
    </row>
    <row r="1943" spans="71:75">
      <c r="BS1943" s="2"/>
      <c r="BU1943" s="2"/>
      <c r="BW1943" s="2"/>
    </row>
    <row r="1944" spans="71:75">
      <c r="BS1944" s="2"/>
      <c r="BU1944" s="2"/>
      <c r="BW1944" s="2"/>
    </row>
    <row r="1945" spans="71:75">
      <c r="BS1945" s="2"/>
      <c r="BU1945" s="2"/>
      <c r="BW1945" s="2"/>
    </row>
    <row r="1946" spans="71:75">
      <c r="BS1946" s="2"/>
      <c r="BU1946" s="2"/>
      <c r="BW1946" s="2"/>
    </row>
    <row r="1947" spans="71:75">
      <c r="BS1947" s="2"/>
      <c r="BU1947" s="2"/>
      <c r="BW1947" s="2"/>
    </row>
    <row r="1948" spans="71:75">
      <c r="BS1948" s="2"/>
      <c r="BU1948" s="2"/>
      <c r="BW1948" s="2"/>
    </row>
    <row r="1949" spans="71:75">
      <c r="BS1949" s="2"/>
      <c r="BU1949" s="2"/>
      <c r="BW1949" s="2"/>
    </row>
    <row r="1950" spans="71:75">
      <c r="BS1950" s="2"/>
      <c r="BU1950" s="2"/>
      <c r="BW1950" s="2"/>
    </row>
    <row r="1951" spans="71:75">
      <c r="BS1951" s="2"/>
      <c r="BU1951" s="2"/>
      <c r="BW1951" s="2"/>
    </row>
    <row r="1952" spans="71:75">
      <c r="BS1952" s="2"/>
      <c r="BU1952" s="2"/>
      <c r="BW1952" s="2"/>
    </row>
    <row r="1953" spans="71:75">
      <c r="BS1953" s="2"/>
      <c r="BU1953" s="2"/>
      <c r="BW1953" s="2"/>
    </row>
    <row r="1954" spans="71:75">
      <c r="BS1954" s="2"/>
      <c r="BU1954" s="2"/>
      <c r="BW1954" s="2"/>
    </row>
    <row r="1955" spans="71:75">
      <c r="BS1955" s="2"/>
      <c r="BU1955" s="2"/>
      <c r="BW1955" s="2"/>
    </row>
    <row r="1956" spans="71:75">
      <c r="BS1956" s="2"/>
      <c r="BU1956" s="2"/>
      <c r="BW1956" s="2"/>
    </row>
    <row r="1957" spans="71:75">
      <c r="BS1957" s="2"/>
      <c r="BU1957" s="2"/>
      <c r="BW1957" s="2"/>
    </row>
    <row r="1958" spans="71:75">
      <c r="BS1958" s="2"/>
      <c r="BU1958" s="2"/>
      <c r="BW1958" s="2"/>
    </row>
    <row r="1959" spans="71:75">
      <c r="BS1959" s="2"/>
      <c r="BU1959" s="2"/>
      <c r="BW1959" s="2"/>
    </row>
    <row r="1960" spans="71:75">
      <c r="BS1960" s="2"/>
      <c r="BU1960" s="2"/>
      <c r="BW1960" s="2"/>
    </row>
    <row r="1961" spans="71:75">
      <c r="BS1961" s="2"/>
      <c r="BU1961" s="2"/>
      <c r="BW1961" s="2"/>
    </row>
    <row r="1962" spans="71:75">
      <c r="BS1962" s="2"/>
      <c r="BU1962" s="2"/>
      <c r="BW1962" s="2"/>
    </row>
    <row r="1963" spans="71:75">
      <c r="BS1963" s="2"/>
      <c r="BU1963" s="2"/>
      <c r="BW1963" s="2"/>
    </row>
    <row r="1964" spans="71:75">
      <c r="BS1964" s="2"/>
      <c r="BU1964" s="2"/>
      <c r="BW1964" s="2"/>
    </row>
    <row r="1965" spans="71:75">
      <c r="BS1965" s="2"/>
      <c r="BU1965" s="2"/>
      <c r="BW1965" s="2"/>
    </row>
    <row r="1966" spans="71:75">
      <c r="BS1966" s="2"/>
      <c r="BU1966" s="2"/>
      <c r="BW1966" s="2"/>
    </row>
    <row r="1967" spans="71:75">
      <c r="BS1967" s="2"/>
      <c r="BU1967" s="2"/>
      <c r="BW1967" s="2"/>
    </row>
    <row r="1968" spans="71:75">
      <c r="BS1968" s="2"/>
      <c r="BU1968" s="2"/>
      <c r="BW1968" s="2"/>
    </row>
    <row r="1969" spans="71:75">
      <c r="BS1969" s="2"/>
      <c r="BU1969" s="2"/>
      <c r="BW1969" s="2"/>
    </row>
    <row r="1970" spans="71:75">
      <c r="BS1970" s="2"/>
      <c r="BU1970" s="2"/>
      <c r="BW1970" s="2"/>
    </row>
    <row r="1971" spans="71:75">
      <c r="BS1971" s="2"/>
      <c r="BU1971" s="2"/>
      <c r="BW1971" s="2"/>
    </row>
    <row r="1972" spans="71:75">
      <c r="BS1972" s="2"/>
      <c r="BU1972" s="2"/>
      <c r="BW1972" s="2"/>
    </row>
    <row r="1973" spans="71:75">
      <c r="BS1973" s="2"/>
      <c r="BU1973" s="2"/>
      <c r="BW1973" s="2"/>
    </row>
    <row r="1974" spans="71:75">
      <c r="BS1974" s="2"/>
      <c r="BU1974" s="2"/>
      <c r="BW1974" s="2"/>
    </row>
    <row r="1975" spans="71:75">
      <c r="BS1975" s="2"/>
      <c r="BU1975" s="2"/>
      <c r="BW1975" s="2"/>
    </row>
    <row r="1976" spans="71:75">
      <c r="BS1976" s="2"/>
      <c r="BU1976" s="2"/>
      <c r="BW1976" s="2"/>
    </row>
    <row r="1977" spans="71:75">
      <c r="BS1977" s="2"/>
      <c r="BU1977" s="2"/>
      <c r="BW1977" s="2"/>
    </row>
    <row r="1978" spans="71:75">
      <c r="BS1978" s="2"/>
      <c r="BU1978" s="2"/>
      <c r="BW1978" s="2"/>
    </row>
    <row r="1979" spans="71:75">
      <c r="BS1979" s="2"/>
      <c r="BU1979" s="2"/>
      <c r="BW1979" s="2"/>
    </row>
    <row r="1980" spans="71:75">
      <c r="BS1980" s="2"/>
      <c r="BU1980" s="2"/>
      <c r="BW1980" s="2"/>
    </row>
    <row r="1981" spans="71:75">
      <c r="BS1981" s="2"/>
      <c r="BU1981" s="2"/>
      <c r="BW1981" s="2"/>
    </row>
    <row r="1982" spans="71:75">
      <c r="BS1982" s="2"/>
      <c r="BU1982" s="2"/>
      <c r="BW1982" s="2"/>
    </row>
    <row r="1983" spans="71:75">
      <c r="BS1983" s="2"/>
      <c r="BU1983" s="2"/>
      <c r="BW1983" s="2"/>
    </row>
    <row r="1984" spans="71:75">
      <c r="BS1984" s="2"/>
      <c r="BU1984" s="2"/>
      <c r="BW1984" s="2"/>
    </row>
    <row r="1985" spans="71:75">
      <c r="BS1985" s="2"/>
      <c r="BU1985" s="2"/>
      <c r="BW1985" s="2"/>
    </row>
    <row r="1986" spans="71:75">
      <c r="BS1986" s="2"/>
      <c r="BU1986" s="2"/>
      <c r="BW1986" s="2"/>
    </row>
    <row r="1987" spans="71:75">
      <c r="BS1987" s="2"/>
      <c r="BU1987" s="2"/>
      <c r="BW1987" s="2"/>
    </row>
    <row r="1988" spans="71:75">
      <c r="BS1988" s="2"/>
      <c r="BU1988" s="2"/>
      <c r="BW1988" s="2"/>
    </row>
    <row r="1989" spans="71:75">
      <c r="BS1989" s="2"/>
      <c r="BU1989" s="2"/>
      <c r="BW1989" s="2"/>
    </row>
    <row r="1990" spans="71:75">
      <c r="BS1990" s="2"/>
      <c r="BU1990" s="2"/>
      <c r="BW1990" s="2"/>
    </row>
    <row r="1991" spans="71:75">
      <c r="BS1991" s="2"/>
      <c r="BU1991" s="2"/>
      <c r="BW1991" s="2"/>
    </row>
    <row r="1992" spans="71:75">
      <c r="BS1992" s="2"/>
      <c r="BU1992" s="2"/>
      <c r="BW1992" s="2"/>
    </row>
    <row r="1993" spans="71:75">
      <c r="BS1993" s="2"/>
      <c r="BU1993" s="2"/>
      <c r="BW1993" s="2"/>
    </row>
    <row r="1994" spans="71:75">
      <c r="BS1994" s="2"/>
      <c r="BU1994" s="2"/>
      <c r="BW1994" s="2"/>
    </row>
    <row r="1995" spans="71:75">
      <c r="BS1995" s="2"/>
      <c r="BU1995" s="2"/>
      <c r="BW1995" s="2"/>
    </row>
    <row r="1996" spans="71:75">
      <c r="BS1996" s="2"/>
      <c r="BU1996" s="2"/>
      <c r="BW1996" s="2"/>
    </row>
    <row r="1997" spans="71:75">
      <c r="BS1997" s="2"/>
      <c r="BU1997" s="2"/>
      <c r="BW1997" s="2"/>
    </row>
    <row r="1998" spans="71:75">
      <c r="BS1998" s="2"/>
      <c r="BU1998" s="2"/>
      <c r="BW1998" s="2"/>
    </row>
    <row r="1999" spans="71:75">
      <c r="BS1999" s="2"/>
      <c r="BU1999" s="2"/>
      <c r="BW1999" s="2"/>
    </row>
    <row r="2000" spans="71:75">
      <c r="BS2000" s="2"/>
      <c r="BU2000" s="2"/>
      <c r="BW2000" s="2"/>
    </row>
    <row r="2001" spans="71:75">
      <c r="BS2001" s="2"/>
      <c r="BU2001" s="2"/>
      <c r="BW2001" s="2"/>
    </row>
    <row r="2002" spans="71:75">
      <c r="BS2002" s="2"/>
      <c r="BU2002" s="2"/>
      <c r="BW2002" s="2"/>
    </row>
    <row r="2003" spans="71:75">
      <c r="BS2003" s="2"/>
      <c r="BU2003" s="2"/>
      <c r="BW2003" s="2"/>
    </row>
    <row r="2004" spans="71:75">
      <c r="BS2004" s="2"/>
      <c r="BU2004" s="2"/>
      <c r="BW2004" s="2"/>
    </row>
    <row r="2005" spans="71:75">
      <c r="BS2005" s="2"/>
      <c r="BU2005" s="2"/>
      <c r="BW2005" s="2"/>
    </row>
    <row r="2006" spans="71:75">
      <c r="BS2006" s="2"/>
      <c r="BU2006" s="2"/>
      <c r="BW2006" s="2"/>
    </row>
    <row r="2007" spans="71:75">
      <c r="BS2007" s="2"/>
      <c r="BU2007" s="2"/>
      <c r="BW2007" s="2"/>
    </row>
    <row r="2008" spans="71:75">
      <c r="BS2008" s="2"/>
      <c r="BU2008" s="2"/>
      <c r="BW2008" s="2"/>
    </row>
    <row r="2009" spans="71:75">
      <c r="BS2009" s="2"/>
      <c r="BU2009" s="2"/>
      <c r="BW2009" s="2"/>
    </row>
    <row r="2010" spans="71:75">
      <c r="BS2010" s="2"/>
      <c r="BU2010" s="2"/>
      <c r="BW2010" s="2"/>
    </row>
    <row r="2011" spans="71:75">
      <c r="BS2011" s="2"/>
      <c r="BU2011" s="2"/>
      <c r="BW2011" s="2"/>
    </row>
    <row r="2012" spans="71:75">
      <c r="BS2012" s="2"/>
      <c r="BU2012" s="2"/>
      <c r="BW2012" s="2"/>
    </row>
    <row r="2013" spans="71:75">
      <c r="BS2013" s="2"/>
      <c r="BU2013" s="2"/>
      <c r="BW2013" s="2"/>
    </row>
    <row r="2014" spans="71:75">
      <c r="BS2014" s="2"/>
      <c r="BU2014" s="2"/>
      <c r="BW2014" s="2"/>
    </row>
    <row r="2015" spans="71:75">
      <c r="BS2015" s="2"/>
      <c r="BU2015" s="2"/>
      <c r="BW2015" s="2"/>
    </row>
    <row r="2016" spans="71:75">
      <c r="BS2016" s="2"/>
      <c r="BU2016" s="2"/>
      <c r="BW2016" s="2"/>
    </row>
    <row r="2017" spans="71:75">
      <c r="BS2017" s="2"/>
      <c r="BU2017" s="2"/>
      <c r="BW2017" s="2"/>
    </row>
    <row r="2018" spans="71:75">
      <c r="BS2018" s="2"/>
      <c r="BU2018" s="2"/>
      <c r="BW2018" s="2"/>
    </row>
    <row r="2019" spans="71:75">
      <c r="BS2019" s="2"/>
      <c r="BU2019" s="2"/>
      <c r="BW2019" s="2"/>
    </row>
    <row r="2020" spans="71:75">
      <c r="BS2020" s="2"/>
      <c r="BU2020" s="2"/>
      <c r="BW2020" s="2"/>
    </row>
    <row r="2021" spans="71:75">
      <c r="BS2021" s="2"/>
      <c r="BU2021" s="2"/>
      <c r="BW2021" s="2"/>
    </row>
    <row r="2022" spans="71:75">
      <c r="BS2022" s="2"/>
      <c r="BU2022" s="2"/>
      <c r="BW2022" s="2"/>
    </row>
    <row r="2023" spans="71:75">
      <c r="BS2023" s="2"/>
      <c r="BU2023" s="2"/>
      <c r="BW2023" s="2"/>
    </row>
    <row r="2024" spans="71:75">
      <c r="BS2024" s="2"/>
      <c r="BU2024" s="2"/>
      <c r="BW2024" s="2"/>
    </row>
    <row r="2025" spans="71:75">
      <c r="BS2025" s="2"/>
      <c r="BU2025" s="2"/>
      <c r="BW2025" s="2"/>
    </row>
    <row r="2026" spans="71:75">
      <c r="BS2026" s="2"/>
      <c r="BU2026" s="2"/>
      <c r="BW2026" s="2"/>
    </row>
    <row r="2027" spans="71:75">
      <c r="BS2027" s="2"/>
      <c r="BU2027" s="2"/>
      <c r="BW2027" s="2"/>
    </row>
    <row r="2028" spans="71:75">
      <c r="BS2028" s="2"/>
      <c r="BU2028" s="2"/>
      <c r="BW2028" s="2"/>
    </row>
    <row r="2029" spans="71:75">
      <c r="BS2029" s="2"/>
      <c r="BU2029" s="2"/>
      <c r="BW2029" s="2"/>
    </row>
    <row r="2030" spans="71:75">
      <c r="BS2030" s="2"/>
      <c r="BU2030" s="2"/>
      <c r="BW2030" s="2"/>
    </row>
    <row r="2031" spans="71:75">
      <c r="BS2031" s="2"/>
      <c r="BU2031" s="2"/>
      <c r="BW2031" s="2"/>
    </row>
    <row r="2032" spans="71:75">
      <c r="BS2032" s="2"/>
      <c r="BU2032" s="2"/>
      <c r="BW2032" s="2"/>
    </row>
    <row r="2033" spans="71:75">
      <c r="BS2033" s="2"/>
      <c r="BU2033" s="2"/>
      <c r="BW2033" s="2"/>
    </row>
    <row r="2034" spans="71:75">
      <c r="BS2034" s="2"/>
      <c r="BU2034" s="2"/>
      <c r="BW2034" s="2"/>
    </row>
    <row r="2035" spans="71:75">
      <c r="BS2035" s="2"/>
      <c r="BU2035" s="2"/>
      <c r="BW2035" s="2"/>
    </row>
    <row r="2036" spans="71:75">
      <c r="BS2036" s="2"/>
      <c r="BU2036" s="2"/>
      <c r="BW2036" s="2"/>
    </row>
    <row r="2037" spans="71:75">
      <c r="BS2037" s="2"/>
      <c r="BU2037" s="2"/>
      <c r="BW2037" s="2"/>
    </row>
    <row r="2038" spans="71:75">
      <c r="BS2038" s="2"/>
      <c r="BU2038" s="2"/>
      <c r="BW2038" s="2"/>
    </row>
    <row r="2039" spans="71:75">
      <c r="BS2039" s="2"/>
      <c r="BU2039" s="2"/>
      <c r="BW2039" s="2"/>
    </row>
    <row r="2040" spans="71:75">
      <c r="BS2040" s="2"/>
      <c r="BU2040" s="2"/>
      <c r="BW2040" s="2"/>
    </row>
    <row r="2041" spans="71:75">
      <c r="BS2041" s="2"/>
      <c r="BU2041" s="2"/>
      <c r="BW2041" s="2"/>
    </row>
    <row r="2042" spans="71:75">
      <c r="BS2042" s="2"/>
      <c r="BU2042" s="2"/>
      <c r="BW2042" s="2"/>
    </row>
    <row r="2043" spans="71:75">
      <c r="BS2043" s="2"/>
      <c r="BU2043" s="2"/>
      <c r="BW2043" s="2"/>
    </row>
    <row r="2044" spans="71:75">
      <c r="BS2044" s="2"/>
      <c r="BU2044" s="2"/>
      <c r="BW2044" s="2"/>
    </row>
    <row r="2045" spans="71:75">
      <c r="BS2045" s="2"/>
      <c r="BU2045" s="2"/>
      <c r="BW2045" s="2"/>
    </row>
    <row r="2046" spans="71:75">
      <c r="BS2046" s="2"/>
      <c r="BU2046" s="2"/>
      <c r="BW2046" s="2"/>
    </row>
    <row r="2047" spans="71:75">
      <c r="BS2047" s="2"/>
      <c r="BU2047" s="2"/>
      <c r="BW2047" s="2"/>
    </row>
    <row r="2048" spans="71:75">
      <c r="BS2048" s="2"/>
      <c r="BU2048" s="2"/>
      <c r="BW2048" s="2"/>
    </row>
    <row r="2049" spans="71:75">
      <c r="BS2049" s="2"/>
      <c r="BU2049" s="2"/>
      <c r="BW2049" s="2"/>
    </row>
    <row r="2050" spans="71:75">
      <c r="BS2050" s="2"/>
      <c r="BU2050" s="2"/>
      <c r="BW2050" s="2"/>
    </row>
    <row r="2051" spans="71:75">
      <c r="BS2051" s="2"/>
      <c r="BU2051" s="2"/>
      <c r="BW2051" s="2"/>
    </row>
    <row r="2052" spans="71:75">
      <c r="BS2052" s="2"/>
      <c r="BU2052" s="2"/>
      <c r="BW2052" s="2"/>
    </row>
    <row r="2053" spans="71:75">
      <c r="BS2053" s="2"/>
      <c r="BU2053" s="2"/>
      <c r="BW2053" s="2"/>
    </row>
    <row r="2054" spans="71:75">
      <c r="BS2054" s="2"/>
      <c r="BU2054" s="2"/>
      <c r="BW2054" s="2"/>
    </row>
    <row r="2055" spans="71:75">
      <c r="BS2055" s="2"/>
      <c r="BU2055" s="2"/>
      <c r="BW2055" s="2"/>
    </row>
    <row r="2056" spans="71:75">
      <c r="BS2056" s="2"/>
      <c r="BU2056" s="2"/>
      <c r="BW2056" s="2"/>
    </row>
    <row r="2057" spans="71:75">
      <c r="BS2057" s="2"/>
      <c r="BU2057" s="2"/>
      <c r="BW2057" s="2"/>
    </row>
    <row r="2058" spans="71:75">
      <c r="BS2058" s="2"/>
      <c r="BU2058" s="2"/>
      <c r="BW2058" s="2"/>
    </row>
    <row r="2059" spans="71:75">
      <c r="BS2059" s="2"/>
      <c r="BU2059" s="2"/>
      <c r="BW2059" s="2"/>
    </row>
    <row r="2060" spans="71:75">
      <c r="BS2060" s="2"/>
      <c r="BU2060" s="2"/>
      <c r="BW2060" s="2"/>
    </row>
    <row r="2061" spans="71:75">
      <c r="BS2061" s="2"/>
      <c r="BU2061" s="2"/>
      <c r="BW2061" s="2"/>
    </row>
    <row r="2062" spans="71:75">
      <c r="BS2062" s="2"/>
      <c r="BU2062" s="2"/>
      <c r="BW2062" s="2"/>
    </row>
    <row r="2063" spans="71:75">
      <c r="BS2063" s="2"/>
      <c r="BU2063" s="2"/>
      <c r="BW2063" s="2"/>
    </row>
    <row r="2064" spans="71:75">
      <c r="BS2064" s="2"/>
      <c r="BU2064" s="2"/>
      <c r="BW2064" s="2"/>
    </row>
    <row r="2065" spans="71:75">
      <c r="BS2065" s="2"/>
      <c r="BU2065" s="2"/>
      <c r="BW2065" s="2"/>
    </row>
    <row r="2066" spans="71:75">
      <c r="BS2066" s="2"/>
      <c r="BU2066" s="2"/>
      <c r="BW2066" s="2"/>
    </row>
    <row r="2067" spans="71:75">
      <c r="BS2067" s="2"/>
      <c r="BU2067" s="2"/>
      <c r="BW2067" s="2"/>
    </row>
    <row r="2068" spans="71:75">
      <c r="BS2068" s="2"/>
      <c r="BU2068" s="2"/>
      <c r="BW2068" s="2"/>
    </row>
    <row r="2069" spans="71:75">
      <c r="BS2069" s="2"/>
      <c r="BU2069" s="2"/>
      <c r="BW2069" s="2"/>
    </row>
    <row r="2070" spans="71:75">
      <c r="BS2070" s="2"/>
      <c r="BU2070" s="2"/>
      <c r="BW2070" s="2"/>
    </row>
    <row r="2071" spans="71:75">
      <c r="BS2071" s="2"/>
      <c r="BU2071" s="2"/>
      <c r="BW2071" s="2"/>
    </row>
    <row r="2072" spans="71:75">
      <c r="BS2072" s="2"/>
      <c r="BU2072" s="2"/>
      <c r="BW2072" s="2"/>
    </row>
    <row r="2073" spans="71:75">
      <c r="BS2073" s="2"/>
      <c r="BU2073" s="2"/>
      <c r="BW2073" s="2"/>
    </row>
    <row r="2074" spans="71:75">
      <c r="BS2074" s="2"/>
      <c r="BU2074" s="2"/>
      <c r="BW2074" s="2"/>
    </row>
    <row r="2075" spans="71:75">
      <c r="BS2075" s="2"/>
      <c r="BU2075" s="2"/>
      <c r="BW2075" s="2"/>
    </row>
    <row r="2076" spans="71:75">
      <c r="BS2076" s="2"/>
      <c r="BU2076" s="2"/>
      <c r="BW2076" s="2"/>
    </row>
    <row r="2077" spans="71:75">
      <c r="BS2077" s="2"/>
      <c r="BU2077" s="2"/>
      <c r="BW2077" s="2"/>
    </row>
    <row r="2078" spans="71:75">
      <c r="BS2078" s="2"/>
      <c r="BU2078" s="2"/>
      <c r="BW2078" s="2"/>
    </row>
    <row r="2079" spans="71:75">
      <c r="BS2079" s="2"/>
      <c r="BU2079" s="2"/>
      <c r="BW2079" s="2"/>
    </row>
    <row r="2080" spans="71:75">
      <c r="BS2080" s="2"/>
      <c r="BU2080" s="2"/>
      <c r="BW2080" s="2"/>
    </row>
    <row r="2081" spans="71:75">
      <c r="BS2081" s="2"/>
      <c r="BU2081" s="2"/>
      <c r="BW2081" s="2"/>
    </row>
    <row r="2082" spans="71:75">
      <c r="BS2082" s="2"/>
      <c r="BU2082" s="2"/>
      <c r="BW2082" s="2"/>
    </row>
    <row r="2083" spans="71:75">
      <c r="BS2083" s="2"/>
      <c r="BU2083" s="2"/>
      <c r="BW2083" s="2"/>
    </row>
    <row r="2084" spans="71:75">
      <c r="BS2084" s="2"/>
      <c r="BU2084" s="2"/>
      <c r="BW2084" s="2"/>
    </row>
    <row r="2085" spans="71:75">
      <c r="BS2085" s="2"/>
      <c r="BU2085" s="2"/>
      <c r="BW2085" s="2"/>
    </row>
    <row r="2086" spans="71:75">
      <c r="BS2086" s="2"/>
      <c r="BU2086" s="2"/>
      <c r="BW2086" s="2"/>
    </row>
    <row r="2087" spans="71:75">
      <c r="BS2087" s="2"/>
      <c r="BU2087" s="2"/>
      <c r="BW2087" s="2"/>
    </row>
    <row r="2088" spans="71:75">
      <c r="BS2088" s="2"/>
      <c r="BU2088" s="2"/>
      <c r="BW2088" s="2"/>
    </row>
    <row r="2089" spans="71:75">
      <c r="BS2089" s="2"/>
      <c r="BU2089" s="2"/>
      <c r="BW2089" s="2"/>
    </row>
    <row r="2090" spans="71:75">
      <c r="BS2090" s="2"/>
      <c r="BU2090" s="2"/>
      <c r="BW2090" s="2"/>
    </row>
    <row r="2091" spans="71:75">
      <c r="BS2091" s="2"/>
      <c r="BU2091" s="2"/>
      <c r="BW2091" s="2"/>
    </row>
    <row r="2092" spans="71:75">
      <c r="BS2092" s="2"/>
      <c r="BU2092" s="2"/>
      <c r="BW2092" s="2"/>
    </row>
    <row r="2093" spans="71:75">
      <c r="BS2093" s="2"/>
      <c r="BU2093" s="2"/>
      <c r="BW2093" s="2"/>
    </row>
    <row r="2094" spans="71:75">
      <c r="BS2094" s="2"/>
      <c r="BU2094" s="2"/>
      <c r="BW2094" s="2"/>
    </row>
    <row r="2095" spans="71:75">
      <c r="BS2095" s="2"/>
      <c r="BU2095" s="2"/>
      <c r="BW2095" s="2"/>
    </row>
    <row r="2096" spans="71:75">
      <c r="BS2096" s="2"/>
      <c r="BU2096" s="2"/>
      <c r="BW2096" s="2"/>
    </row>
    <row r="2097" spans="71:75">
      <c r="BS2097" s="2"/>
      <c r="BU2097" s="2"/>
      <c r="BW2097" s="2"/>
    </row>
    <row r="2098" spans="71:75">
      <c r="BS2098" s="2"/>
      <c r="BU2098" s="2"/>
      <c r="BW2098" s="2"/>
    </row>
    <row r="2099" spans="71:75">
      <c r="BS2099" s="2"/>
      <c r="BU2099" s="2"/>
      <c r="BW2099" s="2"/>
    </row>
    <row r="2100" spans="71:75">
      <c r="BS2100" s="2"/>
      <c r="BU2100" s="2"/>
      <c r="BW2100" s="2"/>
    </row>
    <row r="2101" spans="71:75">
      <c r="BS2101" s="2"/>
      <c r="BU2101" s="2"/>
      <c r="BW2101" s="2"/>
    </row>
    <row r="2102" spans="71:75">
      <c r="BS2102" s="2"/>
      <c r="BU2102" s="2"/>
      <c r="BW2102" s="2"/>
    </row>
    <row r="2103" spans="71:75">
      <c r="BS2103" s="2"/>
      <c r="BU2103" s="2"/>
      <c r="BW2103" s="2"/>
    </row>
    <row r="2104" spans="71:75">
      <c r="BS2104" s="2"/>
      <c r="BU2104" s="2"/>
      <c r="BW2104" s="2"/>
    </row>
    <row r="2105" spans="71:75">
      <c r="BS2105" s="2"/>
      <c r="BU2105" s="2"/>
      <c r="BW2105" s="2"/>
    </row>
    <row r="2106" spans="71:75">
      <c r="BS2106" s="2"/>
      <c r="BU2106" s="2"/>
      <c r="BW2106" s="2"/>
    </row>
    <row r="2107" spans="71:75">
      <c r="BS2107" s="2"/>
      <c r="BU2107" s="2"/>
      <c r="BW2107" s="2"/>
    </row>
    <row r="2108" spans="71:75">
      <c r="BS2108" s="2"/>
      <c r="BU2108" s="2"/>
      <c r="BW2108" s="2"/>
    </row>
    <row r="2109" spans="71:75">
      <c r="BS2109" s="2"/>
      <c r="BU2109" s="2"/>
      <c r="BW2109" s="2"/>
    </row>
    <row r="2110" spans="71:75">
      <c r="BS2110" s="2"/>
      <c r="BU2110" s="2"/>
      <c r="BW2110" s="2"/>
    </row>
    <row r="2111" spans="71:75">
      <c r="BS2111" s="2"/>
      <c r="BU2111" s="2"/>
      <c r="BW2111" s="2"/>
    </row>
    <row r="2112" spans="71:75">
      <c r="BS2112" s="2"/>
      <c r="BU2112" s="2"/>
      <c r="BW2112" s="2"/>
    </row>
    <row r="2113" spans="71:75">
      <c r="BS2113" s="2"/>
      <c r="BU2113" s="2"/>
      <c r="BW2113" s="2"/>
    </row>
    <row r="2114" spans="71:75">
      <c r="BS2114" s="2"/>
      <c r="BU2114" s="2"/>
      <c r="BW2114" s="2"/>
    </row>
    <row r="2115" spans="71:75">
      <c r="BS2115" s="2"/>
      <c r="BU2115" s="2"/>
      <c r="BW2115" s="2"/>
    </row>
    <row r="2116" spans="71:75">
      <c r="BS2116" s="2"/>
      <c r="BU2116" s="2"/>
      <c r="BW2116" s="2"/>
    </row>
    <row r="2117" spans="71:75">
      <c r="BS2117" s="2"/>
      <c r="BU2117" s="2"/>
      <c r="BW2117" s="2"/>
    </row>
    <row r="2118" spans="71:75">
      <c r="BS2118" s="2"/>
      <c r="BU2118" s="2"/>
      <c r="BW2118" s="2"/>
    </row>
    <row r="2119" spans="71:75">
      <c r="BS2119" s="2"/>
      <c r="BU2119" s="2"/>
      <c r="BW2119" s="2"/>
    </row>
    <row r="2120" spans="71:75">
      <c r="BS2120" s="2"/>
      <c r="BU2120" s="2"/>
      <c r="BW2120" s="2"/>
    </row>
    <row r="2121" spans="71:75">
      <c r="BS2121" s="2"/>
      <c r="BU2121" s="2"/>
      <c r="BW2121" s="2"/>
    </row>
    <row r="2122" spans="71:75">
      <c r="BS2122" s="2"/>
      <c r="BU2122" s="2"/>
      <c r="BW2122" s="2"/>
    </row>
    <row r="2123" spans="71:75">
      <c r="BS2123" s="2"/>
      <c r="BU2123" s="2"/>
      <c r="BW2123" s="2"/>
    </row>
    <row r="2124" spans="71:75">
      <c r="BS2124" s="2"/>
      <c r="BU2124" s="2"/>
      <c r="BW2124" s="2"/>
    </row>
    <row r="2125" spans="71:75">
      <c r="BS2125" s="2"/>
      <c r="BU2125" s="2"/>
      <c r="BW2125" s="2"/>
    </row>
    <row r="2126" spans="71:75">
      <c r="BS2126" s="2"/>
      <c r="BU2126" s="2"/>
      <c r="BW2126" s="2"/>
    </row>
    <row r="2127" spans="71:75">
      <c r="BS2127" s="2"/>
      <c r="BU2127" s="2"/>
      <c r="BW2127" s="2"/>
    </row>
    <row r="2128" spans="71:75">
      <c r="BS2128" s="2"/>
      <c r="BU2128" s="2"/>
      <c r="BW2128" s="2"/>
    </row>
    <row r="2129" spans="71:75">
      <c r="BS2129" s="2"/>
      <c r="BU2129" s="2"/>
      <c r="BW2129" s="2"/>
    </row>
    <row r="2130" spans="71:75">
      <c r="BS2130" s="2"/>
      <c r="BU2130" s="2"/>
      <c r="BW2130" s="2"/>
    </row>
    <row r="2131" spans="71:75">
      <c r="BS2131" s="2"/>
      <c r="BU2131" s="2"/>
      <c r="BW2131" s="2"/>
    </row>
    <row r="2132" spans="71:75">
      <c r="BS2132" s="2"/>
      <c r="BU2132" s="2"/>
      <c r="BW2132" s="2"/>
    </row>
    <row r="2133" spans="71:75">
      <c r="BS2133" s="2"/>
      <c r="BU2133" s="2"/>
      <c r="BW2133" s="2"/>
    </row>
    <row r="2134" spans="71:75">
      <c r="BS2134" s="2"/>
      <c r="BU2134" s="2"/>
      <c r="BW2134" s="2"/>
    </row>
    <row r="2135" spans="71:75">
      <c r="BS2135" s="2"/>
      <c r="BU2135" s="2"/>
      <c r="BW2135" s="2"/>
    </row>
    <row r="2136" spans="71:75">
      <c r="BS2136" s="2"/>
      <c r="BU2136" s="2"/>
      <c r="BW2136" s="2"/>
    </row>
    <row r="2137" spans="71:75">
      <c r="BS2137" s="2"/>
      <c r="BU2137" s="2"/>
      <c r="BW2137" s="2"/>
    </row>
    <row r="2138" spans="71:75">
      <c r="BS2138" s="2"/>
      <c r="BU2138" s="2"/>
      <c r="BW2138" s="2"/>
    </row>
    <row r="2139" spans="71:75">
      <c r="BS2139" s="2"/>
      <c r="BU2139" s="2"/>
      <c r="BW2139" s="2"/>
    </row>
    <row r="2140" spans="71:75">
      <c r="BS2140" s="2"/>
      <c r="BU2140" s="2"/>
      <c r="BW2140" s="2"/>
    </row>
    <row r="2141" spans="71:75">
      <c r="BS2141" s="2"/>
      <c r="BU2141" s="2"/>
      <c r="BW2141" s="2"/>
    </row>
    <row r="2142" spans="71:75">
      <c r="BS2142" s="2"/>
      <c r="BU2142" s="2"/>
      <c r="BW2142" s="2"/>
    </row>
    <row r="2143" spans="71:75">
      <c r="BS2143" s="2"/>
      <c r="BU2143" s="2"/>
      <c r="BW2143" s="2"/>
    </row>
    <row r="2144" spans="71:75">
      <c r="BS2144" s="2"/>
      <c r="BU2144" s="2"/>
      <c r="BW2144" s="2"/>
    </row>
    <row r="2145" spans="71:75">
      <c r="BS2145" s="2"/>
      <c r="BU2145" s="2"/>
      <c r="BW2145" s="2"/>
    </row>
    <row r="2146" spans="71:75">
      <c r="BS2146" s="2"/>
      <c r="BU2146" s="2"/>
      <c r="BW2146" s="2"/>
    </row>
    <row r="2147" spans="71:75">
      <c r="BS2147" s="2"/>
      <c r="BU2147" s="2"/>
      <c r="BW2147" s="2"/>
    </row>
    <row r="2148" spans="71:75">
      <c r="BS2148" s="2"/>
      <c r="BU2148" s="2"/>
      <c r="BW2148" s="2"/>
    </row>
    <row r="2149" spans="71:75">
      <c r="BS2149" s="2"/>
      <c r="BU2149" s="2"/>
      <c r="BW2149" s="2"/>
    </row>
    <row r="2150" spans="71:75">
      <c r="BS2150" s="2"/>
      <c r="BU2150" s="2"/>
      <c r="BW2150" s="2"/>
    </row>
    <row r="2151" spans="71:75">
      <c r="BS2151" s="2"/>
      <c r="BU2151" s="2"/>
      <c r="BW2151" s="2"/>
    </row>
    <row r="2152" spans="71:75">
      <c r="BS2152" s="2"/>
      <c r="BU2152" s="2"/>
      <c r="BW2152" s="2"/>
    </row>
    <row r="2153" spans="71:75">
      <c r="BS2153" s="2"/>
      <c r="BU2153" s="2"/>
      <c r="BW2153" s="2"/>
    </row>
    <row r="2154" spans="71:75">
      <c r="BS2154" s="2"/>
      <c r="BU2154" s="2"/>
      <c r="BW2154" s="2"/>
    </row>
    <row r="2155" spans="71:75">
      <c r="BS2155" s="2"/>
      <c r="BU2155" s="2"/>
      <c r="BW2155" s="2"/>
    </row>
    <row r="2156" spans="71:75">
      <c r="BS2156" s="2"/>
      <c r="BU2156" s="2"/>
      <c r="BW2156" s="2"/>
    </row>
    <row r="2157" spans="71:75">
      <c r="BS2157" s="2"/>
      <c r="BU2157" s="2"/>
      <c r="BW2157" s="2"/>
    </row>
    <row r="2158" spans="71:75">
      <c r="BS2158" s="2"/>
      <c r="BU2158" s="2"/>
      <c r="BW2158" s="2"/>
    </row>
    <row r="2159" spans="71:75">
      <c r="BS2159" s="2"/>
      <c r="BU2159" s="2"/>
      <c r="BW2159" s="2"/>
    </row>
    <row r="2160" spans="71:75">
      <c r="BS2160" s="2"/>
      <c r="BU2160" s="2"/>
      <c r="BW2160" s="2"/>
    </row>
    <row r="2161" spans="71:75">
      <c r="BS2161" s="2"/>
      <c r="BU2161" s="2"/>
      <c r="BW2161" s="2"/>
    </row>
    <row r="2162" spans="71:75">
      <c r="BS2162" s="2"/>
      <c r="BU2162" s="2"/>
      <c r="BW2162" s="2"/>
    </row>
    <row r="2163" spans="71:75">
      <c r="BS2163" s="2"/>
      <c r="BU2163" s="2"/>
      <c r="BW2163" s="2"/>
    </row>
    <row r="2164" spans="71:75">
      <c r="BS2164" s="2"/>
      <c r="BU2164" s="2"/>
      <c r="BW2164" s="2"/>
    </row>
    <row r="2165" spans="71:75">
      <c r="BS2165" s="2"/>
      <c r="BU2165" s="2"/>
      <c r="BW2165" s="2"/>
    </row>
    <row r="2166" spans="71:75">
      <c r="BS2166" s="2"/>
      <c r="BU2166" s="2"/>
      <c r="BW2166" s="2"/>
    </row>
    <row r="2167" spans="71:75">
      <c r="BS2167" s="2"/>
      <c r="BU2167" s="2"/>
      <c r="BW2167" s="2"/>
    </row>
    <row r="2168" spans="71:75">
      <c r="BS2168" s="2"/>
      <c r="BU2168" s="2"/>
      <c r="BW2168" s="2"/>
    </row>
    <row r="2169" spans="71:75">
      <c r="BS2169" s="2"/>
      <c r="BU2169" s="2"/>
      <c r="BW2169" s="2"/>
    </row>
    <row r="2170" spans="71:75">
      <c r="BS2170" s="2"/>
      <c r="BU2170" s="2"/>
      <c r="BW2170" s="2"/>
    </row>
    <row r="2171" spans="71:75">
      <c r="BS2171" s="2"/>
      <c r="BU2171" s="2"/>
      <c r="BW2171" s="2"/>
    </row>
    <row r="2172" spans="71:75">
      <c r="BS2172" s="2"/>
      <c r="BU2172" s="2"/>
      <c r="BW2172" s="2"/>
    </row>
    <row r="2173" spans="71:75">
      <c r="BS2173" s="2"/>
      <c r="BU2173" s="2"/>
      <c r="BW2173" s="2"/>
    </row>
    <row r="2174" spans="71:75">
      <c r="BS2174" s="2"/>
      <c r="BU2174" s="2"/>
      <c r="BW2174" s="2"/>
    </row>
    <row r="2175" spans="71:75">
      <c r="BS2175" s="2"/>
      <c r="BU2175" s="2"/>
      <c r="BW2175" s="2"/>
    </row>
    <row r="2176" spans="71:75">
      <c r="BS2176" s="2"/>
      <c r="BU2176" s="2"/>
      <c r="BW2176" s="2"/>
    </row>
    <row r="2177" spans="71:75">
      <c r="BS2177" s="2"/>
      <c r="BU2177" s="2"/>
      <c r="BW2177" s="2"/>
    </row>
    <row r="2178" spans="71:75">
      <c r="BS2178" s="2"/>
      <c r="BU2178" s="2"/>
      <c r="BW2178" s="2"/>
    </row>
    <row r="2179" spans="71:75">
      <c r="BS2179" s="2"/>
      <c r="BU2179" s="2"/>
      <c r="BW2179" s="2"/>
    </row>
    <row r="2180" spans="71:75">
      <c r="BS2180" s="2"/>
      <c r="BU2180" s="2"/>
      <c r="BW2180" s="2"/>
    </row>
    <row r="2181" spans="71:75">
      <c r="BS2181" s="2"/>
      <c r="BU2181" s="2"/>
      <c r="BW2181" s="2"/>
    </row>
    <row r="2182" spans="71:75">
      <c r="BS2182" s="2"/>
      <c r="BU2182" s="2"/>
      <c r="BW2182" s="2"/>
    </row>
    <row r="2183" spans="71:75">
      <c r="BS2183" s="2"/>
      <c r="BU2183" s="2"/>
      <c r="BW2183" s="2"/>
    </row>
    <row r="2184" spans="71:75">
      <c r="BS2184" s="2"/>
      <c r="BU2184" s="2"/>
      <c r="BW2184" s="2"/>
    </row>
    <row r="2185" spans="71:75">
      <c r="BS2185" s="2"/>
      <c r="BU2185" s="2"/>
      <c r="BW2185" s="2"/>
    </row>
    <row r="2186" spans="71:75">
      <c r="BS2186" s="2"/>
      <c r="BU2186" s="2"/>
      <c r="BW2186" s="2"/>
    </row>
    <row r="2187" spans="71:75">
      <c r="BS2187" s="2"/>
      <c r="BU2187" s="2"/>
      <c r="BW2187" s="2"/>
    </row>
    <row r="2188" spans="71:75">
      <c r="BS2188" s="2"/>
      <c r="BU2188" s="2"/>
      <c r="BW2188" s="2"/>
    </row>
    <row r="2189" spans="71:75">
      <c r="BS2189" s="2"/>
      <c r="BU2189" s="2"/>
      <c r="BW2189" s="2"/>
    </row>
    <row r="2190" spans="71:75">
      <c r="BS2190" s="2"/>
      <c r="BU2190" s="2"/>
      <c r="BW2190" s="2"/>
    </row>
    <row r="2191" spans="71:75">
      <c r="BS2191" s="2"/>
      <c r="BU2191" s="2"/>
      <c r="BW2191" s="2"/>
    </row>
    <row r="2192" spans="71:75">
      <c r="BS2192" s="2"/>
      <c r="BU2192" s="2"/>
      <c r="BW2192" s="2"/>
    </row>
    <row r="2193" spans="71:75">
      <c r="BS2193" s="2"/>
      <c r="BU2193" s="2"/>
      <c r="BW2193" s="2"/>
    </row>
    <row r="2194" spans="71:75">
      <c r="BS2194" s="2"/>
      <c r="BU2194" s="2"/>
      <c r="BW2194" s="2"/>
    </row>
    <row r="2195" spans="71:75">
      <c r="BS2195" s="2"/>
      <c r="BU2195" s="2"/>
      <c r="BW2195" s="2"/>
    </row>
    <row r="2196" spans="71:75">
      <c r="BS2196" s="2"/>
      <c r="BU2196" s="2"/>
      <c r="BW2196" s="2"/>
    </row>
    <row r="2197" spans="71:75">
      <c r="BS2197" s="2"/>
      <c r="BU2197" s="2"/>
      <c r="BW2197" s="2"/>
    </row>
    <row r="2198" spans="71:75">
      <c r="BS2198" s="2"/>
      <c r="BU2198" s="2"/>
      <c r="BW2198" s="2"/>
    </row>
    <row r="2199" spans="71:75">
      <c r="BS2199" s="2"/>
      <c r="BU2199" s="2"/>
      <c r="BW2199" s="2"/>
    </row>
    <row r="2200" spans="71:75">
      <c r="BS2200" s="2"/>
      <c r="BU2200" s="2"/>
      <c r="BW2200" s="2"/>
    </row>
    <row r="2201" spans="71:75">
      <c r="BS2201" s="2"/>
      <c r="BU2201" s="2"/>
      <c r="BW2201" s="2"/>
    </row>
    <row r="2202" spans="71:75">
      <c r="BS2202" s="2"/>
      <c r="BU2202" s="2"/>
      <c r="BW2202" s="2"/>
    </row>
    <row r="2203" spans="71:75">
      <c r="BS2203" s="2"/>
      <c r="BU2203" s="2"/>
      <c r="BW2203" s="2"/>
    </row>
    <row r="2204" spans="71:75">
      <c r="BS2204" s="2"/>
      <c r="BU2204" s="2"/>
      <c r="BW2204" s="2"/>
    </row>
    <row r="2205" spans="71:75">
      <c r="BS2205" s="2"/>
      <c r="BU2205" s="2"/>
      <c r="BW2205" s="2"/>
    </row>
    <row r="2206" spans="71:75">
      <c r="BS2206" s="2"/>
      <c r="BU2206" s="2"/>
      <c r="BW2206" s="2"/>
    </row>
    <row r="2207" spans="71:75">
      <c r="BS2207" s="2"/>
      <c r="BU2207" s="2"/>
      <c r="BW2207" s="2"/>
    </row>
    <row r="2208" spans="71:75">
      <c r="BS2208" s="2"/>
      <c r="BU2208" s="2"/>
      <c r="BW2208" s="2"/>
    </row>
    <row r="2209" spans="71:75">
      <c r="BS2209" s="2"/>
      <c r="BU2209" s="2"/>
      <c r="BW2209" s="2"/>
    </row>
    <row r="2210" spans="71:75">
      <c r="BS2210" s="2"/>
      <c r="BU2210" s="2"/>
      <c r="BW2210" s="2"/>
    </row>
    <row r="2211" spans="71:75">
      <c r="BS2211" s="2"/>
      <c r="BU2211" s="2"/>
      <c r="BW2211" s="2"/>
    </row>
    <row r="2212" spans="71:75">
      <c r="BS2212" s="2"/>
      <c r="BU2212" s="2"/>
      <c r="BW2212" s="2"/>
    </row>
    <row r="2213" spans="71:75">
      <c r="BS2213" s="2"/>
      <c r="BU2213" s="2"/>
      <c r="BW2213" s="2"/>
    </row>
    <row r="2214" spans="71:75">
      <c r="BS2214" s="2"/>
      <c r="BU2214" s="2"/>
      <c r="BW2214" s="2"/>
    </row>
    <row r="2215" spans="71:75">
      <c r="BS2215" s="2"/>
      <c r="BU2215" s="2"/>
      <c r="BW2215" s="2"/>
    </row>
    <row r="2216" spans="71:75">
      <c r="BS2216" s="2"/>
      <c r="BU2216" s="2"/>
      <c r="BW2216" s="2"/>
    </row>
    <row r="2217" spans="71:75">
      <c r="BS2217" s="2"/>
      <c r="BU2217" s="2"/>
      <c r="BW2217" s="2"/>
    </row>
    <row r="2218" spans="71:75">
      <c r="BS2218" s="2"/>
      <c r="BU2218" s="2"/>
      <c r="BW2218" s="2"/>
    </row>
    <row r="2219" spans="71:75">
      <c r="BS2219" s="2"/>
      <c r="BU2219" s="2"/>
      <c r="BW2219" s="2"/>
    </row>
    <row r="2220" spans="71:75">
      <c r="BS2220" s="2"/>
      <c r="BU2220" s="2"/>
      <c r="BW2220" s="2"/>
    </row>
    <row r="2221" spans="71:75">
      <c r="BS2221" s="2"/>
      <c r="BU2221" s="2"/>
      <c r="BW2221" s="2"/>
    </row>
    <row r="2222" spans="71:75">
      <c r="BS2222" s="2"/>
      <c r="BU2222" s="2"/>
      <c r="BW2222" s="2"/>
    </row>
    <row r="2223" spans="71:75">
      <c r="BS2223" s="2"/>
      <c r="BU2223" s="2"/>
      <c r="BW2223" s="2"/>
    </row>
    <row r="2224" spans="71:75">
      <c r="BS2224" s="2"/>
      <c r="BU2224" s="2"/>
      <c r="BW2224" s="2"/>
    </row>
    <row r="2225" spans="71:75">
      <c r="BS2225" s="2"/>
      <c r="BU2225" s="2"/>
      <c r="BW2225" s="2"/>
    </row>
    <row r="2226" spans="71:75">
      <c r="BS2226" s="2"/>
      <c r="BU2226" s="2"/>
      <c r="BW2226" s="2"/>
    </row>
    <row r="2227" spans="71:75">
      <c r="BS2227" s="2"/>
      <c r="BU2227" s="2"/>
      <c r="BW2227" s="2"/>
    </row>
    <row r="2228" spans="71:75">
      <c r="BS2228" s="2"/>
      <c r="BU2228" s="2"/>
      <c r="BW2228" s="2"/>
    </row>
    <row r="2229" spans="71:75">
      <c r="BS2229" s="2"/>
      <c r="BU2229" s="2"/>
      <c r="BW2229" s="2"/>
    </row>
    <row r="2230" spans="71:75">
      <c r="BS2230" s="2"/>
      <c r="BU2230" s="2"/>
      <c r="BW2230" s="2"/>
    </row>
    <row r="2231" spans="71:75">
      <c r="BS2231" s="2"/>
      <c r="BU2231" s="2"/>
      <c r="BW2231" s="2"/>
    </row>
    <row r="2232" spans="71:75">
      <c r="BS2232" s="2"/>
      <c r="BU2232" s="2"/>
      <c r="BW2232" s="2"/>
    </row>
    <row r="2233" spans="71:75">
      <c r="BS2233" s="2"/>
      <c r="BU2233" s="2"/>
      <c r="BW2233" s="2"/>
    </row>
    <row r="2234" spans="71:75">
      <c r="BS2234" s="2"/>
      <c r="BU2234" s="2"/>
      <c r="BW2234" s="2"/>
    </row>
    <row r="2235" spans="71:75">
      <c r="BS2235" s="2"/>
      <c r="BU2235" s="2"/>
      <c r="BW2235" s="2"/>
    </row>
    <row r="2236" spans="71:75">
      <c r="BS2236" s="2"/>
      <c r="BU2236" s="2"/>
      <c r="BW2236" s="2"/>
    </row>
    <row r="2237" spans="71:75">
      <c r="BS2237" s="2"/>
      <c r="BU2237" s="2"/>
      <c r="BW2237" s="2"/>
    </row>
    <row r="2238" spans="71:75">
      <c r="BS2238" s="2"/>
      <c r="BU2238" s="2"/>
      <c r="BW2238" s="2"/>
    </row>
    <row r="2239" spans="71:75">
      <c r="BS2239" s="2"/>
      <c r="BU2239" s="2"/>
      <c r="BW2239" s="2"/>
    </row>
    <row r="2240" spans="71:75">
      <c r="BS2240" s="2"/>
      <c r="BU2240" s="2"/>
      <c r="BW2240" s="2"/>
    </row>
    <row r="2241" spans="71:75">
      <c r="BS2241" s="2"/>
      <c r="BU2241" s="2"/>
      <c r="BW2241" s="2"/>
    </row>
    <row r="2242" spans="71:75">
      <c r="BS2242" s="2"/>
      <c r="BU2242" s="2"/>
      <c r="BW2242" s="2"/>
    </row>
    <row r="2243" spans="71:75">
      <c r="BS2243" s="2"/>
      <c r="BU2243" s="2"/>
      <c r="BW2243" s="2"/>
    </row>
    <row r="2244" spans="71:75">
      <c r="BS2244" s="2"/>
      <c r="BU2244" s="2"/>
      <c r="BW2244" s="2"/>
    </row>
    <row r="2245" spans="71:75">
      <c r="BS2245" s="2"/>
      <c r="BU2245" s="2"/>
      <c r="BW2245" s="2"/>
    </row>
    <row r="2246" spans="71:75">
      <c r="BS2246" s="2"/>
      <c r="BU2246" s="2"/>
      <c r="BW2246" s="2"/>
    </row>
    <row r="2247" spans="71:75">
      <c r="BS2247" s="2"/>
      <c r="BU2247" s="2"/>
      <c r="BW2247" s="2"/>
    </row>
    <row r="2248" spans="71:75">
      <c r="BS2248" s="2"/>
      <c r="BU2248" s="2"/>
      <c r="BW2248" s="2"/>
    </row>
    <row r="2249" spans="71:75">
      <c r="BS2249" s="2"/>
      <c r="BU2249" s="2"/>
      <c r="BW2249" s="2"/>
    </row>
    <row r="2250" spans="71:75">
      <c r="BS2250" s="2"/>
      <c r="BU2250" s="2"/>
      <c r="BW2250" s="2"/>
    </row>
    <row r="2251" spans="71:75">
      <c r="BS2251" s="2"/>
      <c r="BU2251" s="2"/>
      <c r="BW2251" s="2"/>
    </row>
    <row r="2252" spans="71:75">
      <c r="BS2252" s="2"/>
      <c r="BU2252" s="2"/>
      <c r="BW2252" s="2"/>
    </row>
    <row r="2253" spans="71:75">
      <c r="BS2253" s="2"/>
      <c r="BU2253" s="2"/>
      <c r="BW2253" s="2"/>
    </row>
    <row r="2254" spans="71:75">
      <c r="BS2254" s="2"/>
      <c r="BU2254" s="2"/>
      <c r="BW2254" s="2"/>
    </row>
    <row r="2255" spans="71:75">
      <c r="BS2255" s="2"/>
      <c r="BU2255" s="2"/>
      <c r="BW2255" s="2"/>
    </row>
    <row r="2256" spans="71:75">
      <c r="BS2256" s="2"/>
      <c r="BU2256" s="2"/>
      <c r="BW2256" s="2"/>
    </row>
    <row r="2257" spans="71:75">
      <c r="BS2257" s="2"/>
      <c r="BU2257" s="2"/>
      <c r="BW2257" s="2"/>
    </row>
    <row r="2258" spans="71:75">
      <c r="BS2258" s="2"/>
      <c r="BU2258" s="2"/>
      <c r="BW2258" s="2"/>
    </row>
    <row r="2259" spans="71:75">
      <c r="BS2259" s="2"/>
      <c r="BU2259" s="2"/>
      <c r="BW2259" s="2"/>
    </row>
    <row r="2260" spans="71:75">
      <c r="BS2260" s="2"/>
      <c r="BU2260" s="2"/>
      <c r="BW2260" s="2"/>
    </row>
    <row r="2261" spans="71:75">
      <c r="BS2261" s="2"/>
      <c r="BU2261" s="2"/>
      <c r="BW2261" s="2"/>
    </row>
    <row r="2262" spans="71:75">
      <c r="BS2262" s="2"/>
      <c r="BU2262" s="2"/>
      <c r="BW2262" s="2"/>
    </row>
    <row r="2263" spans="71:75">
      <c r="BS2263" s="2"/>
      <c r="BU2263" s="2"/>
      <c r="BW2263" s="2"/>
    </row>
    <row r="2264" spans="71:75">
      <c r="BS2264" s="2"/>
      <c r="BU2264" s="2"/>
      <c r="BW2264" s="2"/>
    </row>
    <row r="2265" spans="71:75">
      <c r="BS2265" s="2"/>
      <c r="BU2265" s="2"/>
      <c r="BW2265" s="2"/>
    </row>
    <row r="2266" spans="71:75">
      <c r="BS2266" s="2"/>
      <c r="BU2266" s="2"/>
      <c r="BW2266" s="2"/>
    </row>
    <row r="2267" spans="71:75">
      <c r="BS2267" s="2"/>
      <c r="BU2267" s="2"/>
      <c r="BW2267" s="2"/>
    </row>
    <row r="2268" spans="71:75">
      <c r="BS2268" s="2"/>
      <c r="BU2268" s="2"/>
      <c r="BW2268" s="2"/>
    </row>
    <row r="2269" spans="71:75">
      <c r="BS2269" s="2"/>
      <c r="BU2269" s="2"/>
      <c r="BW2269" s="2"/>
    </row>
    <row r="2270" spans="71:75">
      <c r="BS2270" s="2"/>
      <c r="BU2270" s="2"/>
      <c r="BW2270" s="2"/>
    </row>
    <row r="2271" spans="71:75">
      <c r="BS2271" s="2"/>
      <c r="BU2271" s="2"/>
      <c r="BW2271" s="2"/>
    </row>
    <row r="2272" spans="71:75">
      <c r="BS2272" s="2"/>
      <c r="BU2272" s="2"/>
      <c r="BW2272" s="2"/>
    </row>
    <row r="2273" spans="71:75">
      <c r="BS2273" s="2"/>
      <c r="BU2273" s="2"/>
      <c r="BW2273" s="2"/>
    </row>
    <row r="2274" spans="71:75">
      <c r="BS2274" s="2"/>
      <c r="BU2274" s="2"/>
      <c r="BW2274" s="2"/>
    </row>
    <row r="2275" spans="71:75">
      <c r="BS2275" s="2"/>
      <c r="BU2275" s="2"/>
      <c r="BW2275" s="2"/>
    </row>
    <row r="2276" spans="71:75">
      <c r="BS2276" s="2"/>
      <c r="BU2276" s="2"/>
      <c r="BW2276" s="2"/>
    </row>
    <row r="2277" spans="71:75">
      <c r="BS2277" s="2"/>
      <c r="BU2277" s="2"/>
      <c r="BW2277" s="2"/>
    </row>
    <row r="2278" spans="71:75">
      <c r="BS2278" s="2"/>
      <c r="BU2278" s="2"/>
      <c r="BW2278" s="2"/>
    </row>
    <row r="2279" spans="71:75">
      <c r="BS2279" s="2"/>
      <c r="BU2279" s="2"/>
      <c r="BW2279" s="2"/>
    </row>
    <row r="2280" spans="71:75">
      <c r="BS2280" s="2"/>
      <c r="BU2280" s="2"/>
      <c r="BW2280" s="2"/>
    </row>
    <row r="2281" spans="71:75">
      <c r="BS2281" s="2"/>
      <c r="BU2281" s="2"/>
      <c r="BW2281" s="2"/>
    </row>
    <row r="2282" spans="71:75">
      <c r="BS2282" s="2"/>
      <c r="BU2282" s="2"/>
      <c r="BW2282" s="2"/>
    </row>
    <row r="2283" spans="71:75">
      <c r="BS2283" s="2"/>
      <c r="BU2283" s="2"/>
      <c r="BW2283" s="2"/>
    </row>
    <row r="2284" spans="71:75">
      <c r="BS2284" s="2"/>
      <c r="BU2284" s="2"/>
      <c r="BW2284" s="2"/>
    </row>
    <row r="2285" spans="71:75">
      <c r="BS2285" s="2"/>
      <c r="BU2285" s="2"/>
      <c r="BW2285" s="2"/>
    </row>
    <row r="2286" spans="71:75">
      <c r="BS2286" s="2"/>
      <c r="BU2286" s="2"/>
      <c r="BW2286" s="2"/>
    </row>
    <row r="2287" spans="71:75">
      <c r="BS2287" s="2"/>
      <c r="BU2287" s="2"/>
      <c r="BW2287" s="2"/>
    </row>
    <row r="2288" spans="71:75">
      <c r="BS2288" s="2"/>
      <c r="BU2288" s="2"/>
      <c r="BW2288" s="2"/>
    </row>
    <row r="2289" spans="71:75">
      <c r="BS2289" s="2"/>
      <c r="BU2289" s="2"/>
      <c r="BW2289" s="2"/>
    </row>
    <row r="2290" spans="71:75">
      <c r="BS2290" s="2"/>
      <c r="BU2290" s="2"/>
      <c r="BW2290" s="2"/>
    </row>
    <row r="2291" spans="71:75">
      <c r="BS2291" s="2"/>
      <c r="BU2291" s="2"/>
      <c r="BW2291" s="2"/>
    </row>
    <row r="2292" spans="71:75">
      <c r="BS2292" s="2"/>
      <c r="BU2292" s="2"/>
      <c r="BW2292" s="2"/>
    </row>
    <row r="2293" spans="71:75">
      <c r="BS2293" s="2"/>
      <c r="BU2293" s="2"/>
      <c r="BW2293" s="2"/>
    </row>
    <row r="2294" spans="71:75">
      <c r="BS2294" s="2"/>
      <c r="BU2294" s="2"/>
      <c r="BW2294" s="2"/>
    </row>
    <row r="2295" spans="71:75">
      <c r="BS2295" s="2"/>
      <c r="BU2295" s="2"/>
      <c r="BW2295" s="2"/>
    </row>
    <row r="2296" spans="71:75">
      <c r="BS2296" s="2"/>
      <c r="BU2296" s="2"/>
      <c r="BW2296" s="2"/>
    </row>
    <row r="2297" spans="71:75">
      <c r="BS2297" s="2"/>
      <c r="BU2297" s="2"/>
      <c r="BW2297" s="2"/>
    </row>
    <row r="2298" spans="71:75">
      <c r="BS2298" s="2"/>
      <c r="BU2298" s="2"/>
      <c r="BW2298" s="2"/>
    </row>
    <row r="2299" spans="71:75">
      <c r="BS2299" s="2"/>
      <c r="BU2299" s="2"/>
      <c r="BW2299" s="2"/>
    </row>
    <row r="2300" spans="71:75">
      <c r="BS2300" s="2"/>
      <c r="BU2300" s="2"/>
      <c r="BW2300" s="2"/>
    </row>
    <row r="2301" spans="71:75">
      <c r="BS2301" s="2"/>
      <c r="BU2301" s="2"/>
      <c r="BW2301" s="2"/>
    </row>
    <row r="2302" spans="71:75">
      <c r="BS2302" s="2"/>
      <c r="BU2302" s="2"/>
      <c r="BW2302" s="2"/>
    </row>
    <row r="2303" spans="71:75">
      <c r="BS2303" s="2"/>
      <c r="BU2303" s="2"/>
      <c r="BW2303" s="2"/>
    </row>
    <row r="2304" spans="71:75">
      <c r="BS2304" s="2"/>
      <c r="BU2304" s="2"/>
      <c r="BW2304" s="2"/>
    </row>
    <row r="2305" spans="71:75">
      <c r="BS2305" s="2"/>
      <c r="BU2305" s="2"/>
      <c r="BW2305" s="2"/>
    </row>
    <row r="2306" spans="71:75">
      <c r="BS2306" s="2"/>
      <c r="BU2306" s="2"/>
      <c r="BW2306" s="2"/>
    </row>
    <row r="2307" spans="71:75">
      <c r="BS2307" s="2"/>
      <c r="BU2307" s="2"/>
      <c r="BW2307" s="2"/>
    </row>
    <row r="2308" spans="71:75">
      <c r="BS2308" s="2"/>
      <c r="BU2308" s="2"/>
      <c r="BW2308" s="2"/>
    </row>
    <row r="2309" spans="71:75">
      <c r="BS2309" s="2"/>
      <c r="BU2309" s="2"/>
      <c r="BW2309" s="2"/>
    </row>
    <row r="2310" spans="71:75">
      <c r="BS2310" s="2"/>
      <c r="BU2310" s="2"/>
      <c r="BW2310" s="2"/>
    </row>
    <row r="2311" spans="71:75">
      <c r="BS2311" s="2"/>
      <c r="BU2311" s="2"/>
      <c r="BW2311" s="2"/>
    </row>
    <row r="2312" spans="71:75">
      <c r="BS2312" s="2"/>
      <c r="BU2312" s="2"/>
      <c r="BW2312" s="2"/>
    </row>
    <row r="2313" spans="71:75">
      <c r="BS2313" s="2"/>
      <c r="BU2313" s="2"/>
      <c r="BW2313" s="2"/>
    </row>
    <row r="2314" spans="71:75">
      <c r="BS2314" s="2"/>
      <c r="BU2314" s="2"/>
      <c r="BW2314" s="2"/>
    </row>
    <row r="2315" spans="71:75">
      <c r="BS2315" s="2"/>
      <c r="BU2315" s="2"/>
      <c r="BW2315" s="2"/>
    </row>
    <row r="2316" spans="71:75">
      <c r="BS2316" s="2"/>
      <c r="BU2316" s="2"/>
      <c r="BW2316" s="2"/>
    </row>
    <row r="2317" spans="71:75">
      <c r="BS2317" s="2"/>
      <c r="BU2317" s="2"/>
      <c r="BW2317" s="2"/>
    </row>
    <row r="2318" spans="71:75">
      <c r="BS2318" s="2"/>
      <c r="BU2318" s="2"/>
      <c r="BW2318" s="2"/>
    </row>
    <row r="2319" spans="71:75">
      <c r="BS2319" s="2"/>
      <c r="BU2319" s="2"/>
      <c r="BW2319" s="2"/>
    </row>
    <row r="2320" spans="71:75">
      <c r="BS2320" s="2"/>
      <c r="BU2320" s="2"/>
      <c r="BW2320" s="2"/>
    </row>
    <row r="2321" spans="71:75">
      <c r="BS2321" s="2"/>
      <c r="BU2321" s="2"/>
      <c r="BW2321" s="2"/>
    </row>
    <row r="2322" spans="71:75">
      <c r="BS2322" s="2"/>
      <c r="BU2322" s="2"/>
      <c r="BW2322" s="2"/>
    </row>
    <row r="2323" spans="71:75">
      <c r="BS2323" s="2"/>
      <c r="BU2323" s="2"/>
      <c r="BW2323" s="2"/>
    </row>
    <row r="2324" spans="71:75">
      <c r="BS2324" s="2"/>
      <c r="BU2324" s="2"/>
      <c r="BW2324" s="2"/>
    </row>
    <row r="2325" spans="71:75">
      <c r="BS2325" s="2"/>
      <c r="BU2325" s="2"/>
      <c r="BW2325" s="2"/>
    </row>
    <row r="2326" spans="71:75">
      <c r="BS2326" s="2"/>
      <c r="BU2326" s="2"/>
      <c r="BW2326" s="2"/>
    </row>
    <row r="2327" spans="71:75">
      <c r="BS2327" s="2"/>
      <c r="BU2327" s="2"/>
      <c r="BW2327" s="2"/>
    </row>
    <row r="2328" spans="71:75">
      <c r="BS2328" s="2"/>
      <c r="BU2328" s="2"/>
      <c r="BW2328" s="2"/>
    </row>
    <row r="2329" spans="71:75">
      <c r="BS2329" s="2"/>
      <c r="BU2329" s="2"/>
      <c r="BW2329" s="2"/>
    </row>
    <row r="2330" spans="71:75">
      <c r="BS2330" s="2"/>
      <c r="BU2330" s="2"/>
      <c r="BW2330" s="2"/>
    </row>
    <row r="2331" spans="71:75">
      <c r="BS2331" s="2"/>
      <c r="BU2331" s="2"/>
      <c r="BW2331" s="2"/>
    </row>
    <row r="2332" spans="71:75">
      <c r="BS2332" s="2"/>
      <c r="BU2332" s="2"/>
      <c r="BW2332" s="2"/>
    </row>
    <row r="2333" spans="71:75">
      <c r="BS2333" s="2"/>
      <c r="BU2333" s="2"/>
      <c r="BW2333" s="2"/>
    </row>
    <row r="2334" spans="71:75">
      <c r="BS2334" s="2"/>
      <c r="BU2334" s="2"/>
      <c r="BW2334" s="2"/>
    </row>
    <row r="2335" spans="71:75">
      <c r="BS2335" s="2"/>
      <c r="BU2335" s="2"/>
      <c r="BW2335" s="2"/>
    </row>
    <row r="2336" spans="71:75">
      <c r="BS2336" s="2"/>
      <c r="BU2336" s="2"/>
      <c r="BW2336" s="2"/>
    </row>
    <row r="2337" spans="71:75">
      <c r="BS2337" s="2"/>
      <c r="BU2337" s="2"/>
      <c r="BW2337" s="2"/>
    </row>
    <row r="2338" spans="71:75">
      <c r="BS2338" s="2"/>
      <c r="BU2338" s="2"/>
      <c r="BW2338" s="2"/>
    </row>
    <row r="2339" spans="71:75">
      <c r="BS2339" s="2"/>
      <c r="BU2339" s="2"/>
      <c r="BW2339" s="2"/>
    </row>
    <row r="2340" spans="71:75">
      <c r="BS2340" s="2"/>
      <c r="BU2340" s="2"/>
      <c r="BW2340" s="2"/>
    </row>
    <row r="2341" spans="71:75">
      <c r="BS2341" s="2"/>
      <c r="BU2341" s="2"/>
      <c r="BW2341" s="2"/>
    </row>
    <row r="2342" spans="71:75">
      <c r="BS2342" s="2"/>
      <c r="BU2342" s="2"/>
      <c r="BW2342" s="2"/>
    </row>
    <row r="2343" spans="71:75">
      <c r="BS2343" s="2"/>
      <c r="BU2343" s="2"/>
      <c r="BW2343" s="2"/>
    </row>
    <row r="2344" spans="71:75">
      <c r="BS2344" s="2"/>
      <c r="BU2344" s="2"/>
      <c r="BW2344" s="2"/>
    </row>
    <row r="2345" spans="71:75">
      <c r="BS2345" s="2"/>
      <c r="BU2345" s="2"/>
      <c r="BW2345" s="2"/>
    </row>
    <row r="2346" spans="71:75">
      <c r="BS2346" s="2"/>
      <c r="BU2346" s="2"/>
      <c r="BW2346" s="2"/>
    </row>
    <row r="2347" spans="71:75">
      <c r="BS2347" s="2"/>
      <c r="BU2347" s="2"/>
      <c r="BW2347" s="2"/>
    </row>
    <row r="2348" spans="71:75">
      <c r="BS2348" s="2"/>
      <c r="BU2348" s="2"/>
      <c r="BW2348" s="2"/>
    </row>
    <row r="2349" spans="71:75">
      <c r="BS2349" s="2"/>
      <c r="BU2349" s="2"/>
      <c r="BW2349" s="2"/>
    </row>
    <row r="2350" spans="71:75">
      <c r="BS2350" s="2"/>
      <c r="BU2350" s="2"/>
      <c r="BW2350" s="2"/>
    </row>
    <row r="2351" spans="71:75">
      <c r="BS2351" s="2"/>
      <c r="BU2351" s="2"/>
      <c r="BW2351" s="2"/>
    </row>
    <row r="2352" spans="71:75">
      <c r="BS2352" s="2"/>
      <c r="BU2352" s="2"/>
      <c r="BW2352" s="2"/>
    </row>
    <row r="2353" spans="71:75">
      <c r="BS2353" s="2"/>
      <c r="BU2353" s="2"/>
      <c r="BW2353" s="2"/>
    </row>
    <row r="2354" spans="71:75">
      <c r="BS2354" s="2"/>
      <c r="BU2354" s="2"/>
      <c r="BW2354" s="2"/>
    </row>
    <row r="2355" spans="71:75">
      <c r="BS2355" s="2"/>
      <c r="BU2355" s="2"/>
      <c r="BW2355" s="2"/>
    </row>
    <row r="2356" spans="71:75">
      <c r="BS2356" s="2"/>
      <c r="BU2356" s="2"/>
      <c r="BW2356" s="2"/>
    </row>
    <row r="2357" spans="71:75">
      <c r="BS2357" s="2"/>
      <c r="BU2357" s="2"/>
      <c r="BW2357" s="2"/>
    </row>
    <row r="2358" spans="71:75">
      <c r="BS2358" s="2"/>
      <c r="BU2358" s="2"/>
      <c r="BW2358" s="2"/>
    </row>
    <row r="2359" spans="71:75">
      <c r="BS2359" s="2"/>
      <c r="BU2359" s="2"/>
      <c r="BW2359" s="2"/>
    </row>
    <row r="2360" spans="71:75">
      <c r="BS2360" s="2"/>
      <c r="BU2360" s="2"/>
      <c r="BW2360" s="2"/>
    </row>
    <row r="2361" spans="71:75">
      <c r="BS2361" s="2"/>
      <c r="BU2361" s="2"/>
      <c r="BW2361" s="2"/>
    </row>
    <row r="2362" spans="71:75">
      <c r="BS2362" s="2"/>
      <c r="BU2362" s="2"/>
      <c r="BW2362" s="2"/>
    </row>
    <row r="2363" spans="71:75">
      <c r="BS2363" s="2"/>
      <c r="BU2363" s="2"/>
      <c r="BW2363" s="2"/>
    </row>
    <row r="2364" spans="71:75">
      <c r="BS2364" s="2"/>
      <c r="BU2364" s="2"/>
      <c r="BW2364" s="2"/>
    </row>
    <row r="2365" spans="71:75">
      <c r="BS2365" s="2"/>
      <c r="BU2365" s="2"/>
      <c r="BW2365" s="2"/>
    </row>
    <row r="2366" spans="71:75">
      <c r="BS2366" s="2"/>
      <c r="BU2366" s="2"/>
      <c r="BW2366" s="2"/>
    </row>
    <row r="2367" spans="71:75">
      <c r="BS2367" s="2"/>
      <c r="BU2367" s="2"/>
      <c r="BW2367" s="2"/>
    </row>
    <row r="2368" spans="71:75">
      <c r="BS2368" s="2"/>
      <c r="BU2368" s="2"/>
      <c r="BW2368" s="2"/>
    </row>
    <row r="2369" spans="71:75">
      <c r="BS2369" s="2"/>
      <c r="BU2369" s="2"/>
      <c r="BW2369" s="2"/>
    </row>
    <row r="2370" spans="71:75">
      <c r="BS2370" s="2"/>
      <c r="BU2370" s="2"/>
      <c r="BW2370" s="2"/>
    </row>
    <row r="2371" spans="71:75">
      <c r="BS2371" s="2"/>
      <c r="BU2371" s="2"/>
      <c r="BW2371" s="2"/>
    </row>
    <row r="2372" spans="71:75">
      <c r="BS2372" s="2"/>
      <c r="BU2372" s="2"/>
      <c r="BW2372" s="2"/>
    </row>
    <row r="2373" spans="71:75">
      <c r="BS2373" s="2"/>
      <c r="BU2373" s="2"/>
      <c r="BW2373" s="2"/>
    </row>
    <row r="2374" spans="71:75">
      <c r="BS2374" s="2"/>
      <c r="BU2374" s="2"/>
      <c r="BW2374" s="2"/>
    </row>
    <row r="2375" spans="71:75">
      <c r="BS2375" s="2"/>
      <c r="BU2375" s="2"/>
      <c r="BW2375" s="2"/>
    </row>
    <row r="2376" spans="71:75">
      <c r="BS2376" s="2"/>
      <c r="BU2376" s="2"/>
      <c r="BW2376" s="2"/>
    </row>
    <row r="2377" spans="71:75">
      <c r="BS2377" s="2"/>
      <c r="BU2377" s="2"/>
      <c r="BW2377" s="2"/>
    </row>
    <row r="2378" spans="71:75">
      <c r="BS2378" s="2"/>
      <c r="BU2378" s="2"/>
      <c r="BW2378" s="2"/>
    </row>
    <row r="2379" spans="71:75">
      <c r="BS2379" s="2"/>
      <c r="BU2379" s="2"/>
      <c r="BW2379" s="2"/>
    </row>
    <row r="2380" spans="71:75">
      <c r="BS2380" s="2"/>
      <c r="BU2380" s="2"/>
      <c r="BW2380" s="2"/>
    </row>
    <row r="2381" spans="71:75">
      <c r="BS2381" s="2"/>
      <c r="BU2381" s="2"/>
      <c r="BW2381" s="2"/>
    </row>
    <row r="2382" spans="71:75">
      <c r="BS2382" s="2"/>
      <c r="BU2382" s="2"/>
      <c r="BW2382" s="2"/>
    </row>
    <row r="2383" spans="71:75">
      <c r="BS2383" s="2"/>
      <c r="BU2383" s="2"/>
      <c r="BW2383" s="2"/>
    </row>
    <row r="2384" spans="71:75">
      <c r="BS2384" s="2"/>
      <c r="BU2384" s="2"/>
      <c r="BW2384" s="2"/>
    </row>
    <row r="2385" spans="71:75">
      <c r="BS2385" s="2"/>
      <c r="BU2385" s="2"/>
      <c r="BW2385" s="2"/>
    </row>
    <row r="2386" spans="71:75">
      <c r="BS2386" s="2"/>
      <c r="BU2386" s="2"/>
      <c r="BW2386" s="2"/>
    </row>
    <row r="2387" spans="71:75">
      <c r="BS2387" s="2"/>
      <c r="BU2387" s="2"/>
      <c r="BW2387" s="2"/>
    </row>
    <row r="2388" spans="71:75">
      <c r="BS2388" s="2"/>
      <c r="BU2388" s="2"/>
      <c r="BW2388" s="2"/>
    </row>
    <row r="2389" spans="71:75">
      <c r="BS2389" s="2"/>
      <c r="BU2389" s="2"/>
      <c r="BW2389" s="2"/>
    </row>
    <row r="2390" spans="71:75">
      <c r="BS2390" s="2"/>
      <c r="BU2390" s="2"/>
      <c r="BW2390" s="2"/>
    </row>
    <row r="2391" spans="71:75">
      <c r="BS2391" s="2"/>
      <c r="BU2391" s="2"/>
      <c r="BW2391" s="2"/>
    </row>
    <row r="2392" spans="71:75">
      <c r="BS2392" s="2"/>
      <c r="BU2392" s="2"/>
      <c r="BW2392" s="2"/>
    </row>
    <row r="2393" spans="71:75">
      <c r="BS2393" s="2"/>
      <c r="BU2393" s="2"/>
      <c r="BW2393" s="2"/>
    </row>
    <row r="2394" spans="71:75">
      <c r="BS2394" s="2"/>
      <c r="BU2394" s="2"/>
      <c r="BW2394" s="2"/>
    </row>
    <row r="2395" spans="71:75">
      <c r="BS2395" s="2"/>
      <c r="BU2395" s="2"/>
      <c r="BW2395" s="2"/>
    </row>
    <row r="2396" spans="71:75">
      <c r="BS2396" s="2"/>
      <c r="BU2396" s="2"/>
      <c r="BW2396" s="2"/>
    </row>
    <row r="2397" spans="71:75">
      <c r="BS2397" s="2"/>
      <c r="BU2397" s="2"/>
      <c r="BW2397" s="2"/>
    </row>
    <row r="2398" spans="71:75">
      <c r="BS2398" s="2"/>
      <c r="BU2398" s="2"/>
      <c r="BW2398" s="2"/>
    </row>
    <row r="2399" spans="71:75">
      <c r="BS2399" s="2"/>
      <c r="BU2399" s="2"/>
      <c r="BW2399" s="2"/>
    </row>
    <row r="2400" spans="71:75">
      <c r="BS2400" s="2"/>
      <c r="BU2400" s="2"/>
      <c r="BW2400" s="2"/>
    </row>
    <row r="2401" spans="71:75">
      <c r="BS2401" s="2"/>
      <c r="BU2401" s="2"/>
      <c r="BW2401" s="2"/>
    </row>
    <row r="2402" spans="71:75">
      <c r="BS2402" s="2"/>
      <c r="BU2402" s="2"/>
      <c r="BW2402" s="2"/>
    </row>
    <row r="2403" spans="71:75">
      <c r="BS2403" s="2"/>
      <c r="BU2403" s="2"/>
      <c r="BW2403" s="2"/>
    </row>
    <row r="2404" spans="71:75">
      <c r="BS2404" s="2"/>
      <c r="BU2404" s="2"/>
      <c r="BW2404" s="2"/>
    </row>
    <row r="2405" spans="71:75">
      <c r="BS2405" s="2"/>
      <c r="BU2405" s="2"/>
      <c r="BW2405" s="2"/>
    </row>
    <row r="2406" spans="71:75">
      <c r="BS2406" s="2"/>
      <c r="BU2406" s="2"/>
      <c r="BW2406" s="2"/>
    </row>
    <row r="2407" spans="71:75">
      <c r="BS2407" s="2"/>
      <c r="BU2407" s="2"/>
      <c r="BW2407" s="2"/>
    </row>
    <row r="2408" spans="71:75">
      <c r="BS2408" s="2"/>
      <c r="BU2408" s="2"/>
      <c r="BW2408" s="2"/>
    </row>
    <row r="2409" spans="71:75">
      <c r="BS2409" s="2"/>
      <c r="BU2409" s="2"/>
      <c r="BW2409" s="2"/>
    </row>
    <row r="2410" spans="71:75">
      <c r="BS2410" s="2"/>
      <c r="BU2410" s="2"/>
      <c r="BW2410" s="2"/>
    </row>
    <row r="2411" spans="71:75">
      <c r="BS2411" s="2"/>
      <c r="BU2411" s="2"/>
      <c r="BW2411" s="2"/>
    </row>
    <row r="2412" spans="71:75">
      <c r="BS2412" s="2"/>
      <c r="BU2412" s="2"/>
      <c r="BW2412" s="2"/>
    </row>
    <row r="2413" spans="71:75">
      <c r="BS2413" s="2"/>
      <c r="BU2413" s="2"/>
      <c r="BW2413" s="2"/>
    </row>
    <row r="2414" spans="71:75">
      <c r="BS2414" s="2"/>
      <c r="BU2414" s="2"/>
      <c r="BW2414" s="2"/>
    </row>
    <row r="2415" spans="71:75">
      <c r="BS2415" s="2"/>
      <c r="BU2415" s="2"/>
      <c r="BW2415" s="2"/>
    </row>
    <row r="2416" spans="71:75">
      <c r="BS2416" s="2"/>
      <c r="BU2416" s="2"/>
      <c r="BW2416" s="2"/>
    </row>
    <row r="2417" spans="71:75">
      <c r="BS2417" s="2"/>
      <c r="BU2417" s="2"/>
      <c r="BW2417" s="2"/>
    </row>
    <row r="2418" spans="71:75">
      <c r="BS2418" s="2"/>
      <c r="BU2418" s="2"/>
      <c r="BW2418" s="2"/>
    </row>
    <row r="2419" spans="71:75">
      <c r="BS2419" s="2"/>
      <c r="BU2419" s="2"/>
      <c r="BW2419" s="2"/>
    </row>
    <row r="2420" spans="71:75">
      <c r="BS2420" s="2"/>
      <c r="BU2420" s="2"/>
      <c r="BW2420" s="2"/>
    </row>
    <row r="2421" spans="71:75">
      <c r="BS2421" s="2"/>
      <c r="BU2421" s="2"/>
      <c r="BW2421" s="2"/>
    </row>
    <row r="2422" spans="71:75">
      <c r="BS2422" s="2"/>
      <c r="BU2422" s="2"/>
      <c r="BW2422" s="2"/>
    </row>
    <row r="2423" spans="71:75">
      <c r="BS2423" s="2"/>
      <c r="BU2423" s="2"/>
      <c r="BW2423" s="2"/>
    </row>
    <row r="2424" spans="71:75">
      <c r="BS2424" s="2"/>
      <c r="BU2424" s="2"/>
      <c r="BW2424" s="2"/>
    </row>
    <row r="2425" spans="71:75">
      <c r="BS2425" s="2"/>
      <c r="BU2425" s="2"/>
      <c r="BW2425" s="2"/>
    </row>
    <row r="2426" spans="71:75">
      <c r="BS2426" s="2"/>
      <c r="BU2426" s="2"/>
      <c r="BW2426" s="2"/>
    </row>
    <row r="2427" spans="71:75">
      <c r="BS2427" s="2"/>
      <c r="BU2427" s="2"/>
      <c r="BW2427" s="2"/>
    </row>
    <row r="2428" spans="71:75">
      <c r="BS2428" s="2"/>
      <c r="BU2428" s="2"/>
      <c r="BW2428" s="2"/>
    </row>
    <row r="2429" spans="71:75">
      <c r="BS2429" s="2"/>
      <c r="BU2429" s="2"/>
      <c r="BW2429" s="2"/>
    </row>
    <row r="2430" spans="71:75">
      <c r="BS2430" s="2"/>
      <c r="BU2430" s="2"/>
      <c r="BW2430" s="2"/>
    </row>
    <row r="2431" spans="71:75">
      <c r="BS2431" s="2"/>
      <c r="BU2431" s="2"/>
      <c r="BW2431" s="2"/>
    </row>
    <row r="2432" spans="71:75">
      <c r="BS2432" s="2"/>
      <c r="BU2432" s="2"/>
      <c r="BW2432" s="2"/>
    </row>
    <row r="2433" spans="71:75">
      <c r="BS2433" s="2"/>
      <c r="BU2433" s="2"/>
      <c r="BW2433" s="2"/>
    </row>
    <row r="2434" spans="71:75">
      <c r="BS2434" s="2"/>
      <c r="BU2434" s="2"/>
      <c r="BW2434" s="2"/>
    </row>
    <row r="2435" spans="71:75">
      <c r="BS2435" s="2"/>
      <c r="BU2435" s="2"/>
      <c r="BW2435" s="2"/>
    </row>
    <row r="2436" spans="71:75">
      <c r="BS2436" s="2"/>
      <c r="BU2436" s="2"/>
      <c r="BW2436" s="2"/>
    </row>
    <row r="2437" spans="71:75">
      <c r="BS2437" s="2"/>
      <c r="BU2437" s="2"/>
      <c r="BW2437" s="2"/>
    </row>
    <row r="2438" spans="71:75">
      <c r="BS2438" s="2"/>
      <c r="BU2438" s="2"/>
      <c r="BW2438" s="2"/>
    </row>
    <row r="2439" spans="71:75">
      <c r="BS2439" s="2"/>
      <c r="BU2439" s="2"/>
      <c r="BW2439" s="2"/>
    </row>
    <row r="2440" spans="71:75">
      <c r="BS2440" s="2"/>
      <c r="BU2440" s="2"/>
      <c r="BW2440" s="2"/>
    </row>
    <row r="2441" spans="71:75">
      <c r="BS2441" s="2"/>
      <c r="BU2441" s="2"/>
      <c r="BW2441" s="2"/>
    </row>
    <row r="2442" spans="71:75">
      <c r="BS2442" s="2"/>
      <c r="BU2442" s="2"/>
      <c r="BW2442" s="2"/>
    </row>
    <row r="2443" spans="71:75">
      <c r="BS2443" s="2"/>
      <c r="BU2443" s="2"/>
      <c r="BW2443" s="2"/>
    </row>
    <row r="2444" spans="71:75">
      <c r="BS2444" s="2"/>
      <c r="BU2444" s="2"/>
      <c r="BW2444" s="2"/>
    </row>
    <row r="2445" spans="71:75">
      <c r="BS2445" s="2"/>
      <c r="BU2445" s="2"/>
      <c r="BW2445" s="2"/>
    </row>
    <row r="2446" spans="71:75">
      <c r="BS2446" s="2"/>
      <c r="BU2446" s="2"/>
      <c r="BW2446" s="2"/>
    </row>
    <row r="2447" spans="71:75">
      <c r="BS2447" s="2"/>
      <c r="BU2447" s="2"/>
      <c r="BW2447" s="2"/>
    </row>
    <row r="2448" spans="71:75">
      <c r="BS2448" s="2"/>
      <c r="BU2448" s="2"/>
      <c r="BW2448" s="2"/>
    </row>
    <row r="2449" spans="71:75">
      <c r="BS2449" s="2"/>
      <c r="BU2449" s="2"/>
      <c r="BW2449" s="2"/>
    </row>
    <row r="2450" spans="71:75">
      <c r="BS2450" s="2"/>
      <c r="BU2450" s="2"/>
      <c r="BW2450" s="2"/>
    </row>
    <row r="2451" spans="71:75">
      <c r="BS2451" s="2"/>
      <c r="BU2451" s="2"/>
      <c r="BW2451" s="2"/>
    </row>
    <row r="2452" spans="71:75">
      <c r="BS2452" s="2"/>
      <c r="BU2452" s="2"/>
      <c r="BW2452" s="2"/>
    </row>
    <row r="2453" spans="71:75">
      <c r="BS2453" s="2"/>
      <c r="BU2453" s="2"/>
      <c r="BW2453" s="2"/>
    </row>
    <row r="2454" spans="71:75">
      <c r="BS2454" s="2"/>
      <c r="BU2454" s="2"/>
      <c r="BW2454" s="2"/>
    </row>
    <row r="2455" spans="71:75">
      <c r="BS2455" s="2"/>
      <c r="BU2455" s="2"/>
      <c r="BW2455" s="2"/>
    </row>
    <row r="2456" spans="71:75">
      <c r="BS2456" s="2"/>
      <c r="BU2456" s="2"/>
      <c r="BW2456" s="2"/>
    </row>
    <row r="2457" spans="71:75">
      <c r="BS2457" s="2"/>
      <c r="BU2457" s="2"/>
      <c r="BW2457" s="2"/>
    </row>
    <row r="2458" spans="71:75">
      <c r="BS2458" s="2"/>
      <c r="BU2458" s="2"/>
      <c r="BW2458" s="2"/>
    </row>
    <row r="2459" spans="71:75">
      <c r="BS2459" s="2"/>
      <c r="BU2459" s="2"/>
      <c r="BW2459" s="2"/>
    </row>
    <row r="2460" spans="71:75">
      <c r="BS2460" s="2"/>
      <c r="BU2460" s="2"/>
      <c r="BW2460" s="2"/>
    </row>
    <row r="2461" spans="71:75">
      <c r="BS2461" s="2"/>
      <c r="BU2461" s="2"/>
      <c r="BW2461" s="2"/>
    </row>
    <row r="2462" spans="71:75">
      <c r="BS2462" s="2"/>
      <c r="BU2462" s="2"/>
      <c r="BW2462" s="2"/>
    </row>
    <row r="2463" spans="71:75">
      <c r="BS2463" s="2"/>
      <c r="BU2463" s="2"/>
      <c r="BW2463" s="2"/>
    </row>
    <row r="2464" spans="71:75">
      <c r="BS2464" s="2"/>
      <c r="BU2464" s="2"/>
      <c r="BW2464" s="2"/>
    </row>
    <row r="2465" spans="71:75">
      <c r="BS2465" s="2"/>
      <c r="BU2465" s="2"/>
      <c r="BW2465" s="2"/>
    </row>
    <row r="2466" spans="71:75">
      <c r="BS2466" s="2"/>
      <c r="BU2466" s="2"/>
      <c r="BW2466" s="2"/>
    </row>
    <row r="2467" spans="71:75">
      <c r="BS2467" s="2"/>
      <c r="BU2467" s="2"/>
      <c r="BW2467" s="2"/>
    </row>
    <row r="2468" spans="71:75">
      <c r="BS2468" s="2"/>
      <c r="BU2468" s="2"/>
      <c r="BW2468" s="2"/>
    </row>
    <row r="2469" spans="71:75">
      <c r="BS2469" s="2"/>
      <c r="BU2469" s="2"/>
      <c r="BW2469" s="2"/>
    </row>
    <row r="2470" spans="71:75">
      <c r="BS2470" s="2"/>
      <c r="BU2470" s="2"/>
      <c r="BW2470" s="2"/>
    </row>
    <row r="2471" spans="71:75">
      <c r="BS2471" s="2"/>
      <c r="BU2471" s="2"/>
      <c r="BW2471" s="2"/>
    </row>
    <row r="2472" spans="71:75">
      <c r="BS2472" s="2"/>
      <c r="BU2472" s="2"/>
      <c r="BW2472" s="2"/>
    </row>
    <row r="2473" spans="71:75">
      <c r="BS2473" s="2"/>
      <c r="BU2473" s="2"/>
      <c r="BW2473" s="2"/>
    </row>
    <row r="2474" spans="71:75">
      <c r="BS2474" s="2"/>
      <c r="BU2474" s="2"/>
      <c r="BW2474" s="2"/>
    </row>
    <row r="2475" spans="71:75">
      <c r="BS2475" s="2"/>
      <c r="BU2475" s="2"/>
      <c r="BW2475" s="2"/>
    </row>
    <row r="2476" spans="71:75">
      <c r="BS2476" s="2"/>
      <c r="BU2476" s="2"/>
      <c r="BW2476" s="2"/>
    </row>
    <row r="2477" spans="71:75">
      <c r="BS2477" s="2"/>
      <c r="BU2477" s="2"/>
      <c r="BW2477" s="2"/>
    </row>
    <row r="2478" spans="71:75">
      <c r="BS2478" s="2"/>
      <c r="BU2478" s="2"/>
      <c r="BW2478" s="2"/>
    </row>
    <row r="2479" spans="71:75">
      <c r="BS2479" s="2"/>
      <c r="BU2479" s="2"/>
      <c r="BW2479" s="2"/>
    </row>
    <row r="2480" spans="71:75">
      <c r="BS2480" s="2"/>
      <c r="BU2480" s="2"/>
      <c r="BW2480" s="2"/>
    </row>
    <row r="2481" spans="71:75">
      <c r="BS2481" s="2"/>
      <c r="BU2481" s="2"/>
      <c r="BW2481" s="2"/>
    </row>
    <row r="2482" spans="71:75">
      <c r="BS2482" s="2"/>
      <c r="BU2482" s="2"/>
      <c r="BW2482" s="2"/>
    </row>
    <row r="2483" spans="71:75">
      <c r="BS2483" s="2"/>
      <c r="BU2483" s="2"/>
      <c r="BW2483" s="2"/>
    </row>
    <row r="2484" spans="71:75">
      <c r="BS2484" s="2"/>
      <c r="BU2484" s="2"/>
      <c r="BW2484" s="2"/>
    </row>
    <row r="2485" spans="71:75">
      <c r="BS2485" s="2"/>
      <c r="BU2485" s="2"/>
      <c r="BW2485" s="2"/>
    </row>
    <row r="2486" spans="71:75">
      <c r="BS2486" s="2"/>
      <c r="BU2486" s="2"/>
      <c r="BW2486" s="2"/>
    </row>
    <row r="2487" spans="71:75">
      <c r="BS2487" s="2"/>
      <c r="BU2487" s="2"/>
      <c r="BW2487" s="2"/>
    </row>
    <row r="2488" spans="71:75">
      <c r="BS2488" s="2"/>
      <c r="BU2488" s="2"/>
      <c r="BW2488" s="2"/>
    </row>
    <row r="2489" spans="71:75">
      <c r="BS2489" s="2"/>
      <c r="BU2489" s="2"/>
      <c r="BW2489" s="2"/>
    </row>
    <row r="2490" spans="71:75">
      <c r="BS2490" s="2"/>
      <c r="BU2490" s="2"/>
      <c r="BW2490" s="2"/>
    </row>
    <row r="2491" spans="71:75">
      <c r="BS2491" s="2"/>
      <c r="BU2491" s="2"/>
      <c r="BW2491" s="2"/>
    </row>
    <row r="2492" spans="71:75">
      <c r="BS2492" s="2"/>
      <c r="BU2492" s="2"/>
      <c r="BW2492" s="2"/>
    </row>
    <row r="2493" spans="71:75">
      <c r="BS2493" s="2"/>
      <c r="BU2493" s="2"/>
      <c r="BW2493" s="2"/>
    </row>
    <row r="2494" spans="71:75">
      <c r="BS2494" s="2"/>
      <c r="BU2494" s="2"/>
      <c r="BW2494" s="2"/>
    </row>
    <row r="2495" spans="71:75">
      <c r="BS2495" s="2"/>
      <c r="BU2495" s="2"/>
      <c r="BW2495" s="2"/>
    </row>
    <row r="2496" spans="71:75">
      <c r="BS2496" s="2"/>
      <c r="BU2496" s="2"/>
      <c r="BW2496" s="2"/>
    </row>
    <row r="2497" spans="71:75">
      <c r="BS2497" s="2"/>
      <c r="BU2497" s="2"/>
      <c r="BW2497" s="2"/>
    </row>
    <row r="2498" spans="71:75">
      <c r="BS2498" s="2"/>
      <c r="BU2498" s="2"/>
      <c r="BW2498" s="2"/>
    </row>
    <row r="2499" spans="71:75">
      <c r="BS2499" s="2"/>
      <c r="BU2499" s="2"/>
      <c r="BW2499" s="2"/>
    </row>
    <row r="2500" spans="71:75">
      <c r="BS2500" s="2"/>
      <c r="BU2500" s="2"/>
      <c r="BW2500" s="2"/>
    </row>
    <row r="2501" spans="71:75">
      <c r="BS2501" s="2"/>
      <c r="BU2501" s="2"/>
      <c r="BW2501" s="2"/>
    </row>
    <row r="2502" spans="71:75">
      <c r="BS2502" s="2"/>
      <c r="BU2502" s="2"/>
      <c r="BW2502" s="2"/>
    </row>
    <row r="2503" spans="71:75">
      <c r="BS2503" s="2"/>
      <c r="BU2503" s="2"/>
      <c r="BW2503" s="2"/>
    </row>
    <row r="2504" spans="71:75">
      <c r="BS2504" s="2"/>
      <c r="BU2504" s="2"/>
      <c r="BW2504" s="2"/>
    </row>
    <row r="2505" spans="71:75">
      <c r="BS2505" s="2"/>
      <c r="BU2505" s="2"/>
      <c r="BW2505" s="2"/>
    </row>
    <row r="2506" spans="71:75">
      <c r="BS2506" s="2"/>
      <c r="BU2506" s="2"/>
      <c r="BW2506" s="2"/>
    </row>
    <row r="2507" spans="71:75">
      <c r="BS2507" s="2"/>
      <c r="BU2507" s="2"/>
      <c r="BW2507" s="2"/>
    </row>
    <row r="2508" spans="71:75">
      <c r="BS2508" s="2"/>
      <c r="BU2508" s="2"/>
      <c r="BW2508" s="2"/>
    </row>
    <row r="2509" spans="71:75">
      <c r="BS2509" s="2"/>
      <c r="BU2509" s="2"/>
      <c r="BW2509" s="2"/>
    </row>
    <row r="2510" spans="71:75">
      <c r="BS2510" s="2"/>
      <c r="BU2510" s="2"/>
      <c r="BW2510" s="2"/>
    </row>
    <row r="2511" spans="71:75">
      <c r="BS2511" s="2"/>
      <c r="BU2511" s="2"/>
      <c r="BW2511" s="2"/>
    </row>
    <row r="2512" spans="71:75">
      <c r="BS2512" s="2"/>
      <c r="BU2512" s="2"/>
      <c r="BW2512" s="2"/>
    </row>
    <row r="2513" spans="71:75">
      <c r="BS2513" s="2"/>
      <c r="BU2513" s="2"/>
      <c r="BW2513" s="2"/>
    </row>
    <row r="2514" spans="71:75">
      <c r="BS2514" s="2"/>
      <c r="BU2514" s="2"/>
      <c r="BW2514" s="2"/>
    </row>
    <row r="2515" spans="71:75">
      <c r="BS2515" s="2"/>
      <c r="BU2515" s="2"/>
      <c r="BW2515" s="2"/>
    </row>
    <row r="2516" spans="71:75">
      <c r="BS2516" s="2"/>
      <c r="BU2516" s="2"/>
      <c r="BW2516" s="2"/>
    </row>
    <row r="2517" spans="71:75">
      <c r="BS2517" s="2"/>
      <c r="BU2517" s="2"/>
      <c r="BW2517" s="2"/>
    </row>
    <row r="2518" spans="71:75">
      <c r="BS2518" s="2"/>
      <c r="BU2518" s="2"/>
      <c r="BW2518" s="2"/>
    </row>
    <row r="2519" spans="71:75">
      <c r="BS2519" s="2"/>
      <c r="BU2519" s="2"/>
      <c r="BW2519" s="2"/>
    </row>
    <row r="2520" spans="71:75">
      <c r="BS2520" s="2"/>
      <c r="BU2520" s="2"/>
      <c r="BW2520" s="2"/>
    </row>
    <row r="2521" spans="71:75">
      <c r="BS2521" s="2"/>
      <c r="BU2521" s="2"/>
      <c r="BW2521" s="2"/>
    </row>
    <row r="2522" spans="71:75">
      <c r="BS2522" s="2"/>
      <c r="BU2522" s="2"/>
      <c r="BW2522" s="2"/>
    </row>
    <row r="2523" spans="71:75">
      <c r="BS2523" s="2"/>
      <c r="BU2523" s="2"/>
      <c r="BW2523" s="2"/>
    </row>
    <row r="2524" spans="71:75">
      <c r="BS2524" s="2"/>
      <c r="BU2524" s="2"/>
      <c r="BW2524" s="2"/>
    </row>
    <row r="2525" spans="71:75">
      <c r="BS2525" s="2"/>
      <c r="BU2525" s="2"/>
      <c r="BW2525" s="2"/>
    </row>
    <row r="2526" spans="71:75">
      <c r="BS2526" s="2"/>
      <c r="BU2526" s="2"/>
      <c r="BW2526" s="2"/>
    </row>
    <row r="2527" spans="71:75">
      <c r="BS2527" s="2"/>
      <c r="BU2527" s="2"/>
      <c r="BW2527" s="2"/>
    </row>
    <row r="2528" spans="71:75">
      <c r="BS2528" s="2"/>
      <c r="BU2528" s="2"/>
      <c r="BW2528" s="2"/>
    </row>
    <row r="2529" spans="71:75">
      <c r="BS2529" s="2"/>
      <c r="BU2529" s="2"/>
      <c r="BW2529" s="2"/>
    </row>
    <row r="2530" spans="71:75">
      <c r="BS2530" s="2"/>
      <c r="BU2530" s="2"/>
      <c r="BW2530" s="2"/>
    </row>
    <row r="2531" spans="71:75">
      <c r="BS2531" s="2"/>
      <c r="BU2531" s="2"/>
      <c r="BW2531" s="2"/>
    </row>
    <row r="2532" spans="71:75">
      <c r="BS2532" s="2"/>
      <c r="BU2532" s="2"/>
      <c r="BW2532" s="2"/>
    </row>
    <row r="2533" spans="71:75">
      <c r="BS2533" s="2"/>
      <c r="BU2533" s="2"/>
      <c r="BW2533" s="2"/>
    </row>
    <row r="2534" spans="71:75">
      <c r="BS2534" s="2"/>
      <c r="BU2534" s="2"/>
      <c r="BW2534" s="2"/>
    </row>
    <row r="2535" spans="71:75">
      <c r="BS2535" s="2"/>
      <c r="BU2535" s="2"/>
      <c r="BW2535" s="2"/>
    </row>
    <row r="2536" spans="71:75">
      <c r="BS2536" s="2"/>
      <c r="BU2536" s="2"/>
      <c r="BW2536" s="2"/>
    </row>
    <row r="2537" spans="71:75">
      <c r="BS2537" s="2"/>
      <c r="BU2537" s="2"/>
      <c r="BW2537" s="2"/>
    </row>
    <row r="2538" spans="71:75">
      <c r="BS2538" s="2"/>
      <c r="BU2538" s="2"/>
      <c r="BW2538" s="2"/>
    </row>
    <row r="2539" spans="71:75">
      <c r="BS2539" s="2"/>
      <c r="BU2539" s="2"/>
      <c r="BW2539" s="2"/>
    </row>
    <row r="2540" spans="71:75">
      <c r="BS2540" s="2"/>
      <c r="BU2540" s="2"/>
      <c r="BW2540" s="2"/>
    </row>
    <row r="2541" spans="71:75">
      <c r="BS2541" s="2"/>
      <c r="BU2541" s="2"/>
      <c r="BW2541" s="2"/>
    </row>
    <row r="2542" spans="71:75">
      <c r="BS2542" s="2"/>
      <c r="BU2542" s="2"/>
      <c r="BW2542" s="2"/>
    </row>
    <row r="2543" spans="71:75">
      <c r="BS2543" s="2"/>
      <c r="BU2543" s="2"/>
      <c r="BW2543" s="2"/>
    </row>
    <row r="2544" spans="71:75">
      <c r="BS2544" s="2"/>
      <c r="BU2544" s="2"/>
      <c r="BW2544" s="2"/>
    </row>
    <row r="2545" spans="71:75">
      <c r="BS2545" s="2"/>
      <c r="BU2545" s="2"/>
      <c r="BW2545" s="2"/>
    </row>
    <row r="2546" spans="71:75">
      <c r="BS2546" s="2"/>
      <c r="BU2546" s="2"/>
      <c r="BW2546" s="2"/>
    </row>
    <row r="2547" spans="71:75">
      <c r="BS2547" s="2"/>
      <c r="BU2547" s="2"/>
      <c r="BW2547" s="2"/>
    </row>
    <row r="2548" spans="71:75">
      <c r="BS2548" s="2"/>
      <c r="BU2548" s="2"/>
      <c r="BW2548" s="2"/>
    </row>
    <row r="2549" spans="71:75">
      <c r="BS2549" s="2"/>
      <c r="BU2549" s="2"/>
      <c r="BW2549" s="2"/>
    </row>
    <row r="2550" spans="71:75">
      <c r="BS2550" s="2"/>
      <c r="BU2550" s="2"/>
      <c r="BW2550" s="2"/>
    </row>
    <row r="2551" spans="71:75">
      <c r="BS2551" s="2"/>
      <c r="BU2551" s="2"/>
      <c r="BW2551" s="2"/>
    </row>
    <row r="2552" spans="71:75">
      <c r="BS2552" s="2"/>
      <c r="BU2552" s="2"/>
      <c r="BW2552" s="2"/>
    </row>
    <row r="2553" spans="71:75">
      <c r="BS2553" s="2"/>
      <c r="BU2553" s="2"/>
      <c r="BW2553" s="2"/>
    </row>
    <row r="2554" spans="71:75">
      <c r="BS2554" s="2"/>
      <c r="BU2554" s="2"/>
      <c r="BW2554" s="2"/>
    </row>
    <row r="2555" spans="71:75">
      <c r="BS2555" s="2"/>
      <c r="BU2555" s="2"/>
      <c r="BW2555" s="2"/>
    </row>
    <row r="2556" spans="71:75">
      <c r="BS2556" s="2"/>
      <c r="BU2556" s="2"/>
      <c r="BW2556" s="2"/>
    </row>
    <row r="2557" spans="71:75">
      <c r="BS2557" s="2"/>
      <c r="BU2557" s="2"/>
      <c r="BW2557" s="2"/>
    </row>
    <row r="2558" spans="71:75">
      <c r="BS2558" s="2"/>
      <c r="BU2558" s="2"/>
      <c r="BW2558" s="2"/>
    </row>
    <row r="2559" spans="71:75">
      <c r="BS2559" s="2"/>
      <c r="BU2559" s="2"/>
      <c r="BW2559" s="2"/>
    </row>
    <row r="2560" spans="71:75">
      <c r="BS2560" s="2"/>
      <c r="BU2560" s="2"/>
      <c r="BW2560" s="2"/>
    </row>
    <row r="2561" spans="71:75">
      <c r="BS2561" s="2"/>
      <c r="BU2561" s="2"/>
      <c r="BW2561" s="2"/>
    </row>
    <row r="2562" spans="71:75">
      <c r="BS2562" s="2"/>
      <c r="BU2562" s="2"/>
      <c r="BW2562" s="2"/>
    </row>
    <row r="2563" spans="71:75">
      <c r="BS2563" s="2"/>
      <c r="BU2563" s="2"/>
      <c r="BW2563" s="2"/>
    </row>
    <row r="2564" spans="71:75">
      <c r="BS2564" s="2"/>
      <c r="BU2564" s="2"/>
      <c r="BW2564" s="2"/>
    </row>
    <row r="2565" spans="71:75">
      <c r="BS2565" s="2"/>
      <c r="BU2565" s="2"/>
      <c r="BW2565" s="2"/>
    </row>
    <row r="2566" spans="71:75">
      <c r="BS2566" s="2"/>
      <c r="BU2566" s="2"/>
      <c r="BW2566" s="2"/>
    </row>
    <row r="2567" spans="71:75">
      <c r="BS2567" s="2"/>
      <c r="BU2567" s="2"/>
      <c r="BW2567" s="2"/>
    </row>
    <row r="2568" spans="71:75">
      <c r="BS2568" s="2"/>
      <c r="BU2568" s="2"/>
      <c r="BW2568" s="2"/>
    </row>
    <row r="2569" spans="71:75">
      <c r="BS2569" s="2"/>
      <c r="BU2569" s="2"/>
      <c r="BW2569" s="2"/>
    </row>
    <row r="2570" spans="71:75">
      <c r="BS2570" s="2"/>
      <c r="BU2570" s="2"/>
      <c r="BW2570" s="2"/>
    </row>
    <row r="2571" spans="71:75">
      <c r="BS2571" s="2"/>
      <c r="BU2571" s="2"/>
      <c r="BW2571" s="2"/>
    </row>
    <row r="2572" spans="71:75">
      <c r="BS2572" s="2"/>
      <c r="BU2572" s="2"/>
      <c r="BW2572" s="2"/>
    </row>
    <row r="2573" spans="71:75">
      <c r="BS2573" s="2"/>
      <c r="BU2573" s="2"/>
      <c r="BW2573" s="2"/>
    </row>
    <row r="2574" spans="71:75">
      <c r="BS2574" s="2"/>
      <c r="BU2574" s="2"/>
      <c r="BW2574" s="2"/>
    </row>
    <row r="2575" spans="71:75">
      <c r="BS2575" s="2"/>
      <c r="BU2575" s="2"/>
      <c r="BW2575" s="2"/>
    </row>
    <row r="2576" spans="71:75">
      <c r="BS2576" s="2"/>
      <c r="BU2576" s="2"/>
      <c r="BW2576" s="2"/>
    </row>
    <row r="2577" spans="71:75">
      <c r="BS2577" s="2"/>
      <c r="BU2577" s="2"/>
      <c r="BW2577" s="2"/>
    </row>
    <row r="2578" spans="71:75">
      <c r="BS2578" s="2"/>
      <c r="BU2578" s="2"/>
      <c r="BW2578" s="2"/>
    </row>
    <row r="2579" spans="71:75">
      <c r="BS2579" s="2"/>
      <c r="BU2579" s="2"/>
      <c r="BW2579" s="2"/>
    </row>
    <row r="2580" spans="71:75">
      <c r="BS2580" s="2"/>
      <c r="BU2580" s="2"/>
      <c r="BW2580" s="2"/>
    </row>
    <row r="2581" spans="71:75">
      <c r="BS2581" s="2"/>
      <c r="BU2581" s="2"/>
      <c r="BW2581" s="2"/>
    </row>
    <row r="2582" spans="71:75">
      <c r="BS2582" s="2"/>
      <c r="BU2582" s="2"/>
      <c r="BW2582" s="2"/>
    </row>
    <row r="2583" spans="71:75">
      <c r="BS2583" s="2"/>
      <c r="BU2583" s="2"/>
      <c r="BW2583" s="2"/>
    </row>
    <row r="2584" spans="71:75">
      <c r="BS2584" s="2"/>
      <c r="BU2584" s="2"/>
      <c r="BW2584" s="2"/>
    </row>
    <row r="2585" spans="71:75">
      <c r="BS2585" s="2"/>
      <c r="BU2585" s="2"/>
      <c r="BW2585" s="2"/>
    </row>
    <row r="2586" spans="71:75">
      <c r="BS2586" s="2"/>
      <c r="BU2586" s="2"/>
      <c r="BW2586" s="2"/>
    </row>
    <row r="2587" spans="71:75">
      <c r="BS2587" s="2"/>
      <c r="BU2587" s="2"/>
      <c r="BW2587" s="2"/>
    </row>
    <row r="2588" spans="71:75">
      <c r="BS2588" s="2"/>
      <c r="BU2588" s="2"/>
      <c r="BW2588" s="2"/>
    </row>
    <row r="2589" spans="71:75">
      <c r="BS2589" s="2"/>
      <c r="BU2589" s="2"/>
      <c r="BW2589" s="2"/>
    </row>
    <row r="2590" spans="71:75">
      <c r="BS2590" s="2"/>
      <c r="BU2590" s="2"/>
      <c r="BW2590" s="2"/>
    </row>
    <row r="2591" spans="71:75">
      <c r="BS2591" s="2"/>
      <c r="BU2591" s="2"/>
      <c r="BW2591" s="2"/>
    </row>
    <row r="2592" spans="71:75">
      <c r="BS2592" s="2"/>
      <c r="BU2592" s="2"/>
      <c r="BW2592" s="2"/>
    </row>
    <row r="2593" spans="71:75">
      <c r="BS2593" s="2"/>
      <c r="BU2593" s="2"/>
      <c r="BW2593" s="2"/>
    </row>
    <row r="2594" spans="71:75">
      <c r="BS2594" s="2"/>
      <c r="BU2594" s="2"/>
      <c r="BW2594" s="2"/>
    </row>
    <row r="2595" spans="71:75">
      <c r="BS2595" s="2"/>
      <c r="BU2595" s="2"/>
      <c r="BW2595" s="2"/>
    </row>
    <row r="2596" spans="71:75">
      <c r="BS2596" s="2"/>
      <c r="BU2596" s="2"/>
      <c r="BW2596" s="2"/>
    </row>
    <row r="2597" spans="71:75">
      <c r="BS2597" s="2"/>
      <c r="BU2597" s="2"/>
      <c r="BW2597" s="2"/>
    </row>
    <row r="2598" spans="71:75">
      <c r="BS2598" s="2"/>
      <c r="BU2598" s="2"/>
      <c r="BW2598" s="2"/>
    </row>
    <row r="2599" spans="71:75">
      <c r="BS2599" s="2"/>
      <c r="BU2599" s="2"/>
      <c r="BW2599" s="2"/>
    </row>
    <row r="2600" spans="71:75">
      <c r="BS2600" s="2"/>
      <c r="BU2600" s="2"/>
      <c r="BW2600" s="2"/>
    </row>
    <row r="2601" spans="71:75">
      <c r="BS2601" s="2"/>
      <c r="BU2601" s="2"/>
      <c r="BW2601" s="2"/>
    </row>
    <row r="2602" spans="71:75">
      <c r="BS2602" s="2"/>
      <c r="BU2602" s="2"/>
      <c r="BW2602" s="2"/>
    </row>
    <row r="2603" spans="71:75">
      <c r="BS2603" s="2"/>
      <c r="BU2603" s="2"/>
      <c r="BW2603" s="2"/>
    </row>
    <row r="2604" spans="71:75">
      <c r="BS2604" s="2"/>
      <c r="BU2604" s="2"/>
      <c r="BW2604" s="2"/>
    </row>
    <row r="2605" spans="71:75">
      <c r="BS2605" s="2"/>
      <c r="BU2605" s="2"/>
      <c r="BW2605" s="2"/>
    </row>
    <row r="2606" spans="71:75">
      <c r="BS2606" s="2"/>
      <c r="BU2606" s="2"/>
      <c r="BW2606" s="2"/>
    </row>
    <row r="2607" spans="71:75">
      <c r="BS2607" s="2"/>
      <c r="BU2607" s="2"/>
      <c r="BW2607" s="2"/>
    </row>
    <row r="2608" spans="71:75">
      <c r="BS2608" s="2"/>
      <c r="BU2608" s="2"/>
      <c r="BW2608" s="2"/>
    </row>
    <row r="2609" spans="71:75">
      <c r="BS2609" s="2"/>
      <c r="BU2609" s="2"/>
      <c r="BW2609" s="2"/>
    </row>
    <row r="2610" spans="71:75">
      <c r="BS2610" s="2"/>
      <c r="BU2610" s="2"/>
      <c r="BW2610" s="2"/>
    </row>
    <row r="2611" spans="71:75">
      <c r="BS2611" s="2"/>
      <c r="BU2611" s="2"/>
      <c r="BW2611" s="2"/>
    </row>
    <row r="2612" spans="71:75">
      <c r="BS2612" s="2"/>
      <c r="BU2612" s="2"/>
      <c r="BW2612" s="2"/>
    </row>
    <row r="2613" spans="71:75">
      <c r="BS2613" s="2"/>
      <c r="BU2613" s="2"/>
      <c r="BW2613" s="2"/>
    </row>
    <row r="2614" spans="71:75">
      <c r="BS2614" s="2"/>
      <c r="BU2614" s="2"/>
      <c r="BW2614" s="2"/>
    </row>
    <row r="2615" spans="71:75">
      <c r="BS2615" s="2"/>
      <c r="BU2615" s="2"/>
      <c r="BW2615" s="2"/>
    </row>
    <row r="2616" spans="71:75">
      <c r="BS2616" s="2"/>
      <c r="BU2616" s="2"/>
      <c r="BW2616" s="2"/>
    </row>
    <row r="2617" spans="71:75">
      <c r="BS2617" s="2"/>
      <c r="BU2617" s="2"/>
      <c r="BW2617" s="2"/>
    </row>
    <row r="2618" spans="71:75">
      <c r="BS2618" s="2"/>
      <c r="BU2618" s="2"/>
      <c r="BW2618" s="2"/>
    </row>
    <row r="2619" spans="71:75">
      <c r="BS2619" s="2"/>
      <c r="BU2619" s="2"/>
      <c r="BW2619" s="2"/>
    </row>
    <row r="2620" spans="71:75">
      <c r="BS2620" s="2"/>
      <c r="BU2620" s="2"/>
      <c r="BW2620" s="2"/>
    </row>
    <row r="2621" spans="71:75">
      <c r="BS2621" s="2"/>
      <c r="BU2621" s="2"/>
      <c r="BW2621" s="2"/>
    </row>
    <row r="2622" spans="71:75">
      <c r="BS2622" s="2"/>
      <c r="BU2622" s="2"/>
      <c r="BW2622" s="2"/>
    </row>
    <row r="2623" spans="71:75">
      <c r="BS2623" s="2"/>
      <c r="BU2623" s="2"/>
      <c r="BW2623" s="2"/>
    </row>
    <row r="2624" spans="71:75">
      <c r="BS2624" s="2"/>
      <c r="BU2624" s="2"/>
      <c r="BW2624" s="2"/>
    </row>
    <row r="2625" spans="71:75">
      <c r="BS2625" s="2"/>
      <c r="BU2625" s="2"/>
      <c r="BW2625" s="2"/>
    </row>
    <row r="2626" spans="71:75">
      <c r="BS2626" s="2"/>
      <c r="BU2626" s="2"/>
      <c r="BW2626" s="2"/>
    </row>
    <row r="2627" spans="71:75">
      <c r="BS2627" s="2"/>
      <c r="BU2627" s="2"/>
      <c r="BW2627" s="2"/>
    </row>
    <row r="2628" spans="71:75">
      <c r="BS2628" s="2"/>
      <c r="BU2628" s="2"/>
      <c r="BW2628" s="2"/>
    </row>
    <row r="2629" spans="71:75">
      <c r="BS2629" s="2"/>
      <c r="BU2629" s="2"/>
      <c r="BW2629" s="2"/>
    </row>
    <row r="2630" spans="71:75">
      <c r="BS2630" s="2"/>
      <c r="BU2630" s="2"/>
      <c r="BW2630" s="2"/>
    </row>
    <row r="2631" spans="71:75">
      <c r="BS2631" s="2"/>
      <c r="BU2631" s="2"/>
      <c r="BW2631" s="2"/>
    </row>
    <row r="2632" spans="71:75">
      <c r="BS2632" s="2"/>
      <c r="BU2632" s="2"/>
      <c r="BW2632" s="2"/>
    </row>
    <row r="2633" spans="71:75">
      <c r="BS2633" s="2"/>
      <c r="BU2633" s="2"/>
      <c r="BW2633" s="2"/>
    </row>
    <row r="2634" spans="71:75">
      <c r="BS2634" s="2"/>
      <c r="BU2634" s="2"/>
      <c r="BW2634" s="2"/>
    </row>
    <row r="2635" spans="71:75">
      <c r="BS2635" s="2"/>
      <c r="BU2635" s="2"/>
      <c r="BW2635" s="2"/>
    </row>
    <row r="2636" spans="71:75">
      <c r="BS2636" s="2"/>
      <c r="BU2636" s="2"/>
      <c r="BW2636" s="2"/>
    </row>
    <row r="2637" spans="71:75">
      <c r="BS2637" s="2"/>
      <c r="BU2637" s="2"/>
      <c r="BW2637" s="2"/>
    </row>
    <row r="2638" spans="71:75">
      <c r="BS2638" s="2"/>
      <c r="BU2638" s="2"/>
      <c r="BW2638" s="2"/>
    </row>
    <row r="2639" spans="71:75">
      <c r="BS2639" s="2"/>
      <c r="BU2639" s="2"/>
      <c r="BW2639" s="2"/>
    </row>
    <row r="2640" spans="71:75">
      <c r="BS2640" s="2"/>
      <c r="BU2640" s="2"/>
      <c r="BW2640" s="2"/>
    </row>
    <row r="2641" spans="71:75">
      <c r="BS2641" s="2"/>
      <c r="BU2641" s="2"/>
      <c r="BW2641" s="2"/>
    </row>
    <row r="2642" spans="71:75">
      <c r="BS2642" s="2"/>
      <c r="BU2642" s="2"/>
      <c r="BW2642" s="2"/>
    </row>
    <row r="2643" spans="71:75">
      <c r="BS2643" s="2"/>
      <c r="BU2643" s="2"/>
      <c r="BW2643" s="2"/>
    </row>
    <row r="2644" spans="71:75">
      <c r="BS2644" s="2"/>
      <c r="BU2644" s="2"/>
      <c r="BW2644" s="2"/>
    </row>
    <row r="2645" spans="71:75">
      <c r="BS2645" s="2"/>
      <c r="BU2645" s="2"/>
      <c r="BW2645" s="2"/>
    </row>
    <row r="2646" spans="71:75">
      <c r="BS2646" s="2"/>
      <c r="BU2646" s="2"/>
      <c r="BW2646" s="2"/>
    </row>
    <row r="2647" spans="71:75">
      <c r="BS2647" s="2"/>
      <c r="BU2647" s="2"/>
      <c r="BW2647" s="2"/>
    </row>
    <row r="2648" spans="71:75">
      <c r="BS2648" s="2"/>
      <c r="BU2648" s="2"/>
      <c r="BW2648" s="2"/>
    </row>
    <row r="2649" spans="71:75">
      <c r="BS2649" s="2"/>
      <c r="BU2649" s="2"/>
      <c r="BW2649" s="2"/>
    </row>
    <row r="2650" spans="71:75">
      <c r="BS2650" s="2"/>
      <c r="BU2650" s="2"/>
      <c r="BW2650" s="2"/>
    </row>
    <row r="2651" spans="71:75">
      <c r="BS2651" s="2"/>
      <c r="BU2651" s="2"/>
      <c r="BW2651" s="2"/>
    </row>
    <row r="2652" spans="71:75">
      <c r="BS2652" s="2"/>
      <c r="BU2652" s="2"/>
      <c r="BW2652" s="2"/>
    </row>
    <row r="2653" spans="71:75">
      <c r="BS2653" s="2"/>
      <c r="BU2653" s="2"/>
      <c r="BW2653" s="2"/>
    </row>
    <row r="2654" spans="71:75">
      <c r="BS2654" s="2"/>
      <c r="BU2654" s="2"/>
      <c r="BW2654" s="2"/>
    </row>
    <row r="2655" spans="71:75">
      <c r="BS2655" s="2"/>
      <c r="BU2655" s="2"/>
      <c r="BW2655" s="2"/>
    </row>
    <row r="2656" spans="71:75">
      <c r="BS2656" s="2"/>
      <c r="BU2656" s="2"/>
      <c r="BW2656" s="2"/>
    </row>
    <row r="2657" spans="71:75">
      <c r="BS2657" s="2"/>
      <c r="BU2657" s="2"/>
      <c r="BW2657" s="2"/>
    </row>
    <row r="2658" spans="71:75">
      <c r="BS2658" s="2"/>
      <c r="BU2658" s="2"/>
      <c r="BW2658" s="2"/>
    </row>
    <row r="2659" spans="71:75">
      <c r="BS2659" s="2"/>
      <c r="BU2659" s="2"/>
      <c r="BW2659" s="2"/>
    </row>
    <row r="2660" spans="71:75">
      <c r="BS2660" s="2"/>
      <c r="BU2660" s="2"/>
      <c r="BW2660" s="2"/>
    </row>
    <row r="2661" spans="71:75">
      <c r="BS2661" s="2"/>
      <c r="BU2661" s="2"/>
      <c r="BW2661" s="2"/>
    </row>
    <row r="2662" spans="71:75">
      <c r="BS2662" s="2"/>
      <c r="BU2662" s="2"/>
      <c r="BW2662" s="2"/>
    </row>
    <row r="2663" spans="71:75">
      <c r="BS2663" s="2"/>
      <c r="BU2663" s="2"/>
      <c r="BW2663" s="2"/>
    </row>
    <row r="2664" spans="71:75">
      <c r="BS2664" s="2"/>
      <c r="BU2664" s="2"/>
      <c r="BW2664" s="2"/>
    </row>
    <row r="2665" spans="71:75">
      <c r="BS2665" s="2"/>
      <c r="BU2665" s="2"/>
      <c r="BW2665" s="2"/>
    </row>
    <row r="2666" spans="71:75">
      <c r="BS2666" s="2"/>
      <c r="BU2666" s="2"/>
      <c r="BW2666" s="2"/>
    </row>
    <row r="2667" spans="71:75">
      <c r="BS2667" s="2"/>
      <c r="BU2667" s="2"/>
      <c r="BW2667" s="2"/>
    </row>
    <row r="2668" spans="71:75">
      <c r="BS2668" s="2"/>
      <c r="BU2668" s="2"/>
      <c r="BW2668" s="2"/>
    </row>
    <row r="2669" spans="71:75">
      <c r="BS2669" s="2"/>
      <c r="BU2669" s="2"/>
      <c r="BW2669" s="2"/>
    </row>
    <row r="2670" spans="71:75">
      <c r="BS2670" s="2"/>
      <c r="BU2670" s="2"/>
      <c r="BW2670" s="2"/>
    </row>
    <row r="2671" spans="71:75">
      <c r="BS2671" s="2"/>
      <c r="BU2671" s="2"/>
      <c r="BW2671" s="2"/>
    </row>
    <row r="2672" spans="71:75">
      <c r="BS2672" s="2"/>
      <c r="BU2672" s="2"/>
      <c r="BW2672" s="2"/>
    </row>
    <row r="2673" spans="71:75">
      <c r="BS2673" s="2"/>
      <c r="BU2673" s="2"/>
      <c r="BW2673" s="2"/>
    </row>
    <row r="2674" spans="71:75">
      <c r="BS2674" s="2"/>
      <c r="BU2674" s="2"/>
      <c r="BW2674" s="2"/>
    </row>
    <row r="2675" spans="71:75">
      <c r="BS2675" s="2"/>
      <c r="BU2675" s="2"/>
      <c r="BW2675" s="2"/>
    </row>
    <row r="2676" spans="71:75">
      <c r="BS2676" s="2"/>
      <c r="BU2676" s="2"/>
      <c r="BW2676" s="2"/>
    </row>
    <row r="2677" spans="71:75">
      <c r="BS2677" s="2"/>
      <c r="BU2677" s="2"/>
      <c r="BW2677" s="2"/>
    </row>
    <row r="2678" spans="71:75">
      <c r="BS2678" s="2"/>
      <c r="BU2678" s="2"/>
      <c r="BW2678" s="2"/>
    </row>
    <row r="2679" spans="71:75">
      <c r="BS2679" s="2"/>
      <c r="BU2679" s="2"/>
      <c r="BW2679" s="2"/>
    </row>
    <row r="2680" spans="71:75">
      <c r="BS2680" s="2"/>
      <c r="BU2680" s="2"/>
      <c r="BW2680" s="2"/>
    </row>
    <row r="2681" spans="71:75">
      <c r="BS2681" s="2"/>
      <c r="BU2681" s="2"/>
      <c r="BW2681" s="2"/>
    </row>
    <row r="2682" spans="71:75">
      <c r="BS2682" s="2"/>
      <c r="BU2682" s="2"/>
      <c r="BW2682" s="2"/>
    </row>
    <row r="2683" spans="71:75">
      <c r="BS2683" s="2"/>
      <c r="BU2683" s="2"/>
      <c r="BW2683" s="2"/>
    </row>
    <row r="2684" spans="71:75">
      <c r="BS2684" s="2"/>
      <c r="BU2684" s="2"/>
      <c r="BW2684" s="2"/>
    </row>
    <row r="2685" spans="71:75">
      <c r="BS2685" s="2"/>
      <c r="BU2685" s="2"/>
      <c r="BW2685" s="2"/>
    </row>
    <row r="2686" spans="71:75">
      <c r="BS2686" s="2"/>
      <c r="BU2686" s="2"/>
      <c r="BW2686" s="2"/>
    </row>
    <row r="2687" spans="71:75">
      <c r="BS2687" s="2"/>
      <c r="BU2687" s="2"/>
      <c r="BW2687" s="2"/>
    </row>
    <row r="2688" spans="71:75">
      <c r="BS2688" s="2"/>
      <c r="BU2688" s="2"/>
      <c r="BW2688" s="2"/>
    </row>
    <row r="2689" spans="71:75">
      <c r="BS2689" s="2"/>
      <c r="BU2689" s="2"/>
      <c r="BW2689" s="2"/>
    </row>
    <row r="2690" spans="71:75">
      <c r="BS2690" s="2"/>
      <c r="BU2690" s="2"/>
      <c r="BW2690" s="2"/>
    </row>
    <row r="2691" spans="71:75">
      <c r="BS2691" s="2"/>
      <c r="BU2691" s="2"/>
      <c r="BW2691" s="2"/>
    </row>
    <row r="2692" spans="71:75">
      <c r="BS2692" s="2"/>
      <c r="BU2692" s="2"/>
      <c r="BW2692" s="2"/>
    </row>
    <row r="2693" spans="71:75">
      <c r="BS2693" s="2"/>
      <c r="BU2693" s="2"/>
      <c r="BW2693" s="2"/>
    </row>
    <row r="2694" spans="71:75">
      <c r="BS2694" s="2"/>
      <c r="BU2694" s="2"/>
      <c r="BW2694" s="2"/>
    </row>
    <row r="2695" spans="71:75">
      <c r="BS2695" s="2"/>
      <c r="BU2695" s="2"/>
      <c r="BW2695" s="2"/>
    </row>
    <row r="2696" spans="71:75">
      <c r="BS2696" s="2"/>
      <c r="BU2696" s="2"/>
      <c r="BW2696" s="2"/>
    </row>
    <row r="2697" spans="71:75">
      <c r="BS2697" s="2"/>
      <c r="BU2697" s="2"/>
      <c r="BW2697" s="2"/>
    </row>
    <row r="2698" spans="71:75">
      <c r="BS2698" s="2"/>
      <c r="BU2698" s="2"/>
      <c r="BW2698" s="2"/>
    </row>
    <row r="2699" spans="71:75">
      <c r="BS2699" s="2"/>
      <c r="BU2699" s="2"/>
      <c r="BW2699" s="2"/>
    </row>
    <row r="2700" spans="71:75">
      <c r="BS2700" s="2"/>
      <c r="BU2700" s="2"/>
      <c r="BW2700" s="2"/>
    </row>
    <row r="2701" spans="71:75">
      <c r="BS2701" s="2"/>
      <c r="BU2701" s="2"/>
      <c r="BW2701" s="2"/>
    </row>
    <row r="2702" spans="71:75">
      <c r="BS2702" s="2"/>
      <c r="BU2702" s="2"/>
      <c r="BW2702" s="2"/>
    </row>
    <row r="2703" spans="71:75">
      <c r="BS2703" s="2"/>
      <c r="BU2703" s="2"/>
      <c r="BW2703" s="2"/>
    </row>
    <row r="2704" spans="71:75">
      <c r="BS2704" s="2"/>
      <c r="BU2704" s="2"/>
      <c r="BW2704" s="2"/>
    </row>
    <row r="2705" spans="71:75">
      <c r="BS2705" s="2"/>
      <c r="BU2705" s="2"/>
      <c r="BW2705" s="2"/>
    </row>
    <row r="2706" spans="71:75">
      <c r="BS2706" s="2"/>
      <c r="BU2706" s="2"/>
      <c r="BW2706" s="2"/>
    </row>
    <row r="2707" spans="71:75">
      <c r="BS2707" s="2"/>
      <c r="BU2707" s="2"/>
      <c r="BW2707" s="2"/>
    </row>
    <row r="2708" spans="71:75">
      <c r="BS2708" s="2"/>
      <c r="BU2708" s="2"/>
      <c r="BW2708" s="2"/>
    </row>
    <row r="2709" spans="71:75">
      <c r="BS2709" s="2"/>
      <c r="BU2709" s="2"/>
      <c r="BW2709" s="2"/>
    </row>
    <row r="2710" spans="71:75">
      <c r="BS2710" s="2"/>
      <c r="BU2710" s="2"/>
      <c r="BW2710" s="2"/>
    </row>
    <row r="2711" spans="71:75">
      <c r="BS2711" s="2"/>
      <c r="BU2711" s="2"/>
      <c r="BW2711" s="2"/>
    </row>
    <row r="2712" spans="71:75">
      <c r="BS2712" s="2"/>
      <c r="BU2712" s="2"/>
      <c r="BW2712" s="2"/>
    </row>
    <row r="2713" spans="71:75">
      <c r="BS2713" s="2"/>
      <c r="BU2713" s="2"/>
      <c r="BW2713" s="2"/>
    </row>
    <row r="2714" spans="71:75">
      <c r="BS2714" s="2"/>
      <c r="BU2714" s="2"/>
      <c r="BW2714" s="2"/>
    </row>
    <row r="2715" spans="71:75">
      <c r="BS2715" s="2"/>
      <c r="BU2715" s="2"/>
      <c r="BW2715" s="2"/>
    </row>
    <row r="2716" spans="71:75">
      <c r="BS2716" s="2"/>
      <c r="BU2716" s="2"/>
      <c r="BW2716" s="2"/>
    </row>
    <row r="2717" spans="71:75">
      <c r="BS2717" s="2"/>
      <c r="BU2717" s="2"/>
      <c r="BW2717" s="2"/>
    </row>
    <row r="2718" spans="71:75">
      <c r="BS2718" s="2"/>
      <c r="BU2718" s="2"/>
      <c r="BW2718" s="2"/>
    </row>
    <row r="2719" spans="71:75">
      <c r="BS2719" s="2"/>
      <c r="BU2719" s="2"/>
      <c r="BW2719" s="2"/>
    </row>
    <row r="2720" spans="71:75">
      <c r="BS2720" s="2"/>
      <c r="BU2720" s="2"/>
      <c r="BW2720" s="2"/>
    </row>
    <row r="2721" spans="71:75">
      <c r="BS2721" s="2"/>
      <c r="BU2721" s="2"/>
      <c r="BW2721" s="2"/>
    </row>
    <row r="2722" spans="71:75">
      <c r="BS2722" s="2"/>
      <c r="BU2722" s="2"/>
      <c r="BW2722" s="2"/>
    </row>
    <row r="2723" spans="71:75">
      <c r="BS2723" s="2"/>
      <c r="BU2723" s="2"/>
      <c r="BW2723" s="2"/>
    </row>
    <row r="2724" spans="71:75">
      <c r="BS2724" s="2"/>
      <c r="BU2724" s="2"/>
      <c r="BW2724" s="2"/>
    </row>
    <row r="2725" spans="71:75">
      <c r="BS2725" s="2"/>
      <c r="BU2725" s="2"/>
      <c r="BW2725" s="2"/>
    </row>
    <row r="2726" spans="71:75">
      <c r="BS2726" s="2"/>
      <c r="BU2726" s="2"/>
      <c r="BW2726" s="2"/>
    </row>
    <row r="2727" spans="71:75">
      <c r="BS2727" s="2"/>
      <c r="BU2727" s="2"/>
      <c r="BW2727" s="2"/>
    </row>
    <row r="2728" spans="71:75">
      <c r="BS2728" s="2"/>
      <c r="BU2728" s="2"/>
      <c r="BW2728" s="2"/>
    </row>
    <row r="2729" spans="71:75">
      <c r="BS2729" s="2"/>
      <c r="BU2729" s="2"/>
      <c r="BW2729" s="2"/>
    </row>
    <row r="2730" spans="71:75">
      <c r="BS2730" s="2"/>
      <c r="BU2730" s="2"/>
      <c r="BW2730" s="2"/>
    </row>
    <row r="2731" spans="71:75">
      <c r="BS2731" s="2"/>
      <c r="BU2731" s="2"/>
      <c r="BW2731" s="2"/>
    </row>
    <row r="2732" spans="71:75">
      <c r="BS2732" s="2"/>
      <c r="BU2732" s="2"/>
      <c r="BW2732" s="2"/>
    </row>
    <row r="2733" spans="71:75">
      <c r="BS2733" s="2"/>
      <c r="BU2733" s="2"/>
      <c r="BW2733" s="2"/>
    </row>
    <row r="2734" spans="71:75">
      <c r="BS2734" s="2"/>
      <c r="BU2734" s="2"/>
      <c r="BW2734" s="2"/>
    </row>
    <row r="2735" spans="71:75">
      <c r="BS2735" s="2"/>
      <c r="BU2735" s="2"/>
      <c r="BW2735" s="2"/>
    </row>
    <row r="2736" spans="71:75">
      <c r="BS2736" s="2"/>
      <c r="BU2736" s="2"/>
      <c r="BW2736" s="2"/>
    </row>
    <row r="2737" spans="71:75">
      <c r="BS2737" s="2"/>
      <c r="BU2737" s="2"/>
      <c r="BW2737" s="2"/>
    </row>
    <row r="2738" spans="71:75">
      <c r="BS2738" s="2"/>
      <c r="BU2738" s="2"/>
      <c r="BW2738" s="2"/>
    </row>
    <row r="2739" spans="71:75">
      <c r="BS2739" s="2"/>
      <c r="BU2739" s="2"/>
      <c r="BW2739" s="2"/>
    </row>
    <row r="2740" spans="71:75">
      <c r="BS2740" s="2"/>
      <c r="BU2740" s="2"/>
      <c r="BW2740" s="2"/>
    </row>
    <row r="2741" spans="71:75">
      <c r="BS2741" s="2"/>
      <c r="BU2741" s="2"/>
      <c r="BW2741" s="2"/>
    </row>
    <row r="2742" spans="71:75">
      <c r="BS2742" s="2"/>
      <c r="BU2742" s="2"/>
      <c r="BW2742" s="2"/>
    </row>
    <row r="2743" spans="71:75">
      <c r="BS2743" s="2"/>
      <c r="BU2743" s="2"/>
      <c r="BW2743" s="2"/>
    </row>
    <row r="2744" spans="71:75">
      <c r="BS2744" s="2"/>
      <c r="BU2744" s="2"/>
      <c r="BW2744" s="2"/>
    </row>
    <row r="2745" spans="71:75">
      <c r="BS2745" s="2"/>
      <c r="BU2745" s="2"/>
      <c r="BW2745" s="2"/>
    </row>
    <row r="2746" spans="71:75">
      <c r="BS2746" s="2"/>
      <c r="BU2746" s="2"/>
      <c r="BW2746" s="2"/>
    </row>
    <row r="2747" spans="71:75">
      <c r="BS2747" s="2"/>
      <c r="BU2747" s="2"/>
      <c r="BW2747" s="2"/>
    </row>
    <row r="2748" spans="71:75">
      <c r="BS2748" s="2"/>
      <c r="BU2748" s="2"/>
      <c r="BW2748" s="2"/>
    </row>
    <row r="2749" spans="71:75">
      <c r="BS2749" s="2"/>
      <c r="BU2749" s="2"/>
      <c r="BW2749" s="2"/>
    </row>
    <row r="2750" spans="71:75">
      <c r="BS2750" s="2"/>
      <c r="BU2750" s="2"/>
      <c r="BW2750" s="2"/>
    </row>
    <row r="2751" spans="71:75">
      <c r="BS2751" s="2"/>
      <c r="BU2751" s="2"/>
      <c r="BW2751" s="2"/>
    </row>
    <row r="2752" spans="71:75">
      <c r="BS2752" s="2"/>
      <c r="BU2752" s="2"/>
      <c r="BW2752" s="2"/>
    </row>
    <row r="2753" spans="71:75">
      <c r="BS2753" s="2"/>
      <c r="BU2753" s="2"/>
      <c r="BW2753" s="2"/>
    </row>
    <row r="2754" spans="71:75">
      <c r="BS2754" s="2"/>
      <c r="BU2754" s="2"/>
      <c r="BW2754" s="2"/>
    </row>
    <row r="2755" spans="71:75">
      <c r="BS2755" s="2"/>
      <c r="BU2755" s="2"/>
      <c r="BW2755" s="2"/>
    </row>
    <row r="2756" spans="71:75">
      <c r="BS2756" s="2"/>
      <c r="BU2756" s="2"/>
      <c r="BW2756" s="2"/>
    </row>
    <row r="2757" spans="71:75">
      <c r="BS2757" s="2"/>
      <c r="BU2757" s="2"/>
      <c r="BW2757" s="2"/>
    </row>
    <row r="2758" spans="71:75">
      <c r="BS2758" s="2"/>
      <c r="BU2758" s="2"/>
      <c r="BW2758" s="2"/>
    </row>
    <row r="2759" spans="71:75">
      <c r="BS2759" s="2"/>
      <c r="BU2759" s="2"/>
      <c r="BW2759" s="2"/>
    </row>
    <row r="2760" spans="71:75">
      <c r="BS2760" s="2"/>
      <c r="BU2760" s="2"/>
      <c r="BW2760" s="2"/>
    </row>
    <row r="2761" spans="71:75">
      <c r="BS2761" s="2"/>
      <c r="BU2761" s="2"/>
      <c r="BW2761" s="2"/>
    </row>
    <row r="2762" spans="71:75">
      <c r="BS2762" s="2"/>
      <c r="BU2762" s="2"/>
      <c r="BW2762" s="2"/>
    </row>
    <row r="2763" spans="71:75">
      <c r="BS2763" s="2"/>
      <c r="BU2763" s="2"/>
      <c r="BW2763" s="2"/>
    </row>
    <row r="2764" spans="71:75">
      <c r="BS2764" s="2"/>
      <c r="BU2764" s="2"/>
      <c r="BW2764" s="2"/>
    </row>
    <row r="2765" spans="71:75">
      <c r="BS2765" s="2"/>
      <c r="BU2765" s="2"/>
      <c r="BW2765" s="2"/>
    </row>
    <row r="2766" spans="71:75">
      <c r="BS2766" s="2"/>
      <c r="BU2766" s="2"/>
      <c r="BW2766" s="2"/>
    </row>
    <row r="2767" spans="71:75">
      <c r="BS2767" s="2"/>
      <c r="BU2767" s="2"/>
      <c r="BW2767" s="2"/>
    </row>
    <row r="2768" spans="71:75">
      <c r="BS2768" s="2"/>
      <c r="BU2768" s="2"/>
      <c r="BW2768" s="2"/>
    </row>
    <row r="2769" spans="71:75">
      <c r="BS2769" s="2"/>
      <c r="BU2769" s="2"/>
      <c r="BW2769" s="2"/>
    </row>
    <row r="2770" spans="71:75">
      <c r="BS2770" s="2"/>
      <c r="BU2770" s="2"/>
      <c r="BW2770" s="2"/>
    </row>
    <row r="2771" spans="71:75">
      <c r="BS2771" s="2"/>
      <c r="BU2771" s="2"/>
      <c r="BW2771" s="2"/>
    </row>
    <row r="2772" spans="71:75">
      <c r="BS2772" s="2"/>
      <c r="BU2772" s="2"/>
      <c r="BW2772" s="2"/>
    </row>
    <row r="2773" spans="71:75">
      <c r="BS2773" s="2"/>
      <c r="BU2773" s="2"/>
      <c r="BW2773" s="2"/>
    </row>
    <row r="2774" spans="71:75">
      <c r="BS2774" s="2"/>
      <c r="BU2774" s="2"/>
      <c r="BW2774" s="2"/>
    </row>
    <row r="2775" spans="71:75">
      <c r="BS2775" s="2"/>
      <c r="BU2775" s="2"/>
      <c r="BW2775" s="2"/>
    </row>
    <row r="2776" spans="71:75">
      <c r="BS2776" s="2"/>
      <c r="BU2776" s="2"/>
      <c r="BW2776" s="2"/>
    </row>
    <row r="2777" spans="71:75">
      <c r="BS2777" s="2"/>
      <c r="BU2777" s="2"/>
      <c r="BW2777" s="2"/>
    </row>
    <row r="2778" spans="71:75">
      <c r="BS2778" s="2"/>
      <c r="BU2778" s="2"/>
      <c r="BW2778" s="2"/>
    </row>
    <row r="2779" spans="71:75">
      <c r="BS2779" s="2"/>
      <c r="BU2779" s="2"/>
      <c r="BW2779" s="2"/>
    </row>
    <row r="2780" spans="71:75">
      <c r="BS2780" s="2"/>
      <c r="BU2780" s="2"/>
      <c r="BW2780" s="2"/>
    </row>
    <row r="2781" spans="71:75">
      <c r="BS2781" s="2"/>
      <c r="BU2781" s="2"/>
      <c r="BW2781" s="2"/>
    </row>
    <row r="2782" spans="71:75">
      <c r="BS2782" s="2"/>
      <c r="BU2782" s="2"/>
      <c r="BW2782" s="2"/>
    </row>
    <row r="2783" spans="71:75">
      <c r="BS2783" s="2"/>
      <c r="BU2783" s="2"/>
      <c r="BW2783" s="2"/>
    </row>
    <row r="2784" spans="71:75">
      <c r="BS2784" s="2"/>
      <c r="BU2784" s="2"/>
      <c r="BW2784" s="2"/>
    </row>
    <row r="2785" spans="71:75">
      <c r="BS2785" s="2"/>
      <c r="BU2785" s="2"/>
      <c r="BW2785" s="2"/>
    </row>
    <row r="2786" spans="71:75">
      <c r="BS2786" s="2"/>
      <c r="BU2786" s="2"/>
      <c r="BW2786" s="2"/>
    </row>
    <row r="2787" spans="71:75">
      <c r="BS2787" s="2"/>
      <c r="BU2787" s="2"/>
      <c r="BW2787" s="2"/>
    </row>
    <row r="2788" spans="71:75">
      <c r="BS2788" s="2"/>
      <c r="BU2788" s="2"/>
      <c r="BW2788" s="2"/>
    </row>
    <row r="2789" spans="71:75">
      <c r="BS2789" s="2"/>
      <c r="BU2789" s="2"/>
      <c r="BW2789" s="2"/>
    </row>
    <row r="2790" spans="71:75">
      <c r="BS2790" s="2"/>
      <c r="BU2790" s="2"/>
      <c r="BW2790" s="2"/>
    </row>
    <row r="2791" spans="71:75">
      <c r="BS2791" s="2"/>
      <c r="BU2791" s="2"/>
      <c r="BW2791" s="2"/>
    </row>
    <row r="2792" spans="71:75">
      <c r="BS2792" s="2"/>
      <c r="BU2792" s="2"/>
      <c r="BW2792" s="2"/>
    </row>
    <row r="2793" spans="71:75">
      <c r="BS2793" s="2"/>
      <c r="BU2793" s="2"/>
      <c r="BW2793" s="2"/>
    </row>
    <row r="2794" spans="71:75">
      <c r="BS2794" s="2"/>
      <c r="BU2794" s="2"/>
      <c r="BW2794" s="2"/>
    </row>
    <row r="2795" spans="71:75">
      <c r="BS2795" s="2"/>
      <c r="BU2795" s="2"/>
      <c r="BW2795" s="2"/>
    </row>
    <row r="2796" spans="71:75">
      <c r="BS2796" s="2"/>
      <c r="BU2796" s="2"/>
      <c r="BW2796" s="2"/>
    </row>
    <row r="2797" spans="71:75">
      <c r="BS2797" s="2"/>
      <c r="BU2797" s="2"/>
      <c r="BW2797" s="2"/>
    </row>
    <row r="2798" spans="71:75">
      <c r="BS2798" s="2"/>
      <c r="BU2798" s="2"/>
      <c r="BW2798" s="2"/>
    </row>
    <row r="2799" spans="71:75">
      <c r="BS2799" s="2"/>
      <c r="BU2799" s="2"/>
      <c r="BW2799" s="2"/>
    </row>
    <row r="2800" spans="71:75">
      <c r="BS2800" s="2"/>
      <c r="BU2800" s="2"/>
      <c r="BW2800" s="2"/>
    </row>
    <row r="2801" spans="71:75">
      <c r="BS2801" s="2"/>
      <c r="BU2801" s="2"/>
      <c r="BW2801" s="2"/>
    </row>
    <row r="2802" spans="71:75">
      <c r="BS2802" s="2"/>
      <c r="BU2802" s="2"/>
      <c r="BW2802" s="2"/>
    </row>
    <row r="2803" spans="71:75">
      <c r="BS2803" s="2"/>
      <c r="BU2803" s="2"/>
      <c r="BW2803" s="2"/>
    </row>
    <row r="2804" spans="71:75">
      <c r="BS2804" s="2"/>
      <c r="BU2804" s="2"/>
      <c r="BW2804" s="2"/>
    </row>
    <row r="2805" spans="71:75">
      <c r="BS2805" s="2"/>
      <c r="BU2805" s="2"/>
      <c r="BW2805" s="2"/>
    </row>
    <row r="2806" spans="71:75">
      <c r="BS2806" s="2"/>
      <c r="BU2806" s="2"/>
      <c r="BW2806" s="2"/>
    </row>
    <row r="2807" spans="71:75">
      <c r="BS2807" s="2"/>
      <c r="BU2807" s="2"/>
      <c r="BW2807" s="2"/>
    </row>
    <row r="2808" spans="71:75">
      <c r="BS2808" s="2"/>
      <c r="BU2808" s="2"/>
      <c r="BW2808" s="2"/>
    </row>
    <row r="2809" spans="71:75">
      <c r="BS2809" s="2"/>
      <c r="BU2809" s="2"/>
      <c r="BW2809" s="2"/>
    </row>
    <row r="2810" spans="71:75">
      <c r="BS2810" s="2"/>
      <c r="BU2810" s="2"/>
      <c r="BW2810" s="2"/>
    </row>
    <row r="2811" spans="71:75">
      <c r="BS2811" s="2"/>
      <c r="BU2811" s="2"/>
      <c r="BW2811" s="2"/>
    </row>
    <row r="2812" spans="71:75">
      <c r="BS2812" s="2"/>
      <c r="BU2812" s="2"/>
      <c r="BW2812" s="2"/>
    </row>
    <row r="2813" spans="71:75">
      <c r="BS2813" s="2"/>
      <c r="BU2813" s="2"/>
      <c r="BW2813" s="2"/>
    </row>
    <row r="2814" spans="71:75">
      <c r="BS2814" s="2"/>
      <c r="BU2814" s="2"/>
      <c r="BW2814" s="2"/>
    </row>
    <row r="2815" spans="71:75">
      <c r="BS2815" s="2"/>
      <c r="BU2815" s="2"/>
      <c r="BW2815" s="2"/>
    </row>
    <row r="2816" spans="71:75">
      <c r="BS2816" s="2"/>
      <c r="BU2816" s="2"/>
      <c r="BW2816" s="2"/>
    </row>
    <row r="2817" spans="71:75">
      <c r="BS2817" s="2"/>
      <c r="BU2817" s="2"/>
      <c r="BW2817" s="2"/>
    </row>
    <row r="2818" spans="71:75">
      <c r="BS2818" s="2"/>
      <c r="BU2818" s="2"/>
      <c r="BW2818" s="2"/>
    </row>
    <row r="2819" spans="71:75">
      <c r="BS2819" s="2"/>
      <c r="BU2819" s="2"/>
      <c r="BW2819" s="2"/>
    </row>
    <row r="2820" spans="71:75">
      <c r="BS2820" s="2"/>
      <c r="BU2820" s="2"/>
      <c r="BW2820" s="2"/>
    </row>
    <row r="2821" spans="71:75">
      <c r="BS2821" s="2"/>
      <c r="BU2821" s="2"/>
      <c r="BW2821" s="2"/>
    </row>
    <row r="2822" spans="71:75">
      <c r="BS2822" s="2"/>
      <c r="BU2822" s="2"/>
      <c r="BW2822" s="2"/>
    </row>
    <row r="2823" spans="71:75">
      <c r="BS2823" s="2"/>
      <c r="BU2823" s="2"/>
      <c r="BW2823" s="2"/>
    </row>
    <row r="2824" spans="71:75">
      <c r="BS2824" s="2"/>
      <c r="BU2824" s="2"/>
      <c r="BW2824" s="2"/>
    </row>
    <row r="2825" spans="71:75">
      <c r="BS2825" s="2"/>
      <c r="BU2825" s="2"/>
      <c r="BW2825" s="2"/>
    </row>
    <row r="2826" spans="71:75">
      <c r="BS2826" s="2"/>
      <c r="BU2826" s="2"/>
      <c r="BW2826" s="2"/>
    </row>
    <row r="2827" spans="71:75">
      <c r="BS2827" s="2"/>
      <c r="BU2827" s="2"/>
      <c r="BW2827" s="2"/>
    </row>
    <row r="2828" spans="71:75">
      <c r="BS2828" s="2"/>
      <c r="BU2828" s="2"/>
      <c r="BW2828" s="2"/>
    </row>
    <row r="2829" spans="71:75">
      <c r="BS2829" s="2"/>
      <c r="BU2829" s="2"/>
      <c r="BW2829" s="2"/>
    </row>
    <row r="2830" spans="71:75">
      <c r="BS2830" s="2"/>
      <c r="BU2830" s="2"/>
      <c r="BW2830" s="2"/>
    </row>
    <row r="2831" spans="71:75">
      <c r="BS2831" s="2"/>
      <c r="BU2831" s="2"/>
      <c r="BW2831" s="2"/>
    </row>
    <row r="2832" spans="71:75">
      <c r="BS2832" s="2"/>
      <c r="BU2832" s="2"/>
      <c r="BW2832" s="2"/>
    </row>
    <row r="2833" spans="71:75">
      <c r="BS2833" s="2"/>
      <c r="BU2833" s="2"/>
      <c r="BW2833" s="2"/>
    </row>
    <row r="2834" spans="71:75">
      <c r="BS2834" s="2"/>
      <c r="BU2834" s="2"/>
      <c r="BW2834" s="2"/>
    </row>
    <row r="2835" spans="71:75">
      <c r="BS2835" s="2"/>
      <c r="BU2835" s="2"/>
      <c r="BW2835" s="2"/>
    </row>
    <row r="2836" spans="71:75">
      <c r="BS2836" s="2"/>
      <c r="BU2836" s="2"/>
      <c r="BW2836" s="2"/>
    </row>
    <row r="2837" spans="71:75">
      <c r="BS2837" s="2"/>
      <c r="BU2837" s="2"/>
      <c r="BW2837" s="2"/>
    </row>
    <row r="2838" spans="71:75">
      <c r="BS2838" s="2"/>
      <c r="BU2838" s="2"/>
      <c r="BW2838" s="2"/>
    </row>
    <row r="2839" spans="71:75">
      <c r="BS2839" s="2"/>
      <c r="BU2839" s="2"/>
      <c r="BW2839" s="2"/>
    </row>
    <row r="2840" spans="71:75">
      <c r="BS2840" s="2"/>
      <c r="BU2840" s="2"/>
      <c r="BW2840" s="2"/>
    </row>
    <row r="2841" spans="71:75">
      <c r="BS2841" s="2"/>
      <c r="BU2841" s="2"/>
      <c r="BW2841" s="2"/>
    </row>
    <row r="2842" spans="71:75">
      <c r="BS2842" s="2"/>
      <c r="BU2842" s="2"/>
      <c r="BW2842" s="2"/>
    </row>
    <row r="2843" spans="71:75">
      <c r="BS2843" s="2"/>
      <c r="BU2843" s="2"/>
      <c r="BW2843" s="2"/>
    </row>
    <row r="2844" spans="71:75">
      <c r="BS2844" s="2"/>
      <c r="BU2844" s="2"/>
      <c r="BW2844" s="2"/>
    </row>
    <row r="2845" spans="71:75">
      <c r="BS2845" s="2"/>
      <c r="BU2845" s="2"/>
      <c r="BW2845" s="2"/>
    </row>
    <row r="2846" spans="71:75">
      <c r="BS2846" s="2"/>
      <c r="BU2846" s="2"/>
      <c r="BW2846" s="2"/>
    </row>
    <row r="2847" spans="71:75">
      <c r="BS2847" s="2"/>
      <c r="BU2847" s="2"/>
      <c r="BW2847" s="2"/>
    </row>
    <row r="2848" spans="71:75">
      <c r="BS2848" s="2"/>
      <c r="BU2848" s="2"/>
      <c r="BW2848" s="2"/>
    </row>
    <row r="2849" spans="71:75">
      <c r="BS2849" s="2"/>
      <c r="BU2849" s="2"/>
      <c r="BW2849" s="2"/>
    </row>
    <row r="2850" spans="71:75">
      <c r="BS2850" s="2"/>
      <c r="BU2850" s="2"/>
      <c r="BW2850" s="2"/>
    </row>
    <row r="2851" spans="71:75">
      <c r="BS2851" s="2"/>
      <c r="BU2851" s="2"/>
      <c r="BW2851" s="2"/>
    </row>
    <row r="2852" spans="71:75">
      <c r="BS2852" s="2"/>
      <c r="BU2852" s="2"/>
      <c r="BW2852" s="2"/>
    </row>
    <row r="2853" spans="71:75">
      <c r="BS2853" s="2"/>
      <c r="BU2853" s="2"/>
      <c r="BW2853" s="2"/>
    </row>
    <row r="2854" spans="71:75">
      <c r="BS2854" s="2"/>
      <c r="BU2854" s="2"/>
      <c r="BW2854" s="2"/>
    </row>
    <row r="2855" spans="71:75">
      <c r="BS2855" s="2"/>
      <c r="BU2855" s="2"/>
      <c r="BW2855" s="2"/>
    </row>
    <row r="2856" spans="71:75">
      <c r="BS2856" s="2"/>
      <c r="BU2856" s="2"/>
      <c r="BW2856" s="2"/>
    </row>
    <row r="2857" spans="71:75">
      <c r="BS2857" s="2"/>
      <c r="BU2857" s="2"/>
      <c r="BW2857" s="2"/>
    </row>
    <row r="2858" spans="71:75">
      <c r="BS2858" s="2"/>
      <c r="BU2858" s="2"/>
      <c r="BW2858" s="2"/>
    </row>
    <row r="2859" spans="71:75">
      <c r="BS2859" s="2"/>
      <c r="BU2859" s="2"/>
      <c r="BW2859" s="2"/>
    </row>
    <row r="2860" spans="71:75">
      <c r="BS2860" s="2"/>
      <c r="BU2860" s="2"/>
      <c r="BW2860" s="2"/>
    </row>
    <row r="2861" spans="71:75">
      <c r="BS2861" s="2"/>
      <c r="BU2861" s="2"/>
      <c r="BW2861" s="2"/>
    </row>
    <row r="2862" spans="71:75">
      <c r="BS2862" s="2"/>
      <c r="BU2862" s="2"/>
      <c r="BW2862" s="2"/>
    </row>
    <row r="2863" spans="71:75">
      <c r="BS2863" s="2"/>
      <c r="BU2863" s="2"/>
      <c r="BW2863" s="2"/>
    </row>
    <row r="2864" spans="71:75">
      <c r="BS2864" s="2"/>
      <c r="BU2864" s="2"/>
      <c r="BW2864" s="2"/>
    </row>
    <row r="2865" spans="71:75">
      <c r="BS2865" s="2"/>
      <c r="BU2865" s="2"/>
      <c r="BW2865" s="2"/>
    </row>
    <row r="2866" spans="71:75">
      <c r="BS2866" s="2"/>
      <c r="BU2866" s="2"/>
      <c r="BW2866" s="2"/>
    </row>
    <row r="2867" spans="71:75">
      <c r="BS2867" s="2"/>
      <c r="BU2867" s="2"/>
      <c r="BW2867" s="2"/>
    </row>
    <row r="2868" spans="71:75">
      <c r="BS2868" s="2"/>
      <c r="BU2868" s="2"/>
      <c r="BW2868" s="2"/>
    </row>
    <row r="2869" spans="71:75">
      <c r="BS2869" s="2"/>
      <c r="BU2869" s="2"/>
      <c r="BW2869" s="2"/>
    </row>
    <row r="2870" spans="71:75">
      <c r="BS2870" s="2"/>
      <c r="BU2870" s="2"/>
      <c r="BW2870" s="2"/>
    </row>
    <row r="2871" spans="71:75">
      <c r="BS2871" s="2"/>
      <c r="BU2871" s="2"/>
      <c r="BW2871" s="2"/>
    </row>
    <row r="2872" spans="71:75">
      <c r="BS2872" s="2"/>
      <c r="BU2872" s="2"/>
      <c r="BW2872" s="2"/>
    </row>
    <row r="2873" spans="71:75">
      <c r="BS2873" s="2"/>
      <c r="BU2873" s="2"/>
      <c r="BW2873" s="2"/>
    </row>
    <row r="2874" spans="71:75">
      <c r="BS2874" s="2"/>
      <c r="BU2874" s="2"/>
      <c r="BW2874" s="2"/>
    </row>
    <row r="2875" spans="71:75">
      <c r="BS2875" s="2"/>
      <c r="BU2875" s="2"/>
      <c r="BW2875" s="2"/>
    </row>
    <row r="2876" spans="71:75">
      <c r="BS2876" s="2"/>
      <c r="BU2876" s="2"/>
      <c r="BW2876" s="2"/>
    </row>
    <row r="2877" spans="71:75">
      <c r="BS2877" s="2"/>
      <c r="BU2877" s="2"/>
      <c r="BW2877" s="2"/>
    </row>
    <row r="2878" spans="71:75">
      <c r="BS2878" s="2"/>
      <c r="BU2878" s="2"/>
      <c r="BW2878" s="2"/>
    </row>
    <row r="2879" spans="71:75">
      <c r="BS2879" s="2"/>
      <c r="BU2879" s="2"/>
      <c r="BW2879" s="2"/>
    </row>
    <row r="2880" spans="71:75">
      <c r="BS2880" s="2"/>
      <c r="BU2880" s="2"/>
      <c r="BW2880" s="2"/>
    </row>
    <row r="2881" spans="71:75">
      <c r="BS2881" s="2"/>
      <c r="BU2881" s="2"/>
      <c r="BW2881" s="2"/>
    </row>
    <row r="2882" spans="71:75">
      <c r="BS2882" s="2"/>
      <c r="BU2882" s="2"/>
      <c r="BW2882" s="2"/>
    </row>
    <row r="2883" spans="71:75">
      <c r="BS2883" s="2"/>
      <c r="BU2883" s="2"/>
      <c r="BW2883" s="2"/>
    </row>
    <row r="2884" spans="71:75">
      <c r="BS2884" s="2"/>
      <c r="BU2884" s="2"/>
      <c r="BW2884" s="2"/>
    </row>
    <row r="2885" spans="71:75">
      <c r="BS2885" s="2"/>
      <c r="BU2885" s="2"/>
      <c r="BW2885" s="2"/>
    </row>
    <row r="2886" spans="71:75">
      <c r="BS2886" s="2"/>
      <c r="BU2886" s="2"/>
      <c r="BW2886" s="2"/>
    </row>
    <row r="2887" spans="71:75">
      <c r="BS2887" s="2"/>
      <c r="BU2887" s="2"/>
      <c r="BW2887" s="2"/>
    </row>
    <row r="2888" spans="71:75">
      <c r="BS2888" s="2"/>
      <c r="BU2888" s="2"/>
      <c r="BW2888" s="2"/>
    </row>
    <row r="2889" spans="71:75">
      <c r="BS2889" s="2"/>
      <c r="BU2889" s="2"/>
      <c r="BW2889" s="2"/>
    </row>
    <row r="2890" spans="71:75">
      <c r="BS2890" s="2"/>
      <c r="BU2890" s="2"/>
      <c r="BW2890" s="2"/>
    </row>
    <row r="2891" spans="71:75">
      <c r="BS2891" s="2"/>
      <c r="BU2891" s="2"/>
      <c r="BW2891" s="2"/>
    </row>
    <row r="2892" spans="71:75">
      <c r="BS2892" s="2"/>
      <c r="BU2892" s="2"/>
      <c r="BW2892" s="2"/>
    </row>
    <row r="2893" spans="71:75">
      <c r="BS2893" s="2"/>
      <c r="BU2893" s="2"/>
      <c r="BW2893" s="2"/>
    </row>
    <row r="2894" spans="71:75">
      <c r="BS2894" s="2"/>
      <c r="BU2894" s="2"/>
      <c r="BW2894" s="2"/>
    </row>
    <row r="2895" spans="71:75">
      <c r="BS2895" s="2"/>
      <c r="BU2895" s="2"/>
      <c r="BW2895" s="2"/>
    </row>
    <row r="2896" spans="71:75">
      <c r="BS2896" s="2"/>
      <c r="BU2896" s="2"/>
      <c r="BW2896" s="2"/>
    </row>
    <row r="2897" spans="71:75">
      <c r="BS2897" s="2"/>
      <c r="BU2897" s="2"/>
      <c r="BW2897" s="2"/>
    </row>
    <row r="2898" spans="71:75">
      <c r="BS2898" s="2"/>
      <c r="BU2898" s="2"/>
      <c r="BW2898" s="2"/>
    </row>
    <row r="2899" spans="71:75">
      <c r="BS2899" s="2"/>
      <c r="BU2899" s="2"/>
      <c r="BW2899" s="2"/>
    </row>
    <row r="2900" spans="71:75">
      <c r="BS2900" s="2"/>
      <c r="BU2900" s="2"/>
      <c r="BW2900" s="2"/>
    </row>
    <row r="2901" spans="71:75">
      <c r="BS2901" s="2"/>
      <c r="BU2901" s="2"/>
      <c r="BW2901" s="2"/>
    </row>
    <row r="2902" spans="71:75">
      <c r="BS2902" s="2"/>
      <c r="BU2902" s="2"/>
      <c r="BW2902" s="2"/>
    </row>
    <row r="2903" spans="71:75">
      <c r="BS2903" s="2"/>
      <c r="BU2903" s="2"/>
      <c r="BW2903" s="2"/>
    </row>
    <row r="2904" spans="71:75">
      <c r="BS2904" s="2"/>
      <c r="BU2904" s="2"/>
      <c r="BW2904" s="2"/>
    </row>
    <row r="2905" spans="71:75">
      <c r="BS2905" s="2"/>
      <c r="BU2905" s="2"/>
      <c r="BW2905" s="2"/>
    </row>
    <row r="2906" spans="71:75">
      <c r="BS2906" s="2"/>
      <c r="BU2906" s="2"/>
      <c r="BW2906" s="2"/>
    </row>
    <row r="2907" spans="71:75">
      <c r="BS2907" s="2"/>
      <c r="BU2907" s="2"/>
      <c r="BW2907" s="2"/>
    </row>
    <row r="2908" spans="71:75">
      <c r="BS2908" s="2"/>
      <c r="BU2908" s="2"/>
      <c r="BW2908" s="2"/>
    </row>
    <row r="2909" spans="71:75">
      <c r="BS2909" s="2"/>
      <c r="BU2909" s="2"/>
      <c r="BW2909" s="2"/>
    </row>
    <row r="2910" spans="71:75">
      <c r="BS2910" s="2"/>
      <c r="BU2910" s="2"/>
      <c r="BW2910" s="2"/>
    </row>
    <row r="2911" spans="71:75">
      <c r="BS2911" s="2"/>
      <c r="BU2911" s="2"/>
      <c r="BW2911" s="2"/>
    </row>
    <row r="2912" spans="71:75">
      <c r="BS2912" s="2"/>
      <c r="BU2912" s="2"/>
      <c r="BW2912" s="2"/>
    </row>
    <row r="2913" spans="71:75">
      <c r="BS2913" s="2"/>
      <c r="BU2913" s="2"/>
      <c r="BW2913" s="2"/>
    </row>
    <row r="2914" spans="71:75">
      <c r="BS2914" s="2"/>
      <c r="BU2914" s="2"/>
      <c r="BW2914" s="2"/>
    </row>
    <row r="2915" spans="71:75">
      <c r="BS2915" s="2"/>
      <c r="BU2915" s="2"/>
      <c r="BW2915" s="2"/>
    </row>
    <row r="2916" spans="71:75">
      <c r="BS2916" s="2"/>
      <c r="BU2916" s="2"/>
      <c r="BW2916" s="2"/>
    </row>
    <row r="2917" spans="71:75">
      <c r="BS2917" s="2"/>
      <c r="BU2917" s="2"/>
      <c r="BW2917" s="2"/>
    </row>
    <row r="2918" spans="71:75">
      <c r="BS2918" s="2"/>
      <c r="BU2918" s="2"/>
      <c r="BW2918" s="2"/>
    </row>
    <row r="2919" spans="71:75">
      <c r="BS2919" s="2"/>
      <c r="BU2919" s="2"/>
      <c r="BW2919" s="2"/>
    </row>
    <row r="2920" spans="71:75">
      <c r="BS2920" s="2"/>
      <c r="BU2920" s="2"/>
      <c r="BW2920" s="2"/>
    </row>
    <row r="2921" spans="71:75">
      <c r="BS2921" s="2"/>
      <c r="BU2921" s="2"/>
      <c r="BW2921" s="2"/>
    </row>
    <row r="2922" spans="71:75">
      <c r="BS2922" s="2"/>
      <c r="BU2922" s="2"/>
      <c r="BW2922" s="2"/>
    </row>
    <row r="2923" spans="71:75">
      <c r="BS2923" s="2"/>
      <c r="BU2923" s="2"/>
      <c r="BW2923" s="2"/>
    </row>
    <row r="2924" spans="71:75">
      <c r="BS2924" s="2"/>
      <c r="BU2924" s="2"/>
      <c r="BW2924" s="2"/>
    </row>
    <row r="2925" spans="71:75">
      <c r="BS2925" s="2"/>
      <c r="BU2925" s="2"/>
      <c r="BW2925" s="2"/>
    </row>
    <row r="2926" spans="71:75">
      <c r="BS2926" s="2"/>
      <c r="BU2926" s="2"/>
      <c r="BW2926" s="2"/>
    </row>
    <row r="2927" spans="71:75">
      <c r="BS2927" s="2"/>
      <c r="BU2927" s="2"/>
      <c r="BW2927" s="2"/>
    </row>
    <row r="2928" spans="71:75">
      <c r="BS2928" s="2"/>
      <c r="BU2928" s="2"/>
      <c r="BW2928" s="2"/>
    </row>
    <row r="2929" spans="71:75">
      <c r="BS2929" s="2"/>
      <c r="BU2929" s="2"/>
      <c r="BW2929" s="2"/>
    </row>
    <row r="2930" spans="71:75">
      <c r="BS2930" s="2"/>
      <c r="BU2930" s="2"/>
      <c r="BW2930" s="2"/>
    </row>
    <row r="2931" spans="71:75">
      <c r="BS2931" s="2"/>
      <c r="BU2931" s="2"/>
      <c r="BW2931" s="2"/>
    </row>
    <row r="2932" spans="71:75">
      <c r="BS2932" s="2"/>
      <c r="BU2932" s="2"/>
      <c r="BW2932" s="2"/>
    </row>
    <row r="2933" spans="71:75">
      <c r="BS2933" s="2"/>
      <c r="BU2933" s="2"/>
      <c r="BW2933" s="2"/>
    </row>
    <row r="2934" spans="71:75">
      <c r="BS2934" s="2"/>
      <c r="BU2934" s="2"/>
      <c r="BW2934" s="2"/>
    </row>
    <row r="2935" spans="71:75">
      <c r="BS2935" s="2"/>
      <c r="BU2935" s="2"/>
      <c r="BW2935" s="2"/>
    </row>
    <row r="2936" spans="71:75">
      <c r="BS2936" s="2"/>
      <c r="BU2936" s="2"/>
      <c r="BW2936" s="2"/>
    </row>
    <row r="2937" spans="71:75">
      <c r="BS2937" s="2"/>
      <c r="BU2937" s="2"/>
      <c r="BW2937" s="2"/>
    </row>
    <row r="2938" spans="71:75">
      <c r="BS2938" s="2"/>
      <c r="BU2938" s="2"/>
      <c r="BW2938" s="2"/>
    </row>
    <row r="2939" spans="71:75">
      <c r="BS2939" s="2"/>
      <c r="BU2939" s="2"/>
      <c r="BW2939" s="2"/>
    </row>
    <row r="2940" spans="71:75">
      <c r="BS2940" s="2"/>
      <c r="BU2940" s="2"/>
      <c r="BW2940" s="2"/>
    </row>
    <row r="2941" spans="71:75">
      <c r="BS2941" s="2"/>
      <c r="BU2941" s="2"/>
      <c r="BW2941" s="2"/>
    </row>
    <row r="2942" spans="71:75">
      <c r="BS2942" s="2"/>
      <c r="BU2942" s="2"/>
      <c r="BW2942" s="2"/>
    </row>
    <row r="2943" spans="71:75">
      <c r="BS2943" s="2"/>
      <c r="BU2943" s="2"/>
      <c r="BW2943" s="2"/>
    </row>
    <row r="2944" spans="71:75">
      <c r="BS2944" s="2"/>
      <c r="BU2944" s="2"/>
      <c r="BW2944" s="2"/>
    </row>
    <row r="2945" spans="71:75">
      <c r="BS2945" s="2"/>
      <c r="BU2945" s="2"/>
      <c r="BW2945" s="2"/>
    </row>
    <row r="2946" spans="71:75">
      <c r="BS2946" s="2"/>
      <c r="BU2946" s="2"/>
      <c r="BW2946" s="2"/>
    </row>
    <row r="2947" spans="71:75">
      <c r="BS2947" s="2"/>
      <c r="BU2947" s="2"/>
      <c r="BW2947" s="2"/>
    </row>
    <row r="2948" spans="71:75">
      <c r="BS2948" s="2"/>
      <c r="BU2948" s="2"/>
      <c r="BW2948" s="2"/>
    </row>
    <row r="2949" spans="71:75">
      <c r="BS2949" s="2"/>
      <c r="BU2949" s="2"/>
      <c r="BW2949" s="2"/>
    </row>
    <row r="2950" spans="71:75">
      <c r="BS2950" s="2"/>
      <c r="BU2950" s="2"/>
      <c r="BW2950" s="2"/>
    </row>
    <row r="2951" spans="71:75">
      <c r="BS2951" s="2"/>
      <c r="BU2951" s="2"/>
      <c r="BW2951" s="2"/>
    </row>
    <row r="2952" spans="71:75">
      <c r="BS2952" s="2"/>
      <c r="BU2952" s="2"/>
      <c r="BW2952" s="2"/>
    </row>
    <row r="2953" spans="71:75">
      <c r="BS2953" s="2"/>
      <c r="BU2953" s="2"/>
      <c r="BW2953" s="2"/>
    </row>
    <row r="2954" spans="71:75">
      <c r="BS2954" s="2"/>
      <c r="BU2954" s="2"/>
      <c r="BW2954" s="2"/>
    </row>
    <row r="2955" spans="71:75">
      <c r="BS2955" s="2"/>
      <c r="BU2955" s="2"/>
      <c r="BW2955" s="2"/>
    </row>
    <row r="2956" spans="71:75">
      <c r="BS2956" s="2"/>
      <c r="BU2956" s="2"/>
      <c r="BW2956" s="2"/>
    </row>
    <row r="2957" spans="71:75">
      <c r="BS2957" s="2"/>
      <c r="BU2957" s="2"/>
      <c r="BW2957" s="2"/>
    </row>
    <row r="2958" spans="71:75">
      <c r="BS2958" s="2"/>
      <c r="BU2958" s="2"/>
      <c r="BW2958" s="2"/>
    </row>
    <row r="2959" spans="71:75">
      <c r="BS2959" s="2"/>
      <c r="BU2959" s="2"/>
      <c r="BW2959" s="2"/>
    </row>
    <row r="2960" spans="71:75">
      <c r="BS2960" s="2"/>
      <c r="BU2960" s="2"/>
      <c r="BW2960" s="2"/>
    </row>
    <row r="2961" spans="71:75">
      <c r="BS2961" s="2"/>
      <c r="BU2961" s="2"/>
      <c r="BW2961" s="2"/>
    </row>
    <row r="2962" spans="71:75">
      <c r="BS2962" s="2"/>
      <c r="BU2962" s="2"/>
      <c r="BW2962" s="2"/>
    </row>
    <row r="2963" spans="71:75">
      <c r="BS2963" s="2"/>
      <c r="BU2963" s="2"/>
      <c r="BW2963" s="2"/>
    </row>
    <row r="2964" spans="71:75">
      <c r="BS2964" s="2"/>
      <c r="BU2964" s="2"/>
      <c r="BW2964" s="2"/>
    </row>
    <row r="2965" spans="71:75">
      <c r="BS2965" s="2"/>
      <c r="BU2965" s="2"/>
      <c r="BW2965" s="2"/>
    </row>
    <row r="2966" spans="71:75">
      <c r="BS2966" s="2"/>
      <c r="BU2966" s="2"/>
      <c r="BW2966" s="2"/>
    </row>
    <row r="2967" spans="71:75">
      <c r="BS2967" s="2"/>
      <c r="BU2967" s="2"/>
      <c r="BW2967" s="2"/>
    </row>
    <row r="2968" spans="71:75">
      <c r="BS2968" s="2"/>
      <c r="BU2968" s="2"/>
      <c r="BW2968" s="2"/>
    </row>
    <row r="2969" spans="71:75">
      <c r="BS2969" s="2"/>
      <c r="BU2969" s="2"/>
      <c r="BW2969" s="2"/>
    </row>
    <row r="2970" spans="71:75">
      <c r="BS2970" s="2"/>
      <c r="BU2970" s="2"/>
      <c r="BW2970" s="2"/>
    </row>
    <row r="2971" spans="71:75">
      <c r="BS2971" s="2"/>
      <c r="BU2971" s="2"/>
      <c r="BW2971" s="2"/>
    </row>
    <row r="2972" spans="71:75">
      <c r="BS2972" s="2"/>
      <c r="BU2972" s="2"/>
      <c r="BW2972" s="2"/>
    </row>
    <row r="2973" spans="71:75">
      <c r="BS2973" s="2"/>
      <c r="BU2973" s="2"/>
      <c r="BW2973" s="2"/>
    </row>
    <row r="2974" spans="71:75">
      <c r="BS2974" s="2"/>
      <c r="BU2974" s="2"/>
      <c r="BW2974" s="2"/>
    </row>
    <row r="2975" spans="71:75">
      <c r="BS2975" s="2"/>
      <c r="BU2975" s="2"/>
      <c r="BW2975" s="2"/>
    </row>
    <row r="2976" spans="71:75">
      <c r="BS2976" s="2"/>
      <c r="BU2976" s="2"/>
      <c r="BW2976" s="2"/>
    </row>
    <row r="2977" spans="71:75">
      <c r="BS2977" s="2"/>
      <c r="BU2977" s="2"/>
      <c r="BW2977" s="2"/>
    </row>
    <row r="2978" spans="71:75">
      <c r="BS2978" s="2"/>
      <c r="BU2978" s="2"/>
      <c r="BW2978" s="2"/>
    </row>
    <row r="2979" spans="71:75">
      <c r="BS2979" s="2"/>
      <c r="BU2979" s="2"/>
      <c r="BW2979" s="2"/>
    </row>
    <row r="2980" spans="71:75">
      <c r="BS2980" s="2"/>
      <c r="BU2980" s="2"/>
      <c r="BW2980" s="2"/>
    </row>
    <row r="2981" spans="71:75">
      <c r="BS2981" s="2"/>
      <c r="BU2981" s="2"/>
      <c r="BW2981" s="2"/>
    </row>
    <row r="2982" spans="71:75">
      <c r="BS2982" s="2"/>
      <c r="BU2982" s="2"/>
      <c r="BW2982" s="2"/>
    </row>
    <row r="2983" spans="71:75">
      <c r="BS2983" s="2"/>
      <c r="BU2983" s="2"/>
      <c r="BW2983" s="2"/>
    </row>
    <row r="2984" spans="71:75">
      <c r="BS2984" s="2"/>
      <c r="BU2984" s="2"/>
      <c r="BW2984" s="2"/>
    </row>
    <row r="2985" spans="71:75">
      <c r="BS2985" s="2"/>
      <c r="BU2985" s="2"/>
      <c r="BW2985" s="2"/>
    </row>
    <row r="2986" spans="71:75">
      <c r="BS2986" s="2"/>
      <c r="BU2986" s="2"/>
      <c r="BW2986" s="2"/>
    </row>
    <row r="2987" spans="71:75">
      <c r="BS2987" s="2"/>
      <c r="BU2987" s="2"/>
      <c r="BW2987" s="2"/>
    </row>
    <row r="2988" spans="71:75">
      <c r="BS2988" s="2"/>
      <c r="BU2988" s="2"/>
      <c r="BW2988" s="2"/>
    </row>
    <row r="2989" spans="71:75">
      <c r="BS2989" s="2"/>
      <c r="BU2989" s="2"/>
      <c r="BW2989" s="2"/>
    </row>
    <row r="2990" spans="71:75">
      <c r="BS2990" s="2"/>
      <c r="BU2990" s="2"/>
      <c r="BW2990" s="2"/>
    </row>
    <row r="2991" spans="71:75">
      <c r="BS2991" s="2"/>
      <c r="BU2991" s="2"/>
      <c r="BW2991" s="2"/>
    </row>
    <row r="2992" spans="71:75">
      <c r="BS2992" s="2"/>
      <c r="BU2992" s="2"/>
      <c r="BW2992" s="2"/>
    </row>
    <row r="2993" spans="71:75">
      <c r="BS2993" s="2"/>
      <c r="BU2993" s="2"/>
      <c r="BW2993" s="2"/>
    </row>
    <row r="2994" spans="71:75">
      <c r="BS2994" s="2"/>
      <c r="BU2994" s="2"/>
      <c r="BW2994" s="2"/>
    </row>
    <row r="2995" spans="71:75">
      <c r="BS2995" s="2"/>
      <c r="BU2995" s="2"/>
      <c r="BW2995" s="2"/>
    </row>
    <row r="2996" spans="71:75">
      <c r="BS2996" s="2"/>
      <c r="BU2996" s="2"/>
      <c r="BW2996" s="2"/>
    </row>
    <row r="2997" spans="71:75">
      <c r="BS2997" s="2"/>
      <c r="BU2997" s="2"/>
      <c r="BW2997" s="2"/>
    </row>
    <row r="2998" spans="71:75">
      <c r="BS2998" s="2"/>
      <c r="BU2998" s="2"/>
      <c r="BW2998" s="2"/>
    </row>
    <row r="2999" spans="71:75">
      <c r="BS2999" s="2"/>
      <c r="BU2999" s="2"/>
      <c r="BW2999" s="2"/>
    </row>
    <row r="3000" spans="71:75">
      <c r="BS3000" s="2"/>
      <c r="BU3000" s="2"/>
      <c r="BW3000" s="2"/>
    </row>
    <row r="3001" spans="71:75">
      <c r="BS3001" s="2"/>
      <c r="BU3001" s="2"/>
      <c r="BW3001" s="2"/>
    </row>
    <row r="3002" spans="71:75">
      <c r="BS3002" s="2"/>
      <c r="BU3002" s="2"/>
      <c r="BW3002" s="2"/>
    </row>
    <row r="3003" spans="71:75">
      <c r="BS3003" s="2"/>
      <c r="BU3003" s="2"/>
      <c r="BW3003" s="2"/>
    </row>
    <row r="3004" spans="71:75">
      <c r="BS3004" s="2"/>
      <c r="BU3004" s="2"/>
      <c r="BW3004" s="2"/>
    </row>
    <row r="3005" spans="71:75">
      <c r="BS3005" s="2"/>
      <c r="BU3005" s="2"/>
      <c r="BW3005" s="2"/>
    </row>
    <row r="3006" spans="71:75">
      <c r="BS3006" s="2"/>
      <c r="BU3006" s="2"/>
      <c r="BW3006" s="2"/>
    </row>
    <row r="3007" spans="71:75">
      <c r="BS3007" s="2"/>
      <c r="BU3007" s="2"/>
      <c r="BW3007" s="2"/>
    </row>
    <row r="3008" spans="71:75">
      <c r="BS3008" s="2"/>
      <c r="BU3008" s="2"/>
      <c r="BW3008" s="2"/>
    </row>
    <row r="3009" spans="71:75">
      <c r="BS3009" s="2"/>
      <c r="BU3009" s="2"/>
      <c r="BW3009" s="2"/>
    </row>
    <row r="3010" spans="71:75">
      <c r="BS3010" s="2"/>
      <c r="BU3010" s="2"/>
      <c r="BW3010" s="2"/>
    </row>
    <row r="3011" spans="71:75">
      <c r="BS3011" s="2"/>
      <c r="BU3011" s="2"/>
      <c r="BW3011" s="2"/>
    </row>
    <row r="3012" spans="71:75">
      <c r="BS3012" s="2"/>
      <c r="BU3012" s="2"/>
      <c r="BW3012" s="2"/>
    </row>
    <row r="3013" spans="71:75">
      <c r="BS3013" s="2"/>
      <c r="BU3013" s="2"/>
      <c r="BW3013" s="2"/>
    </row>
    <row r="3014" spans="71:75">
      <c r="BS3014" s="2"/>
      <c r="BU3014" s="2"/>
      <c r="BW3014" s="2"/>
    </row>
    <row r="3015" spans="71:75">
      <c r="BS3015" s="2"/>
      <c r="BU3015" s="2"/>
      <c r="BW3015" s="2"/>
    </row>
    <row r="3016" spans="71:75">
      <c r="BS3016" s="2"/>
      <c r="BU3016" s="2"/>
      <c r="BW3016" s="2"/>
    </row>
    <row r="3017" spans="71:75">
      <c r="BS3017" s="2"/>
      <c r="BU3017" s="2"/>
      <c r="BW3017" s="2"/>
    </row>
    <row r="3018" spans="71:75">
      <c r="BS3018" s="2"/>
      <c r="BU3018" s="2"/>
      <c r="BW3018" s="2"/>
    </row>
    <row r="3019" spans="71:75">
      <c r="BS3019" s="2"/>
      <c r="BU3019" s="2"/>
      <c r="BW3019" s="2"/>
    </row>
    <row r="3020" spans="71:75">
      <c r="BS3020" s="2"/>
      <c r="BU3020" s="2"/>
      <c r="BW3020" s="2"/>
    </row>
    <row r="3021" spans="71:75">
      <c r="BS3021" s="2"/>
      <c r="BU3021" s="2"/>
      <c r="BW3021" s="2"/>
    </row>
    <row r="3022" spans="71:75">
      <c r="BS3022" s="2"/>
      <c r="BU3022" s="2"/>
      <c r="BW3022" s="2"/>
    </row>
    <row r="3023" spans="71:75">
      <c r="BS3023" s="2"/>
      <c r="BU3023" s="2"/>
      <c r="BW3023" s="2"/>
    </row>
    <row r="3024" spans="71:75">
      <c r="BS3024" s="2"/>
      <c r="BU3024" s="2"/>
      <c r="BW3024" s="2"/>
    </row>
    <row r="3025" spans="71:75">
      <c r="BS3025" s="2"/>
      <c r="BU3025" s="2"/>
      <c r="BW3025" s="2"/>
    </row>
    <row r="3026" spans="71:75">
      <c r="BS3026" s="2"/>
      <c r="BU3026" s="2"/>
      <c r="BW3026" s="2"/>
    </row>
    <row r="3027" spans="71:75">
      <c r="BS3027" s="2"/>
      <c r="BU3027" s="2"/>
      <c r="BW3027" s="2"/>
    </row>
    <row r="3028" spans="71:75">
      <c r="BS3028" s="2"/>
      <c r="BU3028" s="2"/>
      <c r="BW3028" s="2"/>
    </row>
    <row r="3029" spans="71:75">
      <c r="BS3029" s="2"/>
      <c r="BU3029" s="2"/>
      <c r="BW3029" s="2"/>
    </row>
    <row r="3030" spans="71:75">
      <c r="BS3030" s="2"/>
      <c r="BU3030" s="2"/>
      <c r="BW3030" s="2"/>
    </row>
    <row r="3031" spans="71:75">
      <c r="BS3031" s="2"/>
      <c r="BU3031" s="2"/>
      <c r="BW3031" s="2"/>
    </row>
    <row r="3032" spans="71:75">
      <c r="BS3032" s="2"/>
      <c r="BU3032" s="2"/>
      <c r="BW3032" s="2"/>
    </row>
    <row r="3033" spans="71:75">
      <c r="BS3033" s="2"/>
      <c r="BU3033" s="2"/>
      <c r="BW3033" s="2"/>
    </row>
    <row r="3034" spans="71:75">
      <c r="BS3034" s="2"/>
      <c r="BU3034" s="2"/>
      <c r="BW3034" s="2"/>
    </row>
    <row r="3035" spans="71:75">
      <c r="BS3035" s="2"/>
      <c r="BU3035" s="2"/>
      <c r="BW3035" s="2"/>
    </row>
    <row r="3036" spans="71:75">
      <c r="BS3036" s="2"/>
      <c r="BU3036" s="2"/>
      <c r="BW3036" s="2"/>
    </row>
    <row r="3037" spans="71:75">
      <c r="BS3037" s="2"/>
      <c r="BU3037" s="2"/>
      <c r="BW3037" s="2"/>
    </row>
    <row r="3038" spans="71:75">
      <c r="BS3038" s="2"/>
      <c r="BU3038" s="2"/>
      <c r="BW3038" s="2"/>
    </row>
    <row r="3039" spans="71:75">
      <c r="BS3039" s="2"/>
      <c r="BU3039" s="2"/>
      <c r="BW3039" s="2"/>
    </row>
    <row r="3040" spans="71:75">
      <c r="BS3040" s="2"/>
      <c r="BU3040" s="2"/>
      <c r="BW3040" s="2"/>
    </row>
    <row r="3041" spans="71:75">
      <c r="BS3041" s="2"/>
      <c r="BU3041" s="2"/>
      <c r="BW3041" s="2"/>
    </row>
    <row r="3042" spans="71:75">
      <c r="BS3042" s="2"/>
      <c r="BU3042" s="2"/>
      <c r="BW3042" s="2"/>
    </row>
    <row r="3043" spans="71:75">
      <c r="BS3043" s="2"/>
      <c r="BU3043" s="2"/>
      <c r="BW3043" s="2"/>
    </row>
    <row r="3044" spans="71:75">
      <c r="BS3044" s="2"/>
      <c r="BU3044" s="2"/>
      <c r="BW3044" s="2"/>
    </row>
    <row r="3045" spans="71:75">
      <c r="BS3045" s="2"/>
      <c r="BU3045" s="2"/>
      <c r="BW3045" s="2"/>
    </row>
    <row r="3046" spans="71:75">
      <c r="BS3046" s="2"/>
      <c r="BU3046" s="2"/>
      <c r="BW3046" s="2"/>
    </row>
    <row r="3047" spans="71:75">
      <c r="BS3047" s="2"/>
      <c r="BU3047" s="2"/>
      <c r="BW3047" s="2"/>
    </row>
    <row r="3048" spans="71:75">
      <c r="BS3048" s="2"/>
      <c r="BU3048" s="2"/>
      <c r="BW3048" s="2"/>
    </row>
    <row r="3049" spans="71:75">
      <c r="BS3049" s="2"/>
      <c r="BU3049" s="2"/>
      <c r="BW3049" s="2"/>
    </row>
    <row r="3050" spans="71:75">
      <c r="BS3050" s="2"/>
      <c r="BU3050" s="2"/>
      <c r="BW3050" s="2"/>
    </row>
    <row r="3051" spans="71:75">
      <c r="BS3051" s="2"/>
      <c r="BU3051" s="2"/>
      <c r="BW3051" s="2"/>
    </row>
    <row r="3052" spans="71:75">
      <c r="BS3052" s="2"/>
      <c r="BU3052" s="2"/>
      <c r="BW3052" s="2"/>
    </row>
    <row r="3053" spans="71:75">
      <c r="BS3053" s="2"/>
      <c r="BU3053" s="2"/>
      <c r="BW3053" s="2"/>
    </row>
    <row r="3054" spans="71:75">
      <c r="BS3054" s="2"/>
      <c r="BU3054" s="2"/>
      <c r="BW3054" s="2"/>
    </row>
    <row r="3055" spans="71:75">
      <c r="BS3055" s="2"/>
      <c r="BU3055" s="2"/>
      <c r="BW3055" s="2"/>
    </row>
    <row r="3056" spans="71:75">
      <c r="BS3056" s="2"/>
      <c r="BU3056" s="2"/>
      <c r="BW3056" s="2"/>
    </row>
    <row r="3057" spans="71:75">
      <c r="BS3057" s="2"/>
      <c r="BU3057" s="2"/>
      <c r="BW3057" s="2"/>
    </row>
    <row r="3058" spans="71:75">
      <c r="BS3058" s="2"/>
      <c r="BU3058" s="2"/>
      <c r="BW3058" s="2"/>
    </row>
    <row r="3059" spans="71:75">
      <c r="BS3059" s="2"/>
      <c r="BU3059" s="2"/>
      <c r="BW3059" s="2"/>
    </row>
    <row r="3060" spans="71:75">
      <c r="BS3060" s="2"/>
      <c r="BU3060" s="2"/>
      <c r="BW3060" s="2"/>
    </row>
    <row r="3061" spans="71:75">
      <c r="BS3061" s="2"/>
      <c r="BU3061" s="2"/>
      <c r="BW3061" s="2"/>
    </row>
    <row r="3062" spans="71:75">
      <c r="BS3062" s="2"/>
      <c r="BU3062" s="2"/>
      <c r="BW3062" s="2"/>
    </row>
    <row r="3063" spans="71:75">
      <c r="BS3063" s="2"/>
      <c r="BU3063" s="2"/>
      <c r="BW3063" s="2"/>
    </row>
    <row r="3064" spans="71:75">
      <c r="BS3064" s="2"/>
      <c r="BU3064" s="2"/>
      <c r="BW3064" s="2"/>
    </row>
    <row r="3065" spans="71:75">
      <c r="BS3065" s="2"/>
      <c r="BU3065" s="2"/>
      <c r="BW3065" s="2"/>
    </row>
    <row r="3066" spans="71:75">
      <c r="BS3066" s="2"/>
      <c r="BU3066" s="2"/>
      <c r="BW3066" s="2"/>
    </row>
    <row r="3067" spans="71:75">
      <c r="BS3067" s="2"/>
      <c r="BU3067" s="2"/>
      <c r="BW3067" s="2"/>
    </row>
    <row r="3068" spans="71:75">
      <c r="BS3068" s="2"/>
      <c r="BU3068" s="2"/>
      <c r="BW3068" s="2"/>
    </row>
    <row r="3069" spans="71:75">
      <c r="BS3069" s="2"/>
      <c r="BU3069" s="2"/>
      <c r="BW3069" s="2"/>
    </row>
    <row r="3070" spans="71:75">
      <c r="BS3070" s="2"/>
      <c r="BU3070" s="2"/>
      <c r="BW3070" s="2"/>
    </row>
    <row r="3071" spans="71:75">
      <c r="BS3071" s="2"/>
      <c r="BU3071" s="2"/>
      <c r="BW3071" s="2"/>
    </row>
    <row r="3072" spans="71:75">
      <c r="BS3072" s="2"/>
      <c r="BU3072" s="2"/>
      <c r="BW3072" s="2"/>
    </row>
    <row r="3073" spans="71:75">
      <c r="BS3073" s="2"/>
      <c r="BU3073" s="2"/>
      <c r="BW3073" s="2"/>
    </row>
    <row r="3074" spans="71:75">
      <c r="BS3074" s="2"/>
      <c r="BU3074" s="2"/>
      <c r="BW3074" s="2"/>
    </row>
    <row r="3075" spans="71:75">
      <c r="BS3075" s="2"/>
      <c r="BU3075" s="2"/>
      <c r="BW3075" s="2"/>
    </row>
    <row r="3076" spans="71:75">
      <c r="BS3076" s="2"/>
      <c r="BU3076" s="2"/>
      <c r="BW3076" s="2"/>
    </row>
    <row r="3077" spans="71:75">
      <c r="BS3077" s="2"/>
      <c r="BU3077" s="2"/>
      <c r="BW3077" s="2"/>
    </row>
    <row r="3078" spans="71:75">
      <c r="BS3078" s="2"/>
      <c r="BU3078" s="2"/>
      <c r="BW3078" s="2"/>
    </row>
    <row r="3079" spans="71:75">
      <c r="BS3079" s="2"/>
      <c r="BU3079" s="2"/>
      <c r="BW3079" s="2"/>
    </row>
    <row r="3080" spans="71:75">
      <c r="BS3080" s="2"/>
      <c r="BU3080" s="2"/>
      <c r="BW3080" s="2"/>
    </row>
    <row r="3081" spans="71:75">
      <c r="BS3081" s="2"/>
      <c r="BU3081" s="2"/>
      <c r="BW3081" s="2"/>
    </row>
    <row r="3082" spans="71:75">
      <c r="BS3082" s="2"/>
      <c r="BU3082" s="2"/>
      <c r="BW3082" s="2"/>
    </row>
    <row r="3083" spans="71:75">
      <c r="BS3083" s="2"/>
      <c r="BU3083" s="2"/>
      <c r="BW3083" s="2"/>
    </row>
    <row r="3084" spans="71:75">
      <c r="BS3084" s="2"/>
      <c r="BU3084" s="2"/>
      <c r="BW3084" s="2"/>
    </row>
    <row r="3085" spans="71:75">
      <c r="BS3085" s="2"/>
      <c r="BU3085" s="2"/>
      <c r="BW3085" s="2"/>
    </row>
    <row r="3086" spans="71:75">
      <c r="BS3086" s="2"/>
      <c r="BU3086" s="2"/>
      <c r="BW3086" s="2"/>
    </row>
    <row r="3087" spans="71:75">
      <c r="BS3087" s="2"/>
      <c r="BU3087" s="2"/>
      <c r="BW3087" s="2"/>
    </row>
    <row r="3088" spans="71:75">
      <c r="BS3088" s="2"/>
      <c r="BU3088" s="2"/>
      <c r="BW3088" s="2"/>
    </row>
    <row r="3089" spans="71:75">
      <c r="BS3089" s="2"/>
      <c r="BU3089" s="2"/>
      <c r="BW3089" s="2"/>
    </row>
    <row r="3090" spans="71:75">
      <c r="BS3090" s="2"/>
      <c r="BU3090" s="2"/>
      <c r="BW3090" s="2"/>
    </row>
    <row r="3091" spans="71:75">
      <c r="BS3091" s="2"/>
      <c r="BU3091" s="2"/>
      <c r="BW3091" s="2"/>
    </row>
    <row r="3092" spans="71:75">
      <c r="BS3092" s="2"/>
      <c r="BU3092" s="2"/>
      <c r="BW3092" s="2"/>
    </row>
    <row r="3093" spans="71:75">
      <c r="BS3093" s="2"/>
      <c r="BU3093" s="2"/>
      <c r="BW3093" s="2"/>
    </row>
    <row r="3094" spans="71:75">
      <c r="BS3094" s="2"/>
      <c r="BU3094" s="2"/>
      <c r="BW3094" s="2"/>
    </row>
    <row r="3095" spans="71:75">
      <c r="BS3095" s="2"/>
      <c r="BU3095" s="2"/>
      <c r="BW3095" s="2"/>
    </row>
    <row r="3096" spans="71:75">
      <c r="BS3096" s="2"/>
      <c r="BU3096" s="2"/>
      <c r="BW3096" s="2"/>
    </row>
    <row r="3097" spans="71:75">
      <c r="BS3097" s="2"/>
      <c r="BU3097" s="2"/>
      <c r="BW3097" s="2"/>
    </row>
    <row r="3098" spans="71:75">
      <c r="BS3098" s="2"/>
      <c r="BU3098" s="2"/>
      <c r="BW3098" s="2"/>
    </row>
    <row r="3099" spans="71:75">
      <c r="BS3099" s="2"/>
      <c r="BU3099" s="2"/>
      <c r="BW3099" s="2"/>
    </row>
    <row r="3100" spans="71:75">
      <c r="BS3100" s="2"/>
      <c r="BU3100" s="2"/>
      <c r="BW3100" s="2"/>
    </row>
    <row r="3101" spans="71:75">
      <c r="BS3101" s="2"/>
      <c r="BU3101" s="2"/>
      <c r="BW3101" s="2"/>
    </row>
    <row r="3102" spans="71:75">
      <c r="BS3102" s="2"/>
      <c r="BU3102" s="2"/>
      <c r="BW3102" s="2"/>
    </row>
    <row r="3103" spans="71:75">
      <c r="BS3103" s="2"/>
      <c r="BU3103" s="2"/>
      <c r="BW3103" s="2"/>
    </row>
    <row r="3104" spans="71:75">
      <c r="BS3104" s="2"/>
      <c r="BU3104" s="2"/>
      <c r="BW3104" s="2"/>
    </row>
    <row r="3105" spans="71:75">
      <c r="BS3105" s="2"/>
      <c r="BU3105" s="2"/>
      <c r="BW3105" s="2"/>
    </row>
    <row r="3106" spans="71:75">
      <c r="BS3106" s="2"/>
      <c r="BU3106" s="2"/>
      <c r="BW3106" s="2"/>
    </row>
    <row r="3107" spans="71:75">
      <c r="BS3107" s="2"/>
      <c r="BU3107" s="2"/>
      <c r="BW3107" s="2"/>
    </row>
    <row r="3108" spans="71:75">
      <c r="BS3108" s="2"/>
      <c r="BU3108" s="2"/>
      <c r="BW3108" s="2"/>
    </row>
    <row r="3109" spans="71:75">
      <c r="BS3109" s="2"/>
      <c r="BU3109" s="2"/>
      <c r="BW3109" s="2"/>
    </row>
    <row r="3110" spans="71:75">
      <c r="BS3110" s="2"/>
      <c r="BU3110" s="2"/>
      <c r="BW3110" s="2"/>
    </row>
    <row r="3111" spans="71:75">
      <c r="BS3111" s="2"/>
      <c r="BU3111" s="2"/>
      <c r="BW3111" s="2"/>
    </row>
    <row r="3112" spans="71:75">
      <c r="BS3112" s="2"/>
      <c r="BU3112" s="2"/>
      <c r="BW3112" s="2"/>
    </row>
    <row r="3113" spans="71:75">
      <c r="BS3113" s="2"/>
      <c r="BU3113" s="2"/>
      <c r="BW3113" s="2"/>
    </row>
    <row r="3114" spans="71:75">
      <c r="BS3114" s="2"/>
      <c r="BU3114" s="2"/>
      <c r="BW3114" s="2"/>
    </row>
    <row r="3115" spans="71:75">
      <c r="BS3115" s="2"/>
      <c r="BU3115" s="2"/>
      <c r="BW3115" s="2"/>
    </row>
    <row r="3116" spans="71:75">
      <c r="BS3116" s="2"/>
      <c r="BU3116" s="2"/>
      <c r="BW3116" s="2"/>
    </row>
    <row r="3117" spans="71:75">
      <c r="BS3117" s="2"/>
      <c r="BU3117" s="2"/>
      <c r="BW3117" s="2"/>
    </row>
    <row r="3118" spans="71:75">
      <c r="BS3118" s="2"/>
      <c r="BU3118" s="2"/>
      <c r="BW3118" s="2"/>
    </row>
    <row r="3119" spans="71:75">
      <c r="BS3119" s="2"/>
      <c r="BU3119" s="2"/>
      <c r="BW3119" s="2"/>
    </row>
    <row r="3120" spans="71:75">
      <c r="BS3120" s="2"/>
      <c r="BU3120" s="2"/>
      <c r="BW3120" s="2"/>
    </row>
    <row r="3121" spans="71:75">
      <c r="BS3121" s="2"/>
      <c r="BU3121" s="2"/>
      <c r="BW3121" s="2"/>
    </row>
    <row r="3122" spans="71:75">
      <c r="BS3122" s="2"/>
      <c r="BU3122" s="2"/>
      <c r="BW3122" s="2"/>
    </row>
    <row r="3123" spans="71:75">
      <c r="BS3123" s="2"/>
      <c r="BU3123" s="2"/>
      <c r="BW3123" s="2"/>
    </row>
    <row r="3124" spans="71:75">
      <c r="BS3124" s="2"/>
      <c r="BU3124" s="2"/>
      <c r="BW3124" s="2"/>
    </row>
    <row r="3125" spans="71:75">
      <c r="BS3125" s="2"/>
      <c r="BU3125" s="2"/>
      <c r="BW3125" s="2"/>
    </row>
    <row r="3126" spans="71:75">
      <c r="BS3126" s="2"/>
      <c r="BU3126" s="2"/>
      <c r="BW3126" s="2"/>
    </row>
    <row r="3127" spans="71:75">
      <c r="BS3127" s="2"/>
      <c r="BU3127" s="2"/>
      <c r="BW3127" s="2"/>
    </row>
    <row r="3128" spans="71:75">
      <c r="BS3128" s="2"/>
      <c r="BU3128" s="2"/>
      <c r="BW3128" s="2"/>
    </row>
    <row r="3129" spans="71:75">
      <c r="BS3129" s="2"/>
      <c r="BU3129" s="2"/>
      <c r="BW3129" s="2"/>
    </row>
    <row r="3130" spans="71:75">
      <c r="BS3130" s="2"/>
      <c r="BU3130" s="2"/>
      <c r="BW3130" s="2"/>
    </row>
    <row r="3131" spans="71:75">
      <c r="BS3131" s="2"/>
      <c r="BU3131" s="2"/>
      <c r="BW3131" s="2"/>
    </row>
    <row r="3132" spans="71:75">
      <c r="BS3132" s="2"/>
      <c r="BU3132" s="2"/>
      <c r="BW3132" s="2"/>
    </row>
    <row r="3133" spans="71:75">
      <c r="BS3133" s="2"/>
      <c r="BU3133" s="2"/>
      <c r="BW3133" s="2"/>
    </row>
    <row r="3134" spans="71:75">
      <c r="BS3134" s="2"/>
      <c r="BU3134" s="2"/>
      <c r="BW3134" s="2"/>
    </row>
    <row r="3135" spans="71:75">
      <c r="BS3135" s="2"/>
      <c r="BU3135" s="2"/>
      <c r="BW3135" s="2"/>
    </row>
    <row r="3136" spans="71:75">
      <c r="BS3136" s="2"/>
      <c r="BU3136" s="2"/>
      <c r="BW3136" s="2"/>
    </row>
    <row r="3137" spans="71:75">
      <c r="BS3137" s="2"/>
      <c r="BU3137" s="2"/>
      <c r="BW3137" s="2"/>
    </row>
    <row r="3138" spans="71:75">
      <c r="BS3138" s="2"/>
      <c r="BU3138" s="2"/>
      <c r="BW3138" s="2"/>
    </row>
    <row r="3139" spans="71:75">
      <c r="BS3139" s="2"/>
      <c r="BU3139" s="2"/>
      <c r="BW3139" s="2"/>
    </row>
    <row r="3140" spans="71:75">
      <c r="BS3140" s="2"/>
      <c r="BU3140" s="2"/>
      <c r="BW3140" s="2"/>
    </row>
    <row r="3141" spans="71:75">
      <c r="BS3141" s="2"/>
      <c r="BU3141" s="2"/>
      <c r="BW3141" s="2"/>
    </row>
    <row r="3142" spans="71:75">
      <c r="BS3142" s="2"/>
      <c r="BU3142" s="2"/>
      <c r="BW3142" s="2"/>
    </row>
    <row r="3143" spans="71:75">
      <c r="BS3143" s="2"/>
      <c r="BU3143" s="2"/>
      <c r="BW3143" s="2"/>
    </row>
    <row r="3144" spans="71:75">
      <c r="BS3144" s="2"/>
      <c r="BU3144" s="2"/>
      <c r="BW3144" s="2"/>
    </row>
    <row r="3145" spans="71:75">
      <c r="BS3145" s="2"/>
      <c r="BU3145" s="2"/>
      <c r="BW3145" s="2"/>
    </row>
    <row r="3146" spans="71:75">
      <c r="BS3146" s="2"/>
      <c r="BU3146" s="2"/>
      <c r="BW3146" s="2"/>
    </row>
    <row r="3147" spans="71:75">
      <c r="BS3147" s="2"/>
      <c r="BU3147" s="2"/>
      <c r="BW3147" s="2"/>
    </row>
    <row r="3148" spans="71:75">
      <c r="BS3148" s="2"/>
      <c r="BU3148" s="2"/>
      <c r="BW3148" s="2"/>
    </row>
    <row r="3149" spans="71:75">
      <c r="BS3149" s="2"/>
      <c r="BU3149" s="2"/>
      <c r="BW3149" s="2"/>
    </row>
    <row r="3150" spans="71:75">
      <c r="BS3150" s="2"/>
      <c r="BU3150" s="2"/>
      <c r="BW3150" s="2"/>
    </row>
    <row r="3151" spans="71:75">
      <c r="BS3151" s="2"/>
      <c r="BU3151" s="2"/>
      <c r="BW3151" s="2"/>
    </row>
    <row r="3152" spans="71:75">
      <c r="BS3152" s="2"/>
      <c r="BU3152" s="2"/>
      <c r="BW3152" s="2"/>
    </row>
    <row r="3153" spans="71:75">
      <c r="BS3153" s="2"/>
      <c r="BU3153" s="2"/>
      <c r="BW3153" s="2"/>
    </row>
    <row r="3154" spans="71:75">
      <c r="BS3154" s="2"/>
      <c r="BU3154" s="2"/>
      <c r="BW3154" s="2"/>
    </row>
    <row r="3155" spans="71:75">
      <c r="BS3155" s="2"/>
      <c r="BU3155" s="2"/>
      <c r="BW3155" s="2"/>
    </row>
    <row r="3156" spans="71:75">
      <c r="BS3156" s="2"/>
      <c r="BU3156" s="2"/>
      <c r="BW3156" s="2"/>
    </row>
    <row r="3157" spans="71:75">
      <c r="BS3157" s="2"/>
      <c r="BU3157" s="2"/>
      <c r="BW3157" s="2"/>
    </row>
    <row r="3158" spans="71:75">
      <c r="BS3158" s="2"/>
      <c r="BU3158" s="2"/>
      <c r="BW3158" s="2"/>
    </row>
    <row r="3159" spans="71:75">
      <c r="BS3159" s="2"/>
      <c r="BU3159" s="2"/>
      <c r="BW3159" s="2"/>
    </row>
    <row r="3160" spans="71:75">
      <c r="BS3160" s="2"/>
      <c r="BU3160" s="2"/>
      <c r="BW3160" s="2"/>
    </row>
    <row r="3161" spans="71:75">
      <c r="BS3161" s="2"/>
      <c r="BU3161" s="2"/>
      <c r="BW3161" s="2"/>
    </row>
    <row r="3162" spans="71:75">
      <c r="BS3162" s="2"/>
      <c r="BU3162" s="2"/>
      <c r="BW3162" s="2"/>
    </row>
    <row r="3163" spans="71:75">
      <c r="BS3163" s="2"/>
      <c r="BU3163" s="2"/>
      <c r="BW3163" s="2"/>
    </row>
    <row r="3164" spans="71:75">
      <c r="BS3164" s="2"/>
      <c r="BU3164" s="2"/>
      <c r="BW3164" s="2"/>
    </row>
    <row r="3165" spans="71:75">
      <c r="BS3165" s="2"/>
      <c r="BU3165" s="2"/>
      <c r="BW3165" s="2"/>
    </row>
    <row r="3166" spans="71:75">
      <c r="BS3166" s="2"/>
      <c r="BU3166" s="2"/>
      <c r="BW3166" s="2"/>
    </row>
    <row r="3167" spans="71:75">
      <c r="BS3167" s="2"/>
      <c r="BU3167" s="2"/>
      <c r="BW3167" s="2"/>
    </row>
    <row r="3168" spans="71:75">
      <c r="BS3168" s="2"/>
      <c r="BU3168" s="2"/>
      <c r="BW3168" s="2"/>
    </row>
    <row r="3169" spans="71:75">
      <c r="BS3169" s="2"/>
      <c r="BU3169" s="2"/>
      <c r="BW3169" s="2"/>
    </row>
    <row r="3170" spans="71:75">
      <c r="BS3170" s="2"/>
      <c r="BU3170" s="2"/>
      <c r="BW3170" s="2"/>
    </row>
    <row r="3171" spans="71:75">
      <c r="BS3171" s="2"/>
      <c r="BU3171" s="2"/>
      <c r="BW3171" s="2"/>
    </row>
    <row r="3172" spans="71:75">
      <c r="BS3172" s="2"/>
      <c r="BU3172" s="2"/>
      <c r="BW3172" s="2"/>
    </row>
    <row r="3173" spans="71:75">
      <c r="BS3173" s="2"/>
      <c r="BU3173" s="2"/>
      <c r="BW3173" s="2"/>
    </row>
    <row r="3174" spans="71:75">
      <c r="BS3174" s="2"/>
      <c r="BU3174" s="2"/>
      <c r="BW3174" s="2"/>
    </row>
    <row r="3175" spans="71:75">
      <c r="BS3175" s="2"/>
      <c r="BU3175" s="2"/>
      <c r="BW3175" s="2"/>
    </row>
    <row r="3176" spans="71:75">
      <c r="BS3176" s="2"/>
      <c r="BU3176" s="2"/>
      <c r="BW3176" s="2"/>
    </row>
    <row r="3177" spans="71:75">
      <c r="BS3177" s="2"/>
      <c r="BU3177" s="2"/>
      <c r="BW3177" s="2"/>
    </row>
    <row r="3178" spans="71:75">
      <c r="BS3178" s="2"/>
      <c r="BU3178" s="2"/>
      <c r="BW3178" s="2"/>
    </row>
    <row r="3179" spans="71:75">
      <c r="BS3179" s="2"/>
      <c r="BU3179" s="2"/>
      <c r="BW3179" s="2"/>
    </row>
    <row r="3180" spans="71:75">
      <c r="BS3180" s="2"/>
      <c r="BU3180" s="2"/>
      <c r="BW3180" s="2"/>
    </row>
    <row r="3181" spans="71:75">
      <c r="BS3181" s="2"/>
      <c r="BU3181" s="2"/>
      <c r="BW3181" s="2"/>
    </row>
    <row r="3182" spans="71:75">
      <c r="BS3182" s="2"/>
      <c r="BU3182" s="2"/>
      <c r="BW3182" s="2"/>
    </row>
    <row r="3183" spans="71:75">
      <c r="BS3183" s="2"/>
      <c r="BU3183" s="2"/>
      <c r="BW3183" s="2"/>
    </row>
    <row r="3184" spans="71:75">
      <c r="BS3184" s="2"/>
      <c r="BU3184" s="2"/>
      <c r="BW3184" s="2"/>
    </row>
    <row r="3185" spans="71:75">
      <c r="BS3185" s="2"/>
      <c r="BU3185" s="2"/>
      <c r="BW3185" s="2"/>
    </row>
    <row r="3186" spans="71:75">
      <c r="BS3186" s="2"/>
      <c r="BU3186" s="2"/>
      <c r="BW3186" s="2"/>
    </row>
    <row r="3187" spans="71:75">
      <c r="BS3187" s="2"/>
      <c r="BU3187" s="2"/>
      <c r="BW3187" s="2"/>
    </row>
    <row r="3188" spans="71:75">
      <c r="BS3188" s="2"/>
      <c r="BU3188" s="2"/>
      <c r="BW3188" s="2"/>
    </row>
    <row r="3189" spans="71:75">
      <c r="BS3189" s="2"/>
      <c r="BU3189" s="2"/>
      <c r="BW3189" s="2"/>
    </row>
    <row r="3190" spans="71:75">
      <c r="BS3190" s="2"/>
      <c r="BU3190" s="2"/>
      <c r="BW3190" s="2"/>
    </row>
    <row r="3191" spans="71:75">
      <c r="BS3191" s="2"/>
      <c r="BU3191" s="2"/>
      <c r="BW3191" s="2"/>
    </row>
    <row r="3192" spans="71:75">
      <c r="BS3192" s="2"/>
      <c r="BU3192" s="2"/>
      <c r="BW3192" s="2"/>
    </row>
    <row r="3193" spans="71:75">
      <c r="BS3193" s="2"/>
      <c r="BU3193" s="2"/>
      <c r="BW3193" s="2"/>
    </row>
    <row r="3194" spans="71:75">
      <c r="BS3194" s="2"/>
      <c r="BU3194" s="2"/>
      <c r="BW3194" s="2"/>
    </row>
    <row r="3195" spans="71:75">
      <c r="BS3195" s="2"/>
      <c r="BU3195" s="2"/>
      <c r="BW3195" s="2"/>
    </row>
    <row r="3196" spans="71:75">
      <c r="BS3196" s="2"/>
      <c r="BU3196" s="2"/>
      <c r="BW3196" s="2"/>
    </row>
    <row r="3197" spans="71:75">
      <c r="BS3197" s="2"/>
      <c r="BU3197" s="2"/>
      <c r="BW3197" s="2"/>
    </row>
    <row r="3198" spans="71:75">
      <c r="BS3198" s="2"/>
      <c r="BU3198" s="2"/>
      <c r="BW3198" s="2"/>
    </row>
    <row r="3199" spans="71:75">
      <c r="BS3199" s="2"/>
      <c r="BU3199" s="2"/>
      <c r="BW3199" s="2"/>
    </row>
    <row r="3200" spans="71:75">
      <c r="BS3200" s="2"/>
      <c r="BU3200" s="2"/>
      <c r="BW3200" s="2"/>
    </row>
    <row r="3201" spans="71:75">
      <c r="BS3201" s="2"/>
      <c r="BU3201" s="2"/>
      <c r="BW3201" s="2"/>
    </row>
    <row r="3202" spans="71:75">
      <c r="BS3202" s="2"/>
      <c r="BU3202" s="2"/>
      <c r="BW3202" s="2"/>
    </row>
    <row r="3203" spans="71:75">
      <c r="BS3203" s="2"/>
      <c r="BU3203" s="2"/>
      <c r="BW3203" s="2"/>
    </row>
    <row r="3204" spans="71:75">
      <c r="BS3204" s="2"/>
      <c r="BU3204" s="2"/>
      <c r="BW3204" s="2"/>
    </row>
    <row r="3205" spans="71:75">
      <c r="BS3205" s="2"/>
      <c r="BU3205" s="2"/>
      <c r="BW3205" s="2"/>
    </row>
    <row r="3206" spans="71:75">
      <c r="BS3206" s="2"/>
      <c r="BU3206" s="2"/>
      <c r="BW3206" s="2"/>
    </row>
    <row r="3207" spans="71:75">
      <c r="BS3207" s="2"/>
      <c r="BU3207" s="2"/>
      <c r="BW3207" s="2"/>
    </row>
    <row r="3208" spans="71:75">
      <c r="BS3208" s="2"/>
      <c r="BU3208" s="2"/>
      <c r="BW3208" s="2"/>
    </row>
    <row r="3209" spans="71:75">
      <c r="BS3209" s="2"/>
      <c r="BU3209" s="2"/>
      <c r="BW3209" s="2"/>
    </row>
    <row r="3210" spans="71:75">
      <c r="BS3210" s="2"/>
      <c r="BU3210" s="2"/>
      <c r="BW3210" s="2"/>
    </row>
    <row r="3211" spans="71:75">
      <c r="BS3211" s="2"/>
      <c r="BU3211" s="2"/>
      <c r="BW3211" s="2"/>
    </row>
    <row r="3212" spans="71:75">
      <c r="BS3212" s="2"/>
      <c r="BU3212" s="2"/>
      <c r="BW3212" s="2"/>
    </row>
    <row r="3213" spans="71:75">
      <c r="BS3213" s="2"/>
      <c r="BU3213" s="2"/>
      <c r="BW3213" s="2"/>
    </row>
    <row r="3214" spans="71:75">
      <c r="BS3214" s="2"/>
      <c r="BU3214" s="2"/>
      <c r="BW3214" s="2"/>
    </row>
    <row r="3215" spans="71:75">
      <c r="BS3215" s="2"/>
      <c r="BU3215" s="2"/>
      <c r="BW3215" s="2"/>
    </row>
    <row r="3216" spans="71:75">
      <c r="BS3216" s="2"/>
      <c r="BU3216" s="2"/>
      <c r="BW3216" s="2"/>
    </row>
    <row r="3217" spans="71:75">
      <c r="BS3217" s="2"/>
      <c r="BU3217" s="2"/>
      <c r="BW3217" s="2"/>
    </row>
    <row r="3218" spans="71:75">
      <c r="BS3218" s="2"/>
      <c r="BU3218" s="2"/>
      <c r="BW3218" s="2"/>
    </row>
    <row r="3219" spans="71:75">
      <c r="BS3219" s="2"/>
      <c r="BU3219" s="2"/>
      <c r="BW3219" s="2"/>
    </row>
    <row r="3220" spans="71:75">
      <c r="BS3220" s="2"/>
      <c r="BU3220" s="2"/>
      <c r="BW3220" s="2"/>
    </row>
    <row r="3221" spans="71:75">
      <c r="BS3221" s="2"/>
      <c r="BU3221" s="2"/>
      <c r="BW3221" s="2"/>
    </row>
    <row r="3222" spans="71:75">
      <c r="BS3222" s="2"/>
      <c r="BU3222" s="2"/>
      <c r="BW3222" s="2"/>
    </row>
    <row r="3223" spans="71:75">
      <c r="BS3223" s="2"/>
      <c r="BU3223" s="2"/>
      <c r="BW3223" s="2"/>
    </row>
    <row r="3224" spans="71:75">
      <c r="BS3224" s="2"/>
      <c r="BU3224" s="2"/>
      <c r="BW3224" s="2"/>
    </row>
    <row r="3225" spans="71:75">
      <c r="BS3225" s="2"/>
      <c r="BU3225" s="2"/>
      <c r="BW3225" s="2"/>
    </row>
    <row r="3226" spans="71:75">
      <c r="BS3226" s="2"/>
      <c r="BU3226" s="2"/>
      <c r="BW3226" s="2"/>
    </row>
    <row r="3227" spans="71:75">
      <c r="BS3227" s="2"/>
      <c r="BU3227" s="2"/>
      <c r="BW3227" s="2"/>
    </row>
    <row r="3228" spans="71:75">
      <c r="BS3228" s="2"/>
      <c r="BU3228" s="2"/>
      <c r="BW3228" s="2"/>
    </row>
    <row r="3229" spans="71:75">
      <c r="BS3229" s="2"/>
      <c r="BU3229" s="2"/>
      <c r="BW3229" s="2"/>
    </row>
    <row r="3230" spans="71:75">
      <c r="BS3230" s="2"/>
      <c r="BU3230" s="2"/>
      <c r="BW3230" s="2"/>
    </row>
    <row r="3231" spans="71:75">
      <c r="BS3231" s="2"/>
      <c r="BU3231" s="2"/>
      <c r="BW3231" s="2"/>
    </row>
    <row r="3232" spans="71:75">
      <c r="BS3232" s="2"/>
      <c r="BU3232" s="2"/>
      <c r="BW3232" s="2"/>
    </row>
    <row r="3233" spans="71:75">
      <c r="BS3233" s="2"/>
      <c r="BU3233" s="2"/>
      <c r="BW3233" s="2"/>
    </row>
    <row r="3234" spans="71:75">
      <c r="BS3234" s="2"/>
      <c r="BU3234" s="2"/>
      <c r="BW3234" s="2"/>
    </row>
    <row r="3235" spans="71:75">
      <c r="BS3235" s="2"/>
      <c r="BU3235" s="2"/>
      <c r="BW3235" s="2"/>
    </row>
    <row r="3236" spans="71:75">
      <c r="BS3236" s="2"/>
      <c r="BU3236" s="2"/>
      <c r="BW3236" s="2"/>
    </row>
    <row r="3237" spans="71:75">
      <c r="BS3237" s="2"/>
      <c r="BU3237" s="2"/>
      <c r="BW3237" s="2"/>
    </row>
    <row r="3238" spans="71:75">
      <c r="BS3238" s="2"/>
      <c r="BU3238" s="2"/>
      <c r="BW3238" s="2"/>
    </row>
    <row r="3239" spans="71:75">
      <c r="BS3239" s="2"/>
      <c r="BU3239" s="2"/>
      <c r="BW3239" s="2"/>
    </row>
    <row r="3240" spans="71:75">
      <c r="BS3240" s="2"/>
      <c r="BU3240" s="2"/>
      <c r="BW3240" s="2"/>
    </row>
    <row r="3241" spans="71:75">
      <c r="BS3241" s="2"/>
      <c r="BU3241" s="2"/>
      <c r="BW3241" s="2"/>
    </row>
    <row r="3242" spans="71:75">
      <c r="BS3242" s="2"/>
      <c r="BU3242" s="2"/>
      <c r="BW3242" s="2"/>
    </row>
    <row r="3243" spans="71:75">
      <c r="BS3243" s="2"/>
      <c r="BU3243" s="2"/>
      <c r="BW3243" s="2"/>
    </row>
    <row r="3244" spans="71:75">
      <c r="BS3244" s="2"/>
      <c r="BU3244" s="2"/>
      <c r="BW3244" s="2"/>
    </row>
    <row r="3245" spans="71:75">
      <c r="BS3245" s="2"/>
      <c r="BU3245" s="2"/>
      <c r="BW3245" s="2"/>
    </row>
    <row r="3246" spans="71:75">
      <c r="BS3246" s="2"/>
      <c r="BU3246" s="2"/>
      <c r="BW3246" s="2"/>
    </row>
    <row r="3247" spans="71:75">
      <c r="BS3247" s="2"/>
      <c r="BU3247" s="2"/>
      <c r="BW3247" s="2"/>
    </row>
    <row r="3248" spans="71:75">
      <c r="BS3248" s="2"/>
      <c r="BU3248" s="2"/>
      <c r="BW3248" s="2"/>
    </row>
    <row r="3249" spans="71:75">
      <c r="BS3249" s="2"/>
      <c r="BU3249" s="2"/>
      <c r="BW3249" s="2"/>
    </row>
    <row r="3250" spans="71:75">
      <c r="BS3250" s="2"/>
      <c r="BU3250" s="2"/>
      <c r="BW3250" s="2"/>
    </row>
    <row r="3251" spans="71:75">
      <c r="BS3251" s="2"/>
      <c r="BU3251" s="2"/>
      <c r="BW3251" s="2"/>
    </row>
    <row r="3252" spans="71:75">
      <c r="BS3252" s="2"/>
      <c r="BU3252" s="2"/>
      <c r="BW3252" s="2"/>
    </row>
    <row r="3253" spans="71:75">
      <c r="BS3253" s="2"/>
      <c r="BU3253" s="2"/>
      <c r="BW3253" s="2"/>
    </row>
    <row r="3254" spans="71:75">
      <c r="BS3254" s="2"/>
      <c r="BU3254" s="2"/>
      <c r="BW3254" s="2"/>
    </row>
    <row r="3255" spans="71:75">
      <c r="BS3255" s="2"/>
      <c r="BU3255" s="2"/>
      <c r="BW3255" s="2"/>
    </row>
    <row r="3256" spans="71:75">
      <c r="BS3256" s="2"/>
      <c r="BU3256" s="2"/>
      <c r="BW3256" s="2"/>
    </row>
    <row r="3257" spans="71:75">
      <c r="BS3257" s="2"/>
      <c r="BU3257" s="2"/>
      <c r="BW3257" s="2"/>
    </row>
    <row r="3258" spans="71:75">
      <c r="BS3258" s="2"/>
      <c r="BU3258" s="2"/>
      <c r="BW3258" s="2"/>
    </row>
    <row r="3259" spans="71:75">
      <c r="BS3259" s="2"/>
      <c r="BU3259" s="2"/>
      <c r="BW3259" s="2"/>
    </row>
    <row r="3260" spans="71:75">
      <c r="BS3260" s="2"/>
      <c r="BU3260" s="2"/>
      <c r="BW3260" s="2"/>
    </row>
    <row r="3261" spans="71:75">
      <c r="BS3261" s="2"/>
      <c r="BU3261" s="2"/>
      <c r="BW3261" s="2"/>
    </row>
    <row r="3262" spans="71:75">
      <c r="BS3262" s="2"/>
      <c r="BU3262" s="2"/>
      <c r="BW3262" s="2"/>
    </row>
    <row r="3263" spans="71:75">
      <c r="BS3263" s="2"/>
      <c r="BU3263" s="2"/>
      <c r="BW3263" s="2"/>
    </row>
    <row r="3264" spans="71:75">
      <c r="BS3264" s="2"/>
      <c r="BU3264" s="2"/>
      <c r="BW3264" s="2"/>
    </row>
    <row r="3265" spans="71:75">
      <c r="BS3265" s="2"/>
      <c r="BU3265" s="2"/>
      <c r="BW3265" s="2"/>
    </row>
    <row r="3266" spans="71:75">
      <c r="BS3266" s="2"/>
      <c r="BU3266" s="2"/>
      <c r="BW3266" s="2"/>
    </row>
    <row r="3267" spans="71:75">
      <c r="BS3267" s="2"/>
      <c r="BU3267" s="2"/>
      <c r="BW3267" s="2"/>
    </row>
    <row r="3268" spans="71:75">
      <c r="BS3268" s="2"/>
      <c r="BU3268" s="2"/>
      <c r="BW3268" s="2"/>
    </row>
    <row r="3269" spans="71:75">
      <c r="BS3269" s="2"/>
      <c r="BU3269" s="2"/>
      <c r="BW3269" s="2"/>
    </row>
    <row r="3270" spans="71:75">
      <c r="BS3270" s="2"/>
      <c r="BU3270" s="2"/>
      <c r="BW3270" s="2"/>
    </row>
    <row r="3271" spans="71:75">
      <c r="BS3271" s="2"/>
      <c r="BU3271" s="2"/>
      <c r="BW3271" s="2"/>
    </row>
    <row r="3272" spans="71:75">
      <c r="BS3272" s="2"/>
      <c r="BU3272" s="2"/>
      <c r="BW3272" s="2"/>
    </row>
    <row r="3273" spans="71:75">
      <c r="BS3273" s="2"/>
      <c r="BU3273" s="2"/>
      <c r="BW3273" s="2"/>
    </row>
    <row r="3274" spans="71:75">
      <c r="BS3274" s="2"/>
      <c r="BU3274" s="2"/>
      <c r="BW3274" s="2"/>
    </row>
    <row r="3275" spans="71:75">
      <c r="BS3275" s="2"/>
      <c r="BU3275" s="2"/>
      <c r="BW3275" s="2"/>
    </row>
    <row r="3276" spans="71:75">
      <c r="BS3276" s="2"/>
      <c r="BU3276" s="2"/>
      <c r="BW3276" s="2"/>
    </row>
    <row r="3277" spans="71:75">
      <c r="BS3277" s="2"/>
      <c r="BU3277" s="2"/>
      <c r="BW3277" s="2"/>
    </row>
    <row r="3278" spans="71:75">
      <c r="BS3278" s="2"/>
      <c r="BU3278" s="2"/>
      <c r="BW3278" s="2"/>
    </row>
    <row r="3279" spans="71:75">
      <c r="BS3279" s="2"/>
      <c r="BU3279" s="2"/>
      <c r="BW3279" s="2"/>
    </row>
    <row r="3280" spans="71:75">
      <c r="BS3280" s="2"/>
      <c r="BU3280" s="2"/>
      <c r="BW3280" s="2"/>
    </row>
    <row r="3281" spans="71:75">
      <c r="BS3281" s="2"/>
      <c r="BU3281" s="2"/>
      <c r="BW3281" s="2"/>
    </row>
    <row r="3282" spans="71:75">
      <c r="BS3282" s="2"/>
      <c r="BU3282" s="2"/>
      <c r="BW3282" s="2"/>
    </row>
    <row r="3283" spans="71:75">
      <c r="BS3283" s="2"/>
      <c r="BU3283" s="2"/>
      <c r="BW3283" s="2"/>
    </row>
    <row r="3284" spans="71:75">
      <c r="BS3284" s="2"/>
      <c r="BU3284" s="2"/>
      <c r="BW3284" s="2"/>
    </row>
    <row r="3285" spans="71:75">
      <c r="BS3285" s="2"/>
      <c r="BU3285" s="2"/>
      <c r="BW3285" s="2"/>
    </row>
    <row r="3286" spans="71:75">
      <c r="BS3286" s="2"/>
      <c r="BU3286" s="2"/>
      <c r="BW3286" s="2"/>
    </row>
    <row r="3287" spans="71:75">
      <c r="BS3287" s="2"/>
      <c r="BU3287" s="2"/>
      <c r="BW3287" s="2"/>
    </row>
    <row r="3288" spans="71:75">
      <c r="BS3288" s="2"/>
      <c r="BU3288" s="2"/>
      <c r="BW3288" s="2"/>
    </row>
    <row r="3289" spans="71:75">
      <c r="BS3289" s="2"/>
      <c r="BU3289" s="2"/>
      <c r="BW3289" s="2"/>
    </row>
    <row r="3290" spans="71:75">
      <c r="BS3290" s="2"/>
      <c r="BU3290" s="2"/>
      <c r="BW3290" s="2"/>
    </row>
    <row r="3291" spans="71:75">
      <c r="BS3291" s="2"/>
      <c r="BU3291" s="2"/>
      <c r="BW3291" s="2"/>
    </row>
    <row r="3292" spans="71:75">
      <c r="BS3292" s="2"/>
      <c r="BU3292" s="2"/>
      <c r="BW3292" s="2"/>
    </row>
    <row r="3293" spans="71:75">
      <c r="BS3293" s="2"/>
      <c r="BU3293" s="2"/>
      <c r="BW3293" s="2"/>
    </row>
    <row r="3294" spans="71:75">
      <c r="BS3294" s="2"/>
      <c r="BU3294" s="2"/>
      <c r="BW3294" s="2"/>
    </row>
    <row r="3295" spans="71:75">
      <c r="BS3295" s="2"/>
      <c r="BU3295" s="2"/>
      <c r="BW3295" s="2"/>
    </row>
    <row r="3296" spans="71:75">
      <c r="BS3296" s="2"/>
      <c r="BU3296" s="2"/>
      <c r="BW3296" s="2"/>
    </row>
    <row r="3297" spans="71:75">
      <c r="BS3297" s="2"/>
      <c r="BU3297" s="2"/>
      <c r="BW3297" s="2"/>
    </row>
    <row r="3298" spans="71:75">
      <c r="BS3298" s="2"/>
      <c r="BU3298" s="2"/>
      <c r="BW3298" s="2"/>
    </row>
    <row r="3299" spans="71:75">
      <c r="BS3299" s="2"/>
      <c r="BU3299" s="2"/>
      <c r="BW3299" s="2"/>
    </row>
    <row r="3300" spans="71:75">
      <c r="BS3300" s="2"/>
      <c r="BU3300" s="2"/>
      <c r="BW3300" s="2"/>
    </row>
    <row r="3301" spans="71:75">
      <c r="BS3301" s="2"/>
      <c r="BU3301" s="2"/>
      <c r="BW3301" s="2"/>
    </row>
    <row r="3302" spans="71:75">
      <c r="BS3302" s="2"/>
      <c r="BU3302" s="2"/>
      <c r="BW3302" s="2"/>
    </row>
    <row r="3303" spans="71:75">
      <c r="BS3303" s="2"/>
      <c r="BU3303" s="2"/>
      <c r="BW3303" s="2"/>
    </row>
    <row r="3304" spans="71:75">
      <c r="BS3304" s="2"/>
      <c r="BU3304" s="2"/>
      <c r="BW3304" s="2"/>
    </row>
    <row r="3305" spans="71:75">
      <c r="BS3305" s="2"/>
      <c r="BU3305" s="2"/>
      <c r="BW3305" s="2"/>
    </row>
    <row r="3306" spans="71:75">
      <c r="BS3306" s="2"/>
      <c r="BU3306" s="2"/>
      <c r="BW3306" s="2"/>
    </row>
    <row r="3307" spans="71:75">
      <c r="BS3307" s="2"/>
      <c r="BU3307" s="2"/>
      <c r="BW3307" s="2"/>
    </row>
    <row r="3308" spans="71:75">
      <c r="BS3308" s="2"/>
      <c r="BU3308" s="2"/>
      <c r="BW3308" s="2"/>
    </row>
    <row r="3309" spans="71:75">
      <c r="BS3309" s="2"/>
      <c r="BU3309" s="2"/>
      <c r="BW3309" s="2"/>
    </row>
    <row r="3310" spans="71:75">
      <c r="BS3310" s="2"/>
      <c r="BU3310" s="2"/>
      <c r="BW3310" s="2"/>
    </row>
    <row r="3311" spans="71:75">
      <c r="BS3311" s="2"/>
      <c r="BU3311" s="2"/>
      <c r="BW3311" s="2"/>
    </row>
    <row r="3312" spans="71:75">
      <c r="BS3312" s="2"/>
      <c r="BU3312" s="2"/>
      <c r="BW3312" s="2"/>
    </row>
    <row r="3313" spans="71:75">
      <c r="BS3313" s="2"/>
      <c r="BU3313" s="2"/>
      <c r="BW3313" s="2"/>
    </row>
    <row r="3314" spans="71:75">
      <c r="BS3314" s="2"/>
      <c r="BU3314" s="2"/>
      <c r="BW3314" s="2"/>
    </row>
    <row r="3315" spans="71:75">
      <c r="BS3315" s="2"/>
      <c r="BU3315" s="2"/>
      <c r="BW3315" s="2"/>
    </row>
    <row r="3316" spans="71:75">
      <c r="BS3316" s="2"/>
      <c r="BU3316" s="2"/>
      <c r="BW3316" s="2"/>
    </row>
    <row r="3317" spans="71:75">
      <c r="BS3317" s="2"/>
      <c r="BU3317" s="2"/>
      <c r="BW3317" s="2"/>
    </row>
    <row r="3318" spans="71:75">
      <c r="BS3318" s="2"/>
      <c r="BU3318" s="2"/>
      <c r="BW3318" s="2"/>
    </row>
    <row r="3319" spans="71:75">
      <c r="BS3319" s="2"/>
      <c r="BU3319" s="2"/>
      <c r="BW3319" s="2"/>
    </row>
    <row r="3320" spans="71:75">
      <c r="BS3320" s="2"/>
      <c r="BU3320" s="2"/>
      <c r="BW3320" s="2"/>
    </row>
    <row r="3321" spans="71:75">
      <c r="BS3321" s="2"/>
      <c r="BU3321" s="2"/>
      <c r="BW3321" s="2"/>
    </row>
    <row r="3322" spans="71:75">
      <c r="BS3322" s="2"/>
      <c r="BU3322" s="2"/>
      <c r="BW3322" s="2"/>
    </row>
    <row r="3323" spans="71:75">
      <c r="BS3323" s="2"/>
      <c r="BU3323" s="2"/>
      <c r="BW3323" s="2"/>
    </row>
    <row r="3324" spans="71:75">
      <c r="BS3324" s="2"/>
      <c r="BU3324" s="2"/>
      <c r="BW3324" s="2"/>
    </row>
    <row r="3325" spans="71:75">
      <c r="BS3325" s="2"/>
      <c r="BU3325" s="2"/>
      <c r="BW3325" s="2"/>
    </row>
    <row r="3326" spans="71:75">
      <c r="BS3326" s="2"/>
      <c r="BU3326" s="2"/>
      <c r="BW3326" s="2"/>
    </row>
    <row r="3327" spans="71:75">
      <c r="BS3327" s="2"/>
      <c r="BU3327" s="2"/>
      <c r="BW3327" s="2"/>
    </row>
    <row r="3328" spans="71:75">
      <c r="BS3328" s="2"/>
      <c r="BU3328" s="2"/>
      <c r="BW3328" s="2"/>
    </row>
    <row r="3329" spans="71:75">
      <c r="BS3329" s="2"/>
      <c r="BU3329" s="2"/>
      <c r="BW3329" s="2"/>
    </row>
    <row r="3330" spans="71:75">
      <c r="BS3330" s="2"/>
      <c r="BU3330" s="2"/>
      <c r="BW3330" s="2"/>
    </row>
    <row r="3331" spans="71:75">
      <c r="BS3331" s="2"/>
      <c r="BU3331" s="2"/>
      <c r="BW3331" s="2"/>
    </row>
    <row r="3332" spans="71:75">
      <c r="BS3332" s="2"/>
      <c r="BU3332" s="2"/>
      <c r="BW3332" s="2"/>
    </row>
    <row r="3333" spans="71:75">
      <c r="BS3333" s="2"/>
      <c r="BU3333" s="2"/>
      <c r="BW3333" s="2"/>
    </row>
    <row r="3334" spans="71:75">
      <c r="BS3334" s="2"/>
      <c r="BU3334" s="2"/>
      <c r="BW3334" s="2"/>
    </row>
    <row r="3335" spans="71:75">
      <c r="BS3335" s="2"/>
      <c r="BU3335" s="2"/>
      <c r="BW3335" s="2"/>
    </row>
    <row r="3336" spans="71:75">
      <c r="BS3336" s="2"/>
      <c r="BU3336" s="2"/>
      <c r="BW3336" s="2"/>
    </row>
    <row r="3337" spans="71:75">
      <c r="BS3337" s="2"/>
      <c r="BU3337" s="2"/>
      <c r="BW3337" s="2"/>
    </row>
    <row r="3338" spans="71:75">
      <c r="BS3338" s="2"/>
      <c r="BU3338" s="2"/>
      <c r="BW3338" s="2"/>
    </row>
    <row r="3339" spans="71:75">
      <c r="BS3339" s="2"/>
      <c r="BU3339" s="2"/>
      <c r="BW3339" s="2"/>
    </row>
    <row r="3340" spans="71:75">
      <c r="BS3340" s="2"/>
      <c r="BU3340" s="2"/>
      <c r="BW3340" s="2"/>
    </row>
    <row r="3341" spans="71:75">
      <c r="BS3341" s="2"/>
      <c r="BU3341" s="2"/>
      <c r="BW3341" s="2"/>
    </row>
    <row r="3342" spans="71:75">
      <c r="BS3342" s="2"/>
      <c r="BU3342" s="2"/>
      <c r="BW3342" s="2"/>
    </row>
    <row r="3343" spans="71:75">
      <c r="BS3343" s="2"/>
      <c r="BU3343" s="2"/>
      <c r="BW3343" s="2"/>
    </row>
    <row r="3344" spans="71:75">
      <c r="BS3344" s="2"/>
      <c r="BU3344" s="2"/>
      <c r="BW3344" s="2"/>
    </row>
    <row r="3345" spans="71:75">
      <c r="BS3345" s="2"/>
      <c r="BU3345" s="2"/>
      <c r="BW3345" s="2"/>
    </row>
    <row r="3346" spans="71:75">
      <c r="BS3346" s="2"/>
      <c r="BU3346" s="2"/>
      <c r="BW3346" s="2"/>
    </row>
    <row r="3347" spans="71:75">
      <c r="BS3347" s="2"/>
      <c r="BU3347" s="2"/>
      <c r="BW3347" s="2"/>
    </row>
    <row r="3348" spans="71:75">
      <c r="BS3348" s="2"/>
      <c r="BU3348" s="2"/>
      <c r="BW3348" s="2"/>
    </row>
    <row r="3349" spans="71:75">
      <c r="BS3349" s="2"/>
      <c r="BU3349" s="2"/>
      <c r="BW3349" s="2"/>
    </row>
    <row r="3350" spans="71:75">
      <c r="BS3350" s="2"/>
      <c r="BU3350" s="2"/>
      <c r="BW3350" s="2"/>
    </row>
    <row r="3351" spans="71:75">
      <c r="BS3351" s="2"/>
      <c r="BU3351" s="2"/>
      <c r="BW3351" s="2"/>
    </row>
    <row r="3352" spans="71:75">
      <c r="BS3352" s="2"/>
      <c r="BU3352" s="2"/>
      <c r="BW3352" s="2"/>
    </row>
    <row r="3353" spans="71:75">
      <c r="BS3353" s="2"/>
      <c r="BU3353" s="2"/>
      <c r="BW3353" s="2"/>
    </row>
    <row r="3354" spans="71:75">
      <c r="BS3354" s="2"/>
      <c r="BU3354" s="2"/>
      <c r="BW3354" s="2"/>
    </row>
    <row r="3355" spans="71:75">
      <c r="BS3355" s="2"/>
      <c r="BU3355" s="2"/>
      <c r="BW3355" s="2"/>
    </row>
    <row r="3356" spans="71:75">
      <c r="BS3356" s="2"/>
      <c r="BU3356" s="2"/>
      <c r="BW3356" s="2"/>
    </row>
    <row r="3357" spans="71:75">
      <c r="BS3357" s="2"/>
      <c r="BU3357" s="2"/>
      <c r="BW3357" s="2"/>
    </row>
    <row r="3358" spans="71:75">
      <c r="BS3358" s="2"/>
      <c r="BU3358" s="2"/>
      <c r="BW3358" s="2"/>
    </row>
    <row r="3359" spans="71:75">
      <c r="BS3359" s="2"/>
      <c r="BU3359" s="2"/>
      <c r="BW3359" s="2"/>
    </row>
    <row r="3360" spans="71:75">
      <c r="BS3360" s="2"/>
      <c r="BU3360" s="2"/>
      <c r="BW3360" s="2"/>
    </row>
    <row r="3361" spans="71:75">
      <c r="BS3361" s="2"/>
      <c r="BU3361" s="2"/>
      <c r="BW3361" s="2"/>
    </row>
    <row r="3362" spans="71:75">
      <c r="BS3362" s="2"/>
      <c r="BU3362" s="2"/>
      <c r="BW3362" s="2"/>
    </row>
    <row r="3363" spans="71:75">
      <c r="BS3363" s="2"/>
      <c r="BU3363" s="2"/>
      <c r="BW3363" s="2"/>
    </row>
    <row r="3364" spans="71:75">
      <c r="BS3364" s="2"/>
      <c r="BU3364" s="2"/>
      <c r="BW3364" s="2"/>
    </row>
    <row r="3365" spans="71:75">
      <c r="BS3365" s="2"/>
      <c r="BU3365" s="2"/>
      <c r="BW3365" s="2"/>
    </row>
    <row r="3366" spans="71:75">
      <c r="BS3366" s="2"/>
      <c r="BU3366" s="2"/>
      <c r="BW3366" s="2"/>
    </row>
    <row r="3367" spans="71:75">
      <c r="BS3367" s="2"/>
      <c r="BU3367" s="2"/>
      <c r="BW3367" s="2"/>
    </row>
    <row r="3368" spans="71:75">
      <c r="BS3368" s="2"/>
      <c r="BU3368" s="2"/>
      <c r="BW3368" s="2"/>
    </row>
    <row r="3369" spans="71:75">
      <c r="BS3369" s="2"/>
      <c r="BU3369" s="2"/>
      <c r="BW3369" s="2"/>
    </row>
    <row r="3370" spans="71:75">
      <c r="BS3370" s="2"/>
      <c r="BU3370" s="2"/>
      <c r="BW3370" s="2"/>
    </row>
    <row r="3371" spans="71:75">
      <c r="BS3371" s="2"/>
      <c r="BU3371" s="2"/>
      <c r="BW3371" s="2"/>
    </row>
    <row r="3372" spans="71:75">
      <c r="BS3372" s="2"/>
      <c r="BU3372" s="2"/>
      <c r="BW3372" s="2"/>
    </row>
    <row r="3373" spans="71:75">
      <c r="BS3373" s="2"/>
      <c r="BU3373" s="2"/>
      <c r="BW3373" s="2"/>
    </row>
    <row r="3374" spans="71:75">
      <c r="BS3374" s="2"/>
      <c r="BU3374" s="2"/>
      <c r="BW3374" s="2"/>
    </row>
    <row r="3375" spans="71:75">
      <c r="BS3375" s="2"/>
      <c r="BU3375" s="2"/>
      <c r="BW3375" s="2"/>
    </row>
    <row r="3376" spans="71:75">
      <c r="BS3376" s="2"/>
      <c r="BU3376" s="2"/>
      <c r="BW3376" s="2"/>
    </row>
    <row r="3377" spans="71:75">
      <c r="BS3377" s="2"/>
      <c r="BU3377" s="2"/>
      <c r="BW3377" s="2"/>
    </row>
    <row r="3378" spans="71:75">
      <c r="BS3378" s="2"/>
      <c r="BU3378" s="2"/>
      <c r="BW3378" s="2"/>
    </row>
    <row r="3379" spans="71:75">
      <c r="BS3379" s="2"/>
      <c r="BU3379" s="2"/>
      <c r="BW3379" s="2"/>
    </row>
    <row r="3380" spans="71:75">
      <c r="BS3380" s="2"/>
      <c r="BU3380" s="2"/>
      <c r="BW3380" s="2"/>
    </row>
    <row r="3381" spans="71:75">
      <c r="BS3381" s="2"/>
      <c r="BU3381" s="2"/>
      <c r="BW3381" s="2"/>
    </row>
    <row r="3382" spans="71:75">
      <c r="BS3382" s="2"/>
      <c r="BU3382" s="2"/>
      <c r="BW3382" s="2"/>
    </row>
    <row r="3383" spans="71:75">
      <c r="BS3383" s="2"/>
      <c r="BU3383" s="2"/>
      <c r="BW3383" s="2"/>
    </row>
    <row r="3384" spans="71:75">
      <c r="BS3384" s="2"/>
      <c r="BU3384" s="2"/>
      <c r="BW3384" s="2"/>
    </row>
    <row r="3385" spans="71:75">
      <c r="BS3385" s="2"/>
      <c r="BU3385" s="2"/>
      <c r="BW3385" s="2"/>
    </row>
    <row r="3386" spans="71:75">
      <c r="BS3386" s="2"/>
      <c r="BU3386" s="2"/>
      <c r="BW3386" s="2"/>
    </row>
    <row r="3387" spans="71:75">
      <c r="BS3387" s="2"/>
      <c r="BU3387" s="2"/>
      <c r="BW3387" s="2"/>
    </row>
    <row r="3388" spans="71:75">
      <c r="BS3388" s="2"/>
      <c r="BU3388" s="2"/>
      <c r="BW3388" s="2"/>
    </row>
    <row r="3389" spans="71:75">
      <c r="BS3389" s="2"/>
      <c r="BU3389" s="2"/>
      <c r="BW3389" s="2"/>
    </row>
    <row r="3390" spans="71:75">
      <c r="BS3390" s="2"/>
      <c r="BU3390" s="2"/>
      <c r="BW3390" s="2"/>
    </row>
    <row r="3391" spans="71:75">
      <c r="BS3391" s="2"/>
      <c r="BU3391" s="2"/>
      <c r="BW3391" s="2"/>
    </row>
    <row r="3392" spans="71:75">
      <c r="BS3392" s="2"/>
      <c r="BU3392" s="2"/>
      <c r="BW3392" s="2"/>
    </row>
    <row r="3393" spans="71:75">
      <c r="BS3393" s="2"/>
      <c r="BU3393" s="2"/>
      <c r="BW3393" s="2"/>
    </row>
    <row r="3394" spans="71:75">
      <c r="BS3394" s="2"/>
      <c r="BU3394" s="2"/>
      <c r="BW3394" s="2"/>
    </row>
    <row r="3395" spans="71:75">
      <c r="BS3395" s="2"/>
      <c r="BU3395" s="2"/>
      <c r="BW3395" s="2"/>
    </row>
    <row r="3396" spans="71:75">
      <c r="BS3396" s="2"/>
      <c r="BU3396" s="2"/>
      <c r="BW3396" s="2"/>
    </row>
    <row r="3397" spans="71:75">
      <c r="BS3397" s="2"/>
      <c r="BU3397" s="2"/>
      <c r="BW3397" s="2"/>
    </row>
    <row r="3398" spans="71:75">
      <c r="BS3398" s="2"/>
      <c r="BU3398" s="2"/>
      <c r="BW3398" s="2"/>
    </row>
    <row r="3399" spans="71:75">
      <c r="BS3399" s="2"/>
      <c r="BU3399" s="2"/>
      <c r="BW3399" s="2"/>
    </row>
    <row r="3400" spans="71:75">
      <c r="BS3400" s="2"/>
      <c r="BU3400" s="2"/>
      <c r="BW3400" s="2"/>
    </row>
    <row r="3401" spans="71:75">
      <c r="BS3401" s="2"/>
      <c r="BU3401" s="2"/>
      <c r="BW3401" s="2"/>
    </row>
    <row r="3402" spans="71:75">
      <c r="BS3402" s="2"/>
      <c r="BU3402" s="2"/>
      <c r="BW3402" s="2"/>
    </row>
    <row r="3403" spans="71:75">
      <c r="BS3403" s="2"/>
      <c r="BU3403" s="2"/>
      <c r="BW3403" s="2"/>
    </row>
    <row r="3404" spans="71:75">
      <c r="BS3404" s="2"/>
      <c r="BU3404" s="2"/>
      <c r="BW3404" s="2"/>
    </row>
    <row r="3405" spans="71:75">
      <c r="BS3405" s="2"/>
      <c r="BU3405" s="2"/>
      <c r="BW3405" s="2"/>
    </row>
    <row r="3406" spans="71:75">
      <c r="BS3406" s="2"/>
      <c r="BU3406" s="2"/>
      <c r="BW3406" s="2"/>
    </row>
    <row r="3407" spans="71:75">
      <c r="BS3407" s="2"/>
      <c r="BU3407" s="2"/>
      <c r="BW3407" s="2"/>
    </row>
    <row r="3408" spans="71:75">
      <c r="BS3408" s="2"/>
      <c r="BU3408" s="2"/>
      <c r="BW3408" s="2"/>
    </row>
    <row r="3409" spans="71:75">
      <c r="BS3409" s="2"/>
      <c r="BU3409" s="2"/>
      <c r="BW3409" s="2"/>
    </row>
    <row r="3410" spans="71:75">
      <c r="BS3410" s="2"/>
      <c r="BU3410" s="2"/>
      <c r="BW3410" s="2"/>
    </row>
    <row r="3411" spans="71:75">
      <c r="BS3411" s="2"/>
      <c r="BU3411" s="2"/>
      <c r="BW3411" s="2"/>
    </row>
    <row r="3412" spans="71:75">
      <c r="BS3412" s="2"/>
      <c r="BU3412" s="2"/>
      <c r="BW3412" s="2"/>
    </row>
    <row r="3413" spans="71:75">
      <c r="BS3413" s="2"/>
      <c r="BU3413" s="2"/>
      <c r="BW3413" s="2"/>
    </row>
    <row r="3414" spans="71:75">
      <c r="BS3414" s="2"/>
      <c r="BU3414" s="2"/>
      <c r="BW3414" s="2"/>
    </row>
    <row r="3415" spans="71:75">
      <c r="BS3415" s="2"/>
      <c r="BU3415" s="2"/>
      <c r="BW3415" s="2"/>
    </row>
    <row r="3416" spans="71:75">
      <c r="BS3416" s="2"/>
      <c r="BU3416" s="2"/>
      <c r="BW3416" s="2"/>
    </row>
    <row r="3417" spans="71:75">
      <c r="BS3417" s="2"/>
      <c r="BU3417" s="2"/>
      <c r="BW3417" s="2"/>
    </row>
    <row r="3418" spans="71:75">
      <c r="BS3418" s="2"/>
      <c r="BU3418" s="2"/>
      <c r="BW3418" s="2"/>
    </row>
    <row r="3419" spans="71:75">
      <c r="BS3419" s="2"/>
      <c r="BU3419" s="2"/>
      <c r="BW3419" s="2"/>
    </row>
    <row r="3420" spans="71:75">
      <c r="BS3420" s="2"/>
      <c r="BU3420" s="2"/>
      <c r="BW3420" s="2"/>
    </row>
    <row r="3421" spans="71:75">
      <c r="BS3421" s="2"/>
      <c r="BU3421" s="2"/>
      <c r="BW3421" s="2"/>
    </row>
    <row r="3422" spans="71:75">
      <c r="BS3422" s="2"/>
      <c r="BU3422" s="2"/>
      <c r="BW3422" s="2"/>
    </row>
    <row r="3423" spans="71:75">
      <c r="BS3423" s="2"/>
      <c r="BU3423" s="2"/>
      <c r="BW3423" s="2"/>
    </row>
    <row r="3424" spans="71:75">
      <c r="BS3424" s="2"/>
      <c r="BU3424" s="2"/>
      <c r="BW3424" s="2"/>
    </row>
    <row r="3425" spans="71:75">
      <c r="BS3425" s="2"/>
      <c r="BU3425" s="2"/>
      <c r="BW3425" s="2"/>
    </row>
    <row r="3426" spans="71:75">
      <c r="BS3426" s="2"/>
      <c r="BU3426" s="2"/>
      <c r="BW3426" s="2"/>
    </row>
    <row r="3427" spans="71:75">
      <c r="BS3427" s="2"/>
      <c r="BU3427" s="2"/>
      <c r="BW3427" s="2"/>
    </row>
    <row r="3428" spans="71:75">
      <c r="BS3428" s="2"/>
      <c r="BU3428" s="2"/>
      <c r="BW3428" s="2"/>
    </row>
    <row r="3429" spans="71:75">
      <c r="BS3429" s="2"/>
      <c r="BU3429" s="2"/>
      <c r="BW3429" s="2"/>
    </row>
    <row r="3430" spans="71:75">
      <c r="BS3430" s="2"/>
      <c r="BU3430" s="2"/>
      <c r="BW3430" s="2"/>
    </row>
    <row r="3431" spans="71:75">
      <c r="BS3431" s="2"/>
      <c r="BU3431" s="2"/>
      <c r="BW3431" s="2"/>
    </row>
    <row r="3432" spans="71:75">
      <c r="BS3432" s="2"/>
      <c r="BU3432" s="2"/>
      <c r="BW3432" s="2"/>
    </row>
    <row r="3433" spans="71:75">
      <c r="BS3433" s="2"/>
      <c r="BU3433" s="2"/>
      <c r="BW3433" s="2"/>
    </row>
    <row r="3434" spans="71:75">
      <c r="BS3434" s="2"/>
      <c r="BU3434" s="2"/>
      <c r="BW3434" s="2"/>
    </row>
    <row r="3435" spans="71:75">
      <c r="BS3435" s="2"/>
      <c r="BU3435" s="2"/>
      <c r="BW3435" s="2"/>
    </row>
    <row r="3436" spans="71:75">
      <c r="BS3436" s="2"/>
      <c r="BU3436" s="2"/>
      <c r="BW3436" s="2"/>
    </row>
    <row r="3437" spans="71:75">
      <c r="BS3437" s="2"/>
      <c r="BU3437" s="2"/>
      <c r="BW3437" s="2"/>
    </row>
    <row r="3438" spans="71:75">
      <c r="BS3438" s="2"/>
      <c r="BU3438" s="2"/>
      <c r="BW3438" s="2"/>
    </row>
    <row r="3439" spans="71:75">
      <c r="BS3439" s="2"/>
      <c r="BU3439" s="2"/>
      <c r="BW3439" s="2"/>
    </row>
    <row r="3440" spans="71:75">
      <c r="BS3440" s="2"/>
      <c r="BU3440" s="2"/>
      <c r="BW3440" s="2"/>
    </row>
    <row r="3441" spans="71:75">
      <c r="BS3441" s="2"/>
      <c r="BU3441" s="2"/>
      <c r="BW3441" s="2"/>
    </row>
    <row r="3442" spans="71:75">
      <c r="BS3442" s="2"/>
      <c r="BU3442" s="2"/>
      <c r="BW3442" s="2"/>
    </row>
    <row r="3443" spans="71:75">
      <c r="BS3443" s="2"/>
      <c r="BU3443" s="2"/>
      <c r="BW3443" s="2"/>
    </row>
    <row r="3444" spans="71:75">
      <c r="BS3444" s="2"/>
      <c r="BU3444" s="2"/>
      <c r="BW3444" s="2"/>
    </row>
    <row r="3445" spans="71:75">
      <c r="BS3445" s="2"/>
      <c r="BU3445" s="2"/>
      <c r="BW3445" s="2"/>
    </row>
    <row r="3446" spans="71:75">
      <c r="BS3446" s="2"/>
      <c r="BU3446" s="2"/>
      <c r="BW3446" s="2"/>
    </row>
    <row r="3447" spans="71:75">
      <c r="BS3447" s="2"/>
      <c r="BU3447" s="2"/>
      <c r="BW3447" s="2"/>
    </row>
    <row r="3448" spans="71:75">
      <c r="BS3448" s="2"/>
      <c r="BU3448" s="2"/>
      <c r="BW3448" s="2"/>
    </row>
    <row r="3449" spans="71:75">
      <c r="BS3449" s="2"/>
      <c r="BU3449" s="2"/>
      <c r="BW3449" s="2"/>
    </row>
    <row r="3450" spans="71:75">
      <c r="BS3450" s="2"/>
      <c r="BU3450" s="2"/>
      <c r="BW3450" s="2"/>
    </row>
    <row r="3451" spans="71:75">
      <c r="BS3451" s="2"/>
      <c r="BU3451" s="2"/>
      <c r="BW3451" s="2"/>
    </row>
    <row r="3452" spans="71:75">
      <c r="BS3452" s="2"/>
      <c r="BU3452" s="2"/>
      <c r="BW3452" s="2"/>
    </row>
    <row r="3453" spans="71:75">
      <c r="BS3453" s="2"/>
      <c r="BU3453" s="2"/>
      <c r="BW3453" s="2"/>
    </row>
    <row r="3454" spans="71:75">
      <c r="BS3454" s="2"/>
      <c r="BU3454" s="2"/>
      <c r="BW3454" s="2"/>
    </row>
    <row r="3455" spans="71:75">
      <c r="BS3455" s="2"/>
      <c r="BU3455" s="2"/>
      <c r="BW3455" s="2"/>
    </row>
    <row r="3456" spans="71:75">
      <c r="BS3456" s="2"/>
      <c r="BU3456" s="2"/>
      <c r="BW3456" s="2"/>
    </row>
    <row r="3457" spans="71:75">
      <c r="BS3457" s="2"/>
      <c r="BU3457" s="2"/>
      <c r="BW3457" s="2"/>
    </row>
    <row r="3458" spans="71:75">
      <c r="BS3458" s="2"/>
      <c r="BU3458" s="2"/>
      <c r="BW3458" s="2"/>
    </row>
    <row r="3459" spans="71:75">
      <c r="BS3459" s="2"/>
      <c r="BU3459" s="2"/>
      <c r="BW3459" s="2"/>
    </row>
    <row r="3460" spans="71:75">
      <c r="BS3460" s="2"/>
      <c r="BU3460" s="2"/>
      <c r="BW3460" s="2"/>
    </row>
    <row r="3461" spans="71:75">
      <c r="BS3461" s="2"/>
      <c r="BU3461" s="2"/>
      <c r="BW3461" s="2"/>
    </row>
    <row r="3462" spans="71:75">
      <c r="BS3462" s="2"/>
      <c r="BU3462" s="2"/>
      <c r="BW3462" s="2"/>
    </row>
    <row r="3463" spans="71:75">
      <c r="BS3463" s="2"/>
      <c r="BU3463" s="2"/>
      <c r="BW3463" s="2"/>
    </row>
    <row r="3464" spans="71:75">
      <c r="BS3464" s="2"/>
      <c r="BU3464" s="2"/>
      <c r="BW3464" s="2"/>
    </row>
    <row r="3465" spans="71:75">
      <c r="BS3465" s="2"/>
      <c r="BU3465" s="2"/>
      <c r="BW3465" s="2"/>
    </row>
    <row r="3466" spans="71:75">
      <c r="BS3466" s="2"/>
      <c r="BU3466" s="2"/>
      <c r="BW3466" s="2"/>
    </row>
    <row r="3467" spans="71:75">
      <c r="BS3467" s="2"/>
      <c r="BU3467" s="2"/>
      <c r="BW3467" s="2"/>
    </row>
    <row r="3468" spans="71:75">
      <c r="BS3468" s="2"/>
      <c r="BU3468" s="2"/>
      <c r="BW3468" s="2"/>
    </row>
    <row r="3469" spans="71:75">
      <c r="BS3469" s="2"/>
      <c r="BU3469" s="2"/>
      <c r="BW3469" s="2"/>
    </row>
    <row r="3470" spans="71:75">
      <c r="BS3470" s="2"/>
      <c r="BU3470" s="2"/>
      <c r="BW3470" s="2"/>
    </row>
    <row r="3471" spans="71:75">
      <c r="BS3471" s="2"/>
      <c r="BU3471" s="2"/>
      <c r="BW3471" s="2"/>
    </row>
    <row r="3472" spans="71:75">
      <c r="BS3472" s="2"/>
      <c r="BU3472" s="2"/>
      <c r="BW3472" s="2"/>
    </row>
    <row r="3473" spans="71:75">
      <c r="BS3473" s="2"/>
      <c r="BU3473" s="2"/>
      <c r="BW3473" s="2"/>
    </row>
    <row r="3474" spans="71:75">
      <c r="BS3474" s="2"/>
      <c r="BU3474" s="2"/>
      <c r="BW3474" s="2"/>
    </row>
    <row r="3475" spans="71:75">
      <c r="BS3475" s="2"/>
      <c r="BU3475" s="2"/>
      <c r="BW3475" s="2"/>
    </row>
    <row r="3476" spans="71:75">
      <c r="BS3476" s="2"/>
      <c r="BU3476" s="2"/>
      <c r="BW3476" s="2"/>
    </row>
    <row r="3477" spans="71:75">
      <c r="BS3477" s="2"/>
      <c r="BU3477" s="2"/>
      <c r="BW3477" s="2"/>
    </row>
    <row r="3478" spans="71:75">
      <c r="BS3478" s="2"/>
      <c r="BU3478" s="2"/>
      <c r="BW3478" s="2"/>
    </row>
    <row r="3479" spans="71:75">
      <c r="BS3479" s="2"/>
      <c r="BU3479" s="2"/>
      <c r="BW3479" s="2"/>
    </row>
    <row r="3480" spans="71:75">
      <c r="BS3480" s="2"/>
      <c r="BU3480" s="2"/>
      <c r="BW3480" s="2"/>
    </row>
    <row r="3481" spans="71:75">
      <c r="BS3481" s="2"/>
      <c r="BU3481" s="2"/>
      <c r="BW3481" s="2"/>
    </row>
    <row r="3482" spans="71:75">
      <c r="BS3482" s="2"/>
      <c r="BU3482" s="2"/>
      <c r="BW3482" s="2"/>
    </row>
    <row r="3483" spans="71:75">
      <c r="BS3483" s="2"/>
      <c r="BU3483" s="2"/>
      <c r="BW3483" s="2"/>
    </row>
    <row r="3484" spans="71:75">
      <c r="BS3484" s="2"/>
      <c r="BU3484" s="2"/>
      <c r="BW3484" s="2"/>
    </row>
    <row r="3485" spans="71:75">
      <c r="BS3485" s="2"/>
      <c r="BU3485" s="2"/>
      <c r="BW3485" s="2"/>
    </row>
    <row r="3486" spans="71:75">
      <c r="BS3486" s="2"/>
      <c r="BU3486" s="2"/>
      <c r="BW3486" s="2"/>
    </row>
    <row r="3487" spans="71:75">
      <c r="BS3487" s="2"/>
      <c r="BU3487" s="2"/>
      <c r="BW3487" s="2"/>
    </row>
    <row r="3488" spans="71:75">
      <c r="BS3488" s="2"/>
      <c r="BU3488" s="2"/>
      <c r="BW3488" s="2"/>
    </row>
    <row r="3489" spans="71:75">
      <c r="BS3489" s="2"/>
      <c r="BU3489" s="2"/>
      <c r="BW3489" s="2"/>
    </row>
    <row r="3490" spans="71:75">
      <c r="BS3490" s="2"/>
      <c r="BU3490" s="2"/>
      <c r="BW3490" s="2"/>
    </row>
    <row r="3491" spans="71:75">
      <c r="BS3491" s="2"/>
      <c r="BU3491" s="2"/>
      <c r="BW3491" s="2"/>
    </row>
    <row r="3492" spans="71:75">
      <c r="BS3492" s="2"/>
      <c r="BU3492" s="2"/>
      <c r="BW3492" s="2"/>
    </row>
    <row r="3493" spans="71:75">
      <c r="BS3493" s="2"/>
      <c r="BU3493" s="2"/>
      <c r="BW3493" s="2"/>
    </row>
    <row r="3494" spans="71:75">
      <c r="BS3494" s="2"/>
      <c r="BU3494" s="2"/>
      <c r="BW3494" s="2"/>
    </row>
    <row r="3495" spans="71:75">
      <c r="BS3495" s="2"/>
      <c r="BU3495" s="2"/>
      <c r="BW3495" s="2"/>
    </row>
    <row r="3496" spans="71:75">
      <c r="BS3496" s="2"/>
      <c r="BU3496" s="2"/>
      <c r="BW3496" s="2"/>
    </row>
    <row r="3497" spans="71:75">
      <c r="BS3497" s="2"/>
      <c r="BU3497" s="2"/>
      <c r="BW3497" s="2"/>
    </row>
    <row r="3498" spans="71:75">
      <c r="BS3498" s="2"/>
      <c r="BU3498" s="2"/>
      <c r="BW3498" s="2"/>
    </row>
    <row r="3499" spans="71:75">
      <c r="BS3499" s="2"/>
      <c r="BU3499" s="2"/>
      <c r="BW3499" s="2"/>
    </row>
    <row r="3500" spans="71:75">
      <c r="BS3500" s="2"/>
      <c r="BU3500" s="2"/>
      <c r="BW3500" s="2"/>
    </row>
    <row r="3501" spans="71:75">
      <c r="BS3501" s="2"/>
      <c r="BU3501" s="2"/>
      <c r="BW3501" s="2"/>
    </row>
    <row r="3502" spans="71:75">
      <c r="BS3502" s="2"/>
      <c r="BU3502" s="2"/>
      <c r="BW3502" s="2"/>
    </row>
    <row r="3503" spans="71:75">
      <c r="BS3503" s="2"/>
      <c r="BU3503" s="2"/>
      <c r="BW3503" s="2"/>
    </row>
    <row r="3504" spans="71:75">
      <c r="BS3504" s="2"/>
      <c r="BU3504" s="2"/>
      <c r="BW3504" s="2"/>
    </row>
    <row r="3505" spans="71:75">
      <c r="BS3505" s="2"/>
      <c r="BU3505" s="2"/>
      <c r="BW3505" s="2"/>
    </row>
    <row r="3506" spans="71:75">
      <c r="BS3506" s="2"/>
      <c r="BU3506" s="2"/>
      <c r="BW3506" s="2"/>
    </row>
    <row r="3507" spans="71:75">
      <c r="BS3507" s="2"/>
      <c r="BU3507" s="2"/>
      <c r="BW3507" s="2"/>
    </row>
    <row r="3508" spans="71:75">
      <c r="BS3508" s="2"/>
      <c r="BU3508" s="2"/>
      <c r="BW3508" s="2"/>
    </row>
    <row r="3509" spans="71:75">
      <c r="BS3509" s="2"/>
      <c r="BU3509" s="2"/>
      <c r="BW3509" s="2"/>
    </row>
    <row r="3510" spans="71:75">
      <c r="BS3510" s="2"/>
      <c r="BU3510" s="2"/>
      <c r="BW3510" s="2"/>
    </row>
    <row r="3511" spans="71:75">
      <c r="BS3511" s="2"/>
      <c r="BU3511" s="2"/>
      <c r="BW3511" s="2"/>
    </row>
    <row r="3512" spans="71:75">
      <c r="BS3512" s="2"/>
      <c r="BU3512" s="2"/>
      <c r="BW3512" s="2"/>
    </row>
    <row r="3513" spans="71:75">
      <c r="BS3513" s="2"/>
      <c r="BU3513" s="2"/>
      <c r="BW3513" s="2"/>
    </row>
    <row r="3514" spans="71:75">
      <c r="BS3514" s="2"/>
      <c r="BU3514" s="2"/>
      <c r="BW3514" s="2"/>
    </row>
    <row r="3515" spans="71:75">
      <c r="BS3515" s="2"/>
      <c r="BU3515" s="2"/>
      <c r="BW3515" s="2"/>
    </row>
    <row r="3516" spans="71:75">
      <c r="BS3516" s="2"/>
      <c r="BU3516" s="2"/>
      <c r="BW3516" s="2"/>
    </row>
    <row r="3517" spans="71:75">
      <c r="BS3517" s="2"/>
      <c r="BU3517" s="2"/>
      <c r="BW3517" s="2"/>
    </row>
    <row r="3518" spans="71:75">
      <c r="BS3518" s="2"/>
      <c r="BU3518" s="2"/>
      <c r="BW3518" s="2"/>
    </row>
    <row r="3519" spans="71:75">
      <c r="BS3519" s="2"/>
      <c r="BU3519" s="2"/>
      <c r="BW3519" s="2"/>
    </row>
    <row r="3520" spans="71:75">
      <c r="BS3520" s="2"/>
      <c r="BU3520" s="2"/>
      <c r="BW3520" s="2"/>
    </row>
    <row r="3521" spans="71:75">
      <c r="BS3521" s="2"/>
      <c r="BU3521" s="2"/>
      <c r="BW3521" s="2"/>
    </row>
    <row r="3522" spans="71:75">
      <c r="BS3522" s="2"/>
      <c r="BU3522" s="2"/>
      <c r="BW3522" s="2"/>
    </row>
    <row r="3523" spans="71:75">
      <c r="BS3523" s="2"/>
      <c r="BU3523" s="2"/>
      <c r="BW3523" s="2"/>
    </row>
    <row r="3524" spans="71:75">
      <c r="BS3524" s="2"/>
      <c r="BU3524" s="2"/>
      <c r="BW3524" s="2"/>
    </row>
    <row r="3525" spans="71:75">
      <c r="BS3525" s="2"/>
      <c r="BU3525" s="2"/>
      <c r="BW3525" s="2"/>
    </row>
    <row r="3526" spans="71:75">
      <c r="BS3526" s="2"/>
      <c r="BU3526" s="2"/>
      <c r="BW3526" s="2"/>
    </row>
    <row r="3527" spans="71:75">
      <c r="BS3527" s="2"/>
      <c r="BU3527" s="2"/>
      <c r="BW3527" s="2"/>
    </row>
    <row r="3528" spans="71:75">
      <c r="BS3528" s="2"/>
      <c r="BU3528" s="2"/>
      <c r="BW3528" s="2"/>
    </row>
    <row r="3529" spans="71:75">
      <c r="BS3529" s="2"/>
      <c r="BU3529" s="2"/>
      <c r="BW3529" s="2"/>
    </row>
    <row r="3530" spans="71:75">
      <c r="BS3530" s="2"/>
      <c r="BU3530" s="2"/>
      <c r="BW3530" s="2"/>
    </row>
    <row r="3531" spans="71:75">
      <c r="BS3531" s="2"/>
      <c r="BU3531" s="2"/>
      <c r="BW3531" s="2"/>
    </row>
    <row r="3532" spans="71:75">
      <c r="BS3532" s="2"/>
      <c r="BU3532" s="2"/>
      <c r="BW3532" s="2"/>
    </row>
    <row r="3533" spans="71:75">
      <c r="BS3533" s="2"/>
      <c r="BU3533" s="2"/>
      <c r="BW3533" s="2"/>
    </row>
    <row r="3534" spans="71:75">
      <c r="BS3534" s="2"/>
      <c r="BU3534" s="2"/>
      <c r="BW3534" s="2"/>
    </row>
    <row r="3535" spans="71:75">
      <c r="BS3535" s="2"/>
      <c r="BU3535" s="2"/>
      <c r="BW3535" s="2"/>
    </row>
    <row r="3536" spans="71:75">
      <c r="BS3536" s="2"/>
      <c r="BU3536" s="2"/>
      <c r="BW3536" s="2"/>
    </row>
    <row r="3537" spans="71:75">
      <c r="BS3537" s="2"/>
      <c r="BU3537" s="2"/>
      <c r="BW3537" s="2"/>
    </row>
    <row r="3538" spans="71:75">
      <c r="BS3538" s="2"/>
      <c r="BU3538" s="2"/>
      <c r="BW3538" s="2"/>
    </row>
    <row r="3539" spans="71:75">
      <c r="BS3539" s="2"/>
      <c r="BU3539" s="2"/>
      <c r="BW3539" s="2"/>
    </row>
    <row r="3540" spans="71:75">
      <c r="BS3540" s="2"/>
      <c r="BU3540" s="2"/>
      <c r="BW3540" s="2"/>
    </row>
    <row r="3541" spans="71:75">
      <c r="BS3541" s="2"/>
      <c r="BU3541" s="2"/>
      <c r="BW3541" s="2"/>
    </row>
    <row r="3542" spans="71:75">
      <c r="BS3542" s="2"/>
      <c r="BU3542" s="2"/>
      <c r="BW3542" s="2"/>
    </row>
    <row r="3543" spans="71:75">
      <c r="BS3543" s="2"/>
      <c r="BU3543" s="2"/>
      <c r="BW3543" s="2"/>
    </row>
    <row r="3544" spans="71:75">
      <c r="BS3544" s="2"/>
      <c r="BU3544" s="2"/>
      <c r="BW3544" s="2"/>
    </row>
    <row r="3545" spans="71:75">
      <c r="BS3545" s="2"/>
      <c r="BU3545" s="2"/>
      <c r="BW3545" s="2"/>
    </row>
    <row r="3546" spans="71:75">
      <c r="BS3546" s="2"/>
      <c r="BU3546" s="2"/>
      <c r="BW3546" s="2"/>
    </row>
    <row r="3547" spans="71:75">
      <c r="BS3547" s="2"/>
      <c r="BU3547" s="2"/>
      <c r="BW3547" s="2"/>
    </row>
    <row r="3548" spans="71:75">
      <c r="BS3548" s="2"/>
      <c r="BU3548" s="2"/>
      <c r="BW3548" s="2"/>
    </row>
    <row r="3549" spans="71:75">
      <c r="BS3549" s="2"/>
      <c r="BU3549" s="2"/>
      <c r="BW3549" s="2"/>
    </row>
    <row r="3550" spans="71:75">
      <c r="BS3550" s="2"/>
      <c r="BU3550" s="2"/>
      <c r="BW3550" s="2"/>
    </row>
    <row r="3551" spans="71:75">
      <c r="BS3551" s="2"/>
      <c r="BU3551" s="2"/>
      <c r="BW3551" s="2"/>
    </row>
    <row r="3552" spans="71:75">
      <c r="BS3552" s="2"/>
      <c r="BU3552" s="2"/>
      <c r="BW3552" s="2"/>
    </row>
    <row r="3553" spans="71:75">
      <c r="BS3553" s="2"/>
      <c r="BU3553" s="2"/>
      <c r="BW3553" s="2"/>
    </row>
    <row r="3554" spans="71:75">
      <c r="BS3554" s="2"/>
      <c r="BU3554" s="2"/>
      <c r="BW3554" s="2"/>
    </row>
    <row r="3555" spans="71:75">
      <c r="BS3555" s="2"/>
      <c r="BU3555" s="2"/>
      <c r="BW3555" s="2"/>
    </row>
    <row r="3556" spans="71:75">
      <c r="BS3556" s="2"/>
      <c r="BU3556" s="2"/>
      <c r="BW3556" s="2"/>
    </row>
    <row r="3557" spans="71:75">
      <c r="BS3557" s="2"/>
      <c r="BU3557" s="2"/>
      <c r="BW3557" s="2"/>
    </row>
    <row r="3558" spans="71:75">
      <c r="BS3558" s="2"/>
      <c r="BU3558" s="2"/>
      <c r="BW3558" s="2"/>
    </row>
    <row r="3559" spans="71:75">
      <c r="BS3559" s="2"/>
      <c r="BU3559" s="2"/>
      <c r="BW3559" s="2"/>
    </row>
    <row r="3560" spans="71:75">
      <c r="BS3560" s="2"/>
      <c r="BU3560" s="2"/>
      <c r="BW3560" s="2"/>
    </row>
    <row r="3561" spans="71:75">
      <c r="BS3561" s="2"/>
      <c r="BU3561" s="2"/>
      <c r="BW3561" s="2"/>
    </row>
    <row r="3562" spans="71:75">
      <c r="BS3562" s="2"/>
      <c r="BU3562" s="2"/>
      <c r="BW3562" s="2"/>
    </row>
    <row r="3563" spans="71:75">
      <c r="BS3563" s="2"/>
      <c r="BU3563" s="2"/>
      <c r="BW3563" s="2"/>
    </row>
    <row r="3564" spans="71:75">
      <c r="BS3564" s="2"/>
      <c r="BU3564" s="2"/>
      <c r="BW3564" s="2"/>
    </row>
    <row r="3565" spans="71:75">
      <c r="BS3565" s="2"/>
      <c r="BU3565" s="2"/>
      <c r="BW3565" s="2"/>
    </row>
    <row r="3566" spans="71:75">
      <c r="BS3566" s="2"/>
      <c r="BU3566" s="2"/>
      <c r="BW3566" s="2"/>
    </row>
    <row r="3567" spans="71:75">
      <c r="BS3567" s="2"/>
      <c r="BU3567" s="2"/>
      <c r="BW3567" s="2"/>
    </row>
    <row r="3568" spans="71:75">
      <c r="BS3568" s="2"/>
      <c r="BU3568" s="2"/>
      <c r="BW3568" s="2"/>
    </row>
    <row r="3569" spans="71:75">
      <c r="BS3569" s="2"/>
      <c r="BU3569" s="2"/>
      <c r="BW3569" s="2"/>
    </row>
    <row r="3570" spans="71:75">
      <c r="BS3570" s="2"/>
      <c r="BU3570" s="2"/>
      <c r="BW3570" s="2"/>
    </row>
    <row r="3571" spans="71:75">
      <c r="BS3571" s="2"/>
      <c r="BU3571" s="2"/>
      <c r="BW3571" s="2"/>
    </row>
    <row r="3572" spans="71:75">
      <c r="BS3572" s="2"/>
      <c r="BU3572" s="2"/>
      <c r="BW3572" s="2"/>
    </row>
    <row r="3573" spans="71:75">
      <c r="BS3573" s="2"/>
      <c r="BU3573" s="2"/>
      <c r="BW3573" s="2"/>
    </row>
    <row r="3574" spans="71:75">
      <c r="BS3574" s="2"/>
      <c r="BU3574" s="2"/>
      <c r="BW3574" s="2"/>
    </row>
    <row r="3575" spans="71:75">
      <c r="BS3575" s="2"/>
      <c r="BU3575" s="2"/>
      <c r="BW3575" s="2"/>
    </row>
    <row r="3576" spans="71:75">
      <c r="BS3576" s="2"/>
      <c r="BU3576" s="2"/>
      <c r="BW3576" s="2"/>
    </row>
    <row r="3577" spans="71:75">
      <c r="BS3577" s="2"/>
      <c r="BU3577" s="2"/>
      <c r="BW3577" s="2"/>
    </row>
    <row r="3578" spans="71:75">
      <c r="BS3578" s="2"/>
      <c r="BU3578" s="2"/>
      <c r="BW3578" s="2"/>
    </row>
    <row r="3579" spans="71:75">
      <c r="BS3579" s="2"/>
      <c r="BU3579" s="2"/>
      <c r="BW3579" s="2"/>
    </row>
    <row r="3580" spans="71:75">
      <c r="BS3580" s="2"/>
      <c r="BU3580" s="2"/>
      <c r="BW3580" s="2"/>
    </row>
    <row r="3581" spans="71:75">
      <c r="BS3581" s="2"/>
      <c r="BU3581" s="2"/>
      <c r="BW3581" s="2"/>
    </row>
    <row r="3582" spans="71:75">
      <c r="BS3582" s="2"/>
      <c r="BU3582" s="2"/>
      <c r="BW3582" s="2"/>
    </row>
    <row r="3583" spans="71:75">
      <c r="BS3583" s="2"/>
      <c r="BU3583" s="2"/>
      <c r="BW3583" s="2"/>
    </row>
    <row r="3584" spans="71:75">
      <c r="BS3584" s="2"/>
      <c r="BU3584" s="2"/>
      <c r="BW3584" s="2"/>
    </row>
    <row r="3585" spans="71:75">
      <c r="BS3585" s="2"/>
      <c r="BU3585" s="2"/>
      <c r="BW3585" s="2"/>
    </row>
    <row r="3586" spans="71:75">
      <c r="BS3586" s="2"/>
      <c r="BU3586" s="2"/>
      <c r="BW3586" s="2"/>
    </row>
    <row r="3587" spans="71:75">
      <c r="BS3587" s="2"/>
      <c r="BU3587" s="2"/>
      <c r="BW3587" s="2"/>
    </row>
    <row r="3588" spans="71:75">
      <c r="BS3588" s="2"/>
      <c r="BU3588" s="2"/>
      <c r="BW3588" s="2"/>
    </row>
    <row r="3589" spans="71:75">
      <c r="BS3589" s="2"/>
      <c r="BU3589" s="2"/>
      <c r="BW3589" s="2"/>
    </row>
    <row r="3590" spans="71:75">
      <c r="BS3590" s="2"/>
      <c r="BU3590" s="2"/>
      <c r="BW3590" s="2"/>
    </row>
    <row r="3591" spans="71:75">
      <c r="BS3591" s="2"/>
      <c r="BU3591" s="2"/>
      <c r="BW3591" s="2"/>
    </row>
    <row r="3592" spans="71:75">
      <c r="BS3592" s="2"/>
      <c r="BU3592" s="2"/>
      <c r="BW3592" s="2"/>
    </row>
    <row r="3593" spans="71:75">
      <c r="BS3593" s="2"/>
      <c r="BU3593" s="2"/>
      <c r="BW3593" s="2"/>
    </row>
    <row r="3594" spans="71:75">
      <c r="BS3594" s="2"/>
      <c r="BU3594" s="2"/>
      <c r="BW3594" s="2"/>
    </row>
    <row r="3595" spans="71:75">
      <c r="BS3595" s="2"/>
      <c r="BU3595" s="2"/>
      <c r="BW3595" s="2"/>
    </row>
    <row r="3596" spans="71:75">
      <c r="BS3596" s="2"/>
      <c r="BU3596" s="2"/>
      <c r="BW3596" s="2"/>
    </row>
    <row r="3597" spans="71:75">
      <c r="BS3597" s="2"/>
      <c r="BU3597" s="2"/>
      <c r="BW3597" s="2"/>
    </row>
    <row r="3598" spans="71:75">
      <c r="BS3598" s="2"/>
      <c r="BU3598" s="2"/>
      <c r="BW3598" s="2"/>
    </row>
    <row r="3599" spans="71:75">
      <c r="BS3599" s="2"/>
      <c r="BU3599" s="2"/>
      <c r="BW3599" s="2"/>
    </row>
    <row r="3600" spans="71:75">
      <c r="BS3600" s="2"/>
      <c r="BU3600" s="2"/>
      <c r="BW3600" s="2"/>
    </row>
    <row r="3601" spans="71:75">
      <c r="BS3601" s="2"/>
      <c r="BU3601" s="2"/>
      <c r="BW3601" s="2"/>
    </row>
    <row r="3602" spans="71:75">
      <c r="BS3602" s="2"/>
      <c r="BU3602" s="2"/>
      <c r="BW3602" s="2"/>
    </row>
    <row r="3603" spans="71:75">
      <c r="BS3603" s="2"/>
      <c r="BU3603" s="2"/>
      <c r="BW3603" s="2"/>
    </row>
    <row r="3604" spans="71:75">
      <c r="BS3604" s="2"/>
      <c r="BU3604" s="2"/>
      <c r="BW3604" s="2"/>
    </row>
    <row r="3605" spans="71:75">
      <c r="BS3605" s="2"/>
      <c r="BU3605" s="2"/>
      <c r="BW3605" s="2"/>
    </row>
    <row r="3606" spans="71:75">
      <c r="BS3606" s="2"/>
      <c r="BU3606" s="2"/>
      <c r="BW3606" s="2"/>
    </row>
    <row r="3607" spans="71:75">
      <c r="BS3607" s="2"/>
      <c r="BU3607" s="2"/>
      <c r="BW3607" s="2"/>
    </row>
    <row r="3608" spans="71:75">
      <c r="BS3608" s="2"/>
      <c r="BU3608" s="2"/>
      <c r="BW3608" s="2"/>
    </row>
    <row r="3609" spans="71:75">
      <c r="BS3609" s="2"/>
      <c r="BU3609" s="2"/>
      <c r="BW3609" s="2"/>
    </row>
    <row r="3610" spans="71:75">
      <c r="BS3610" s="2"/>
      <c r="BU3610" s="2"/>
      <c r="BW3610" s="2"/>
    </row>
    <row r="3611" spans="71:75">
      <c r="BS3611" s="2"/>
      <c r="BU3611" s="2"/>
      <c r="BW3611" s="2"/>
    </row>
    <row r="3612" spans="71:75">
      <c r="BS3612" s="2"/>
      <c r="BU3612" s="2"/>
      <c r="BW3612" s="2"/>
    </row>
    <row r="3613" spans="71:75">
      <c r="BS3613" s="2"/>
      <c r="BU3613" s="2"/>
      <c r="BW3613" s="2"/>
    </row>
    <row r="3614" spans="71:75">
      <c r="BS3614" s="2"/>
      <c r="BU3614" s="2"/>
      <c r="BW3614" s="2"/>
    </row>
    <row r="3615" spans="71:75">
      <c r="BS3615" s="2"/>
      <c r="BU3615" s="2"/>
      <c r="BW3615" s="2"/>
    </row>
    <row r="3616" spans="71:75">
      <c r="BS3616" s="2"/>
      <c r="BU3616" s="2"/>
      <c r="BW3616" s="2"/>
    </row>
    <row r="3617" spans="71:75">
      <c r="BS3617" s="2"/>
      <c r="BU3617" s="2"/>
      <c r="BW3617" s="2"/>
    </row>
    <row r="3618" spans="71:75">
      <c r="BS3618" s="2"/>
      <c r="BU3618" s="2"/>
      <c r="BW3618" s="2"/>
    </row>
    <row r="3619" spans="71:75">
      <c r="BS3619" s="2"/>
      <c r="BU3619" s="2"/>
      <c r="BW3619" s="2"/>
    </row>
    <row r="3620" spans="71:75">
      <c r="BS3620" s="2"/>
      <c r="BU3620" s="2"/>
      <c r="BW3620" s="2"/>
    </row>
    <row r="3621" spans="71:75">
      <c r="BS3621" s="2"/>
      <c r="BU3621" s="2"/>
      <c r="BW3621" s="2"/>
    </row>
    <row r="3622" spans="71:75">
      <c r="BS3622" s="2"/>
      <c r="BU3622" s="2"/>
      <c r="BW3622" s="2"/>
    </row>
    <row r="3623" spans="71:75">
      <c r="BS3623" s="2"/>
      <c r="BU3623" s="2"/>
      <c r="BW3623" s="2"/>
    </row>
    <row r="3624" spans="71:75">
      <c r="BS3624" s="2"/>
      <c r="BU3624" s="2"/>
      <c r="BW3624" s="2"/>
    </row>
    <row r="3625" spans="71:75">
      <c r="BS3625" s="2"/>
      <c r="BU3625" s="2"/>
      <c r="BW3625" s="2"/>
    </row>
    <row r="3626" spans="71:75">
      <c r="BS3626" s="2"/>
      <c r="BU3626" s="2"/>
      <c r="BW3626" s="2"/>
    </row>
    <row r="3627" spans="71:75">
      <c r="BS3627" s="2"/>
      <c r="BU3627" s="2"/>
      <c r="BW3627" s="2"/>
    </row>
    <row r="3628" spans="71:75">
      <c r="BS3628" s="2"/>
      <c r="BU3628" s="2"/>
      <c r="BW3628" s="2"/>
    </row>
    <row r="3629" spans="71:75">
      <c r="BS3629" s="2"/>
      <c r="BU3629" s="2"/>
      <c r="BW3629" s="2"/>
    </row>
    <row r="3630" spans="71:75">
      <c r="BS3630" s="2"/>
      <c r="BU3630" s="2"/>
      <c r="BW3630" s="2"/>
    </row>
    <row r="3631" spans="71:75">
      <c r="BS3631" s="2"/>
      <c r="BU3631" s="2"/>
      <c r="BW3631" s="2"/>
    </row>
    <row r="3632" spans="71:75">
      <c r="BS3632" s="2"/>
      <c r="BU3632" s="2"/>
      <c r="BW3632" s="2"/>
    </row>
    <row r="3633" spans="71:75">
      <c r="BS3633" s="2"/>
      <c r="BU3633" s="2"/>
      <c r="BW3633" s="2"/>
    </row>
    <row r="3634" spans="71:75">
      <c r="BS3634" s="2"/>
      <c r="BU3634" s="2"/>
      <c r="BW3634" s="2"/>
    </row>
    <row r="3635" spans="71:75">
      <c r="BS3635" s="2"/>
      <c r="BU3635" s="2"/>
      <c r="BW3635" s="2"/>
    </row>
    <row r="3636" spans="71:75">
      <c r="BS3636" s="2"/>
      <c r="BU3636" s="2"/>
      <c r="BW3636" s="2"/>
    </row>
    <row r="3637" spans="71:75">
      <c r="BS3637" s="2"/>
      <c r="BU3637" s="2"/>
      <c r="BW3637" s="2"/>
    </row>
    <row r="3638" spans="71:75">
      <c r="BS3638" s="2"/>
      <c r="BU3638" s="2"/>
      <c r="BW3638" s="2"/>
    </row>
    <row r="3639" spans="71:75">
      <c r="BS3639" s="2"/>
      <c r="BU3639" s="2"/>
      <c r="BW3639" s="2"/>
    </row>
    <row r="3640" spans="71:75">
      <c r="BS3640" s="2"/>
      <c r="BU3640" s="2"/>
      <c r="BW3640" s="2"/>
    </row>
    <row r="3641" spans="71:75">
      <c r="BS3641" s="2"/>
      <c r="BU3641" s="2"/>
      <c r="BW3641" s="2"/>
    </row>
    <row r="3642" spans="71:75">
      <c r="BS3642" s="2"/>
      <c r="BU3642" s="2"/>
      <c r="BW3642" s="2"/>
    </row>
    <row r="3643" spans="71:75">
      <c r="BS3643" s="2"/>
      <c r="BU3643" s="2"/>
      <c r="BW3643" s="2"/>
    </row>
    <row r="3644" spans="71:75">
      <c r="BS3644" s="2"/>
      <c r="BU3644" s="2"/>
      <c r="BW3644" s="2"/>
    </row>
    <row r="3645" spans="71:75">
      <c r="BS3645" s="2"/>
      <c r="BU3645" s="2"/>
      <c r="BW3645" s="2"/>
    </row>
    <row r="3646" spans="71:75">
      <c r="BS3646" s="2"/>
      <c r="BU3646" s="2"/>
      <c r="BW3646" s="2"/>
    </row>
    <row r="3647" spans="71:75">
      <c r="BS3647" s="2"/>
      <c r="BU3647" s="2"/>
      <c r="BW3647" s="2"/>
    </row>
    <row r="3648" spans="71:75">
      <c r="BS3648" s="2"/>
      <c r="BU3648" s="2"/>
      <c r="BW3648" s="2"/>
    </row>
    <row r="3649" spans="71:75">
      <c r="BS3649" s="2"/>
      <c r="BU3649" s="2"/>
      <c r="BW3649" s="2"/>
    </row>
    <row r="3650" spans="71:75">
      <c r="BS3650" s="2"/>
      <c r="BU3650" s="2"/>
      <c r="BW3650" s="2"/>
    </row>
    <row r="3651" spans="71:75">
      <c r="BS3651" s="2"/>
      <c r="BU3651" s="2"/>
      <c r="BW3651" s="2"/>
    </row>
    <row r="3652" spans="71:75">
      <c r="BS3652" s="2"/>
      <c r="BU3652" s="2"/>
      <c r="BW3652" s="2"/>
    </row>
    <row r="3653" spans="71:75">
      <c r="BS3653" s="2"/>
      <c r="BU3653" s="2"/>
      <c r="BW3653" s="2"/>
    </row>
    <row r="3654" spans="71:75">
      <c r="BS3654" s="2"/>
      <c r="BU3654" s="2"/>
      <c r="BW3654" s="2"/>
    </row>
    <row r="3655" spans="71:75">
      <c r="BS3655" s="2"/>
      <c r="BU3655" s="2"/>
      <c r="BW3655" s="2"/>
    </row>
    <row r="3656" spans="71:75">
      <c r="BS3656" s="2"/>
      <c r="BU3656" s="2"/>
      <c r="BW3656" s="2"/>
    </row>
    <row r="3657" spans="71:75">
      <c r="BS3657" s="2"/>
      <c r="BU3657" s="2"/>
      <c r="BW3657" s="2"/>
    </row>
    <row r="3658" spans="71:75">
      <c r="BS3658" s="2"/>
      <c r="BU3658" s="2"/>
      <c r="BW3658" s="2"/>
    </row>
    <row r="3659" spans="71:75">
      <c r="BS3659" s="2"/>
      <c r="BU3659" s="2"/>
      <c r="BW3659" s="2"/>
    </row>
    <row r="3660" spans="71:75">
      <c r="BS3660" s="2"/>
      <c r="BU3660" s="2"/>
      <c r="BW3660" s="2"/>
    </row>
    <row r="3661" spans="71:75">
      <c r="BS3661" s="2"/>
      <c r="BU3661" s="2"/>
      <c r="BW3661" s="2"/>
    </row>
    <row r="3662" spans="71:75">
      <c r="BS3662" s="2"/>
      <c r="BU3662" s="2"/>
      <c r="BW3662" s="2"/>
    </row>
    <row r="3663" spans="71:75">
      <c r="BS3663" s="2"/>
      <c r="BU3663" s="2"/>
      <c r="BW3663" s="2"/>
    </row>
    <row r="3664" spans="71:75">
      <c r="BS3664" s="2"/>
      <c r="BU3664" s="2"/>
      <c r="BW3664" s="2"/>
    </row>
    <row r="3665" spans="71:75">
      <c r="BS3665" s="2"/>
      <c r="BU3665" s="2"/>
      <c r="BW3665" s="2"/>
    </row>
    <row r="3666" spans="71:75">
      <c r="BS3666" s="2"/>
      <c r="BU3666" s="2"/>
      <c r="BW3666" s="2"/>
    </row>
    <row r="3667" spans="71:75">
      <c r="BS3667" s="2"/>
      <c r="BU3667" s="2"/>
      <c r="BW3667" s="2"/>
    </row>
    <row r="3668" spans="71:75">
      <c r="BS3668" s="2"/>
      <c r="BU3668" s="2"/>
      <c r="BW3668" s="2"/>
    </row>
    <row r="3669" spans="71:75">
      <c r="BS3669" s="2"/>
      <c r="BU3669" s="2"/>
      <c r="BW3669" s="2"/>
    </row>
    <row r="3670" spans="71:75">
      <c r="BS3670" s="2"/>
      <c r="BU3670" s="2"/>
      <c r="BW3670" s="2"/>
    </row>
    <row r="3671" spans="71:75">
      <c r="BS3671" s="2"/>
      <c r="BU3671" s="2"/>
      <c r="BW3671" s="2"/>
    </row>
    <row r="3672" spans="71:75">
      <c r="BS3672" s="2"/>
      <c r="BU3672" s="2"/>
      <c r="BW3672" s="2"/>
    </row>
    <row r="3673" spans="71:75">
      <c r="BS3673" s="2"/>
      <c r="BU3673" s="2"/>
      <c r="BW3673" s="2"/>
    </row>
    <row r="3674" spans="71:75">
      <c r="BS3674" s="2"/>
      <c r="BU3674" s="2"/>
      <c r="BW3674" s="2"/>
    </row>
    <row r="3675" spans="71:75">
      <c r="BS3675" s="2"/>
      <c r="BU3675" s="2"/>
      <c r="BW3675" s="2"/>
    </row>
    <row r="3676" spans="71:75">
      <c r="BS3676" s="2"/>
      <c r="BU3676" s="2"/>
      <c r="BW3676" s="2"/>
    </row>
    <row r="3677" spans="71:75">
      <c r="BS3677" s="2"/>
      <c r="BU3677" s="2"/>
      <c r="BW3677" s="2"/>
    </row>
    <row r="3678" spans="71:75">
      <c r="BS3678" s="2"/>
      <c r="BU3678" s="2"/>
      <c r="BW3678" s="2"/>
    </row>
    <row r="3679" spans="71:75">
      <c r="BS3679" s="2"/>
      <c r="BU3679" s="2"/>
      <c r="BW3679" s="2"/>
    </row>
    <row r="3680" spans="71:75">
      <c r="BS3680" s="2"/>
      <c r="BU3680" s="2"/>
      <c r="BW3680" s="2"/>
    </row>
    <row r="3681" spans="71:75">
      <c r="BS3681" s="2"/>
      <c r="BU3681" s="2"/>
      <c r="BW3681" s="2"/>
    </row>
    <row r="3682" spans="71:75">
      <c r="BS3682" s="2"/>
      <c r="BU3682" s="2"/>
      <c r="BW3682" s="2"/>
    </row>
    <row r="3683" spans="71:75">
      <c r="BS3683" s="2"/>
      <c r="BU3683" s="2"/>
      <c r="BW3683" s="2"/>
    </row>
    <row r="3684" spans="71:75">
      <c r="BS3684" s="2"/>
      <c r="BU3684" s="2"/>
      <c r="BW3684" s="2"/>
    </row>
    <row r="3685" spans="71:75">
      <c r="BS3685" s="2"/>
      <c r="BU3685" s="2"/>
      <c r="BW3685" s="2"/>
    </row>
    <row r="3686" spans="71:75">
      <c r="BS3686" s="2"/>
      <c r="BU3686" s="2"/>
      <c r="BW3686" s="2"/>
    </row>
    <row r="3687" spans="71:75">
      <c r="BS3687" s="2"/>
      <c r="BU3687" s="2"/>
      <c r="BW3687" s="2"/>
    </row>
    <row r="3688" spans="71:75">
      <c r="BS3688" s="2"/>
      <c r="BU3688" s="2"/>
      <c r="BW3688" s="2"/>
    </row>
    <row r="3689" spans="71:75">
      <c r="BS3689" s="2"/>
      <c r="BU3689" s="2"/>
      <c r="BW3689" s="2"/>
    </row>
    <row r="3690" spans="71:75">
      <c r="BS3690" s="2"/>
      <c r="BU3690" s="2"/>
      <c r="BW3690" s="2"/>
    </row>
    <row r="3691" spans="71:75">
      <c r="BS3691" s="2"/>
      <c r="BU3691" s="2"/>
      <c r="BW3691" s="2"/>
    </row>
    <row r="3692" spans="71:75">
      <c r="BS3692" s="2"/>
      <c r="BU3692" s="2"/>
      <c r="BW3692" s="2"/>
    </row>
    <row r="3693" spans="71:75">
      <c r="BS3693" s="2"/>
      <c r="BU3693" s="2"/>
      <c r="BW3693" s="2"/>
    </row>
    <row r="3694" spans="71:75">
      <c r="BS3694" s="2"/>
      <c r="BU3694" s="2"/>
      <c r="BW3694" s="2"/>
    </row>
    <row r="3695" spans="71:75">
      <c r="BS3695" s="2"/>
      <c r="BU3695" s="2"/>
      <c r="BW3695" s="2"/>
    </row>
    <row r="3696" spans="71:75">
      <c r="BS3696" s="2"/>
      <c r="BU3696" s="2"/>
      <c r="BW3696" s="2"/>
    </row>
    <row r="3697" spans="71:75">
      <c r="BS3697" s="2"/>
      <c r="BU3697" s="2"/>
      <c r="BW3697" s="2"/>
    </row>
    <row r="3698" spans="71:75">
      <c r="BS3698" s="2"/>
      <c r="BU3698" s="2"/>
      <c r="BW3698" s="2"/>
    </row>
    <row r="3699" spans="71:75">
      <c r="BS3699" s="2"/>
      <c r="BU3699" s="2"/>
      <c r="BW3699" s="2"/>
    </row>
    <row r="3700" spans="71:75">
      <c r="BS3700" s="2"/>
      <c r="BU3700" s="2"/>
      <c r="BW3700" s="2"/>
    </row>
    <row r="3701" spans="71:75">
      <c r="BS3701" s="2"/>
      <c r="BU3701" s="2"/>
      <c r="BW3701" s="2"/>
    </row>
    <row r="3702" spans="71:75">
      <c r="BS3702" s="2"/>
      <c r="BU3702" s="2"/>
      <c r="BW3702" s="2"/>
    </row>
    <row r="3703" spans="71:75">
      <c r="BS3703" s="2"/>
      <c r="BU3703" s="2"/>
      <c r="BW3703" s="2"/>
    </row>
    <row r="3704" spans="71:75">
      <c r="BS3704" s="2"/>
      <c r="BU3704" s="2"/>
      <c r="BW3704" s="2"/>
    </row>
    <row r="3705" spans="71:75">
      <c r="BS3705" s="2"/>
      <c r="BU3705" s="2"/>
      <c r="BW3705" s="2"/>
    </row>
    <row r="3706" spans="71:75">
      <c r="BS3706" s="2"/>
      <c r="BU3706" s="2"/>
      <c r="BW3706" s="2"/>
    </row>
    <row r="3707" spans="71:75">
      <c r="BS3707" s="2"/>
      <c r="BU3707" s="2"/>
      <c r="BW3707" s="2"/>
    </row>
    <row r="3708" spans="71:75">
      <c r="BS3708" s="2"/>
      <c r="BU3708" s="2"/>
      <c r="BW3708" s="2"/>
    </row>
    <row r="3709" spans="71:75">
      <c r="BS3709" s="2"/>
      <c r="BU3709" s="2"/>
      <c r="BW3709" s="2"/>
    </row>
    <row r="3710" spans="71:75">
      <c r="BS3710" s="2"/>
      <c r="BU3710" s="2"/>
      <c r="BW3710" s="2"/>
    </row>
    <row r="3711" spans="71:75">
      <c r="BS3711" s="2"/>
      <c r="BU3711" s="2"/>
      <c r="BW3711" s="2"/>
    </row>
    <row r="3712" spans="71:75">
      <c r="BS3712" s="2"/>
      <c r="BU3712" s="2"/>
      <c r="BW3712" s="2"/>
    </row>
    <row r="3713" spans="71:75">
      <c r="BS3713" s="2"/>
      <c r="BU3713" s="2"/>
      <c r="BW3713" s="2"/>
    </row>
    <row r="3714" spans="71:75">
      <c r="BS3714" s="2"/>
      <c r="BU3714" s="2"/>
      <c r="BW3714" s="2"/>
    </row>
    <row r="3715" spans="71:75">
      <c r="BS3715" s="2"/>
      <c r="BU3715" s="2"/>
      <c r="BW3715" s="2"/>
    </row>
    <row r="3716" spans="71:75">
      <c r="BS3716" s="2"/>
      <c r="BU3716" s="2"/>
      <c r="BW3716" s="2"/>
    </row>
    <row r="3717" spans="71:75">
      <c r="BS3717" s="2"/>
      <c r="BU3717" s="2"/>
      <c r="BW3717" s="2"/>
    </row>
    <row r="3718" spans="71:75">
      <c r="BS3718" s="2"/>
      <c r="BU3718" s="2"/>
      <c r="BW3718" s="2"/>
    </row>
    <row r="3719" spans="71:75">
      <c r="BS3719" s="2"/>
      <c r="BU3719" s="2"/>
      <c r="BW3719" s="2"/>
    </row>
    <row r="3720" spans="71:75">
      <c r="BS3720" s="2"/>
      <c r="BU3720" s="2"/>
      <c r="BW3720" s="2"/>
    </row>
    <row r="3721" spans="71:75">
      <c r="BS3721" s="2"/>
      <c r="BU3721" s="2"/>
      <c r="BW3721" s="2"/>
    </row>
    <row r="3722" spans="71:75">
      <c r="BS3722" s="2"/>
      <c r="BU3722" s="2"/>
      <c r="BW3722" s="2"/>
    </row>
    <row r="3723" spans="71:75">
      <c r="BS3723" s="2"/>
      <c r="BU3723" s="2"/>
      <c r="BW3723" s="2"/>
    </row>
    <row r="3724" spans="71:75">
      <c r="BS3724" s="2"/>
      <c r="BU3724" s="2"/>
      <c r="BW3724" s="2"/>
    </row>
    <row r="3725" spans="71:75">
      <c r="BS3725" s="2"/>
      <c r="BU3725" s="2"/>
      <c r="BW3725" s="2"/>
    </row>
    <row r="3726" spans="71:75">
      <c r="BS3726" s="2"/>
      <c r="BU3726" s="2"/>
      <c r="BW3726" s="2"/>
    </row>
    <row r="3727" spans="71:75">
      <c r="BS3727" s="2"/>
      <c r="BU3727" s="2"/>
      <c r="BW3727" s="2"/>
    </row>
    <row r="3728" spans="71:75">
      <c r="BS3728" s="2"/>
      <c r="BU3728" s="2"/>
      <c r="BW3728" s="2"/>
    </row>
    <row r="3729" spans="71:75">
      <c r="BS3729" s="2"/>
      <c r="BU3729" s="2"/>
      <c r="BW3729" s="2"/>
    </row>
    <row r="3730" spans="71:75">
      <c r="BS3730" s="2"/>
      <c r="BU3730" s="2"/>
      <c r="BW3730" s="2"/>
    </row>
    <row r="3731" spans="71:75">
      <c r="BS3731" s="2"/>
      <c r="BU3731" s="2"/>
      <c r="BW3731" s="2"/>
    </row>
    <row r="3732" spans="71:75">
      <c r="BS3732" s="2"/>
      <c r="BU3732" s="2"/>
      <c r="BW3732" s="2"/>
    </row>
    <row r="3733" spans="71:75">
      <c r="BS3733" s="2"/>
      <c r="BU3733" s="2"/>
      <c r="BW3733" s="2"/>
    </row>
    <row r="3734" spans="71:75">
      <c r="BS3734" s="2"/>
      <c r="BU3734" s="2"/>
      <c r="BW3734" s="2"/>
    </row>
    <row r="3735" spans="71:75">
      <c r="BS3735" s="2"/>
      <c r="BU3735" s="2"/>
      <c r="BW3735" s="2"/>
    </row>
    <row r="3736" spans="71:75">
      <c r="BS3736" s="2"/>
      <c r="BU3736" s="2"/>
      <c r="BW3736" s="2"/>
    </row>
    <row r="3737" spans="71:75">
      <c r="BS3737" s="2"/>
      <c r="BU3737" s="2"/>
      <c r="BW3737" s="2"/>
    </row>
    <row r="3738" spans="71:75">
      <c r="BS3738" s="2"/>
      <c r="BU3738" s="2"/>
      <c r="BW3738" s="2"/>
    </row>
    <row r="3739" spans="71:75">
      <c r="BS3739" s="2"/>
      <c r="BU3739" s="2"/>
      <c r="BW3739" s="2"/>
    </row>
    <row r="3740" spans="71:75">
      <c r="BS3740" s="2"/>
      <c r="BU3740" s="2"/>
      <c r="BW3740" s="2"/>
    </row>
    <row r="3741" spans="71:75">
      <c r="BS3741" s="2"/>
      <c r="BU3741" s="2"/>
      <c r="BW3741" s="2"/>
    </row>
    <row r="3742" spans="71:75">
      <c r="BS3742" s="2"/>
      <c r="BU3742" s="2"/>
      <c r="BW3742" s="2"/>
    </row>
    <row r="3743" spans="71:75">
      <c r="BS3743" s="2"/>
      <c r="BU3743" s="2"/>
      <c r="BW3743" s="2"/>
    </row>
    <row r="3744" spans="71:75">
      <c r="BS3744" s="2"/>
      <c r="BU3744" s="2"/>
      <c r="BW3744" s="2"/>
    </row>
    <row r="3745" spans="71:75">
      <c r="BS3745" s="2"/>
      <c r="BU3745" s="2"/>
      <c r="BW3745" s="2"/>
    </row>
    <row r="3746" spans="71:75">
      <c r="BS3746" s="2"/>
      <c r="BU3746" s="2"/>
      <c r="BW3746" s="2"/>
    </row>
    <row r="3747" spans="71:75">
      <c r="BS3747" s="2"/>
      <c r="BU3747" s="2"/>
      <c r="BW3747" s="2"/>
    </row>
    <row r="3748" spans="71:75">
      <c r="BS3748" s="2"/>
      <c r="BU3748" s="2"/>
      <c r="BW3748" s="2"/>
    </row>
    <row r="3749" spans="71:75">
      <c r="BS3749" s="2"/>
      <c r="BU3749" s="2"/>
      <c r="BW3749" s="2"/>
    </row>
    <row r="3750" spans="71:75">
      <c r="BS3750" s="2"/>
      <c r="BU3750" s="2"/>
      <c r="BW3750" s="2"/>
    </row>
    <row r="3751" spans="71:75">
      <c r="BS3751" s="2"/>
      <c r="BU3751" s="2"/>
      <c r="BW3751" s="2"/>
    </row>
    <row r="3752" spans="71:75">
      <c r="BS3752" s="2"/>
      <c r="BU3752" s="2"/>
      <c r="BW3752" s="2"/>
    </row>
    <row r="3753" spans="71:75">
      <c r="BS3753" s="2"/>
      <c r="BU3753" s="2"/>
      <c r="BW3753" s="2"/>
    </row>
    <row r="3754" spans="71:75">
      <c r="BS3754" s="2"/>
      <c r="BW3754" s="2"/>
    </row>
    <row r="3755" spans="71:75">
      <c r="BS3755" s="2"/>
      <c r="BW3755" s="2"/>
    </row>
    <row r="3756" spans="71:75">
      <c r="BS3756" s="2"/>
      <c r="BW3756" s="2"/>
    </row>
    <row r="3757" spans="71:75">
      <c r="BS3757" s="2"/>
      <c r="BW3757" s="2"/>
    </row>
    <row r="3758" spans="71:75">
      <c r="BS3758" s="2"/>
      <c r="BW3758" s="2"/>
    </row>
    <row r="3759" spans="71:75">
      <c r="BS3759" s="2"/>
      <c r="BW3759" s="2"/>
    </row>
    <row r="3760" spans="71:75">
      <c r="BS3760" s="2"/>
      <c r="BW3760" s="2"/>
    </row>
    <row r="3761" spans="71:75">
      <c r="BS3761" s="2"/>
      <c r="BW3761" s="2"/>
    </row>
    <row r="3762" spans="71:75">
      <c r="BS3762" s="2"/>
      <c r="BW3762" s="2"/>
    </row>
    <row r="3763" spans="71:75">
      <c r="BS3763" s="2"/>
      <c r="BW3763" s="2"/>
    </row>
    <row r="3764" spans="71:75">
      <c r="BS3764" s="2"/>
      <c r="BW3764" s="2"/>
    </row>
    <row r="3765" spans="71:75">
      <c r="BS3765" s="2"/>
      <c r="BW3765" s="2"/>
    </row>
    <row r="3766" spans="71:75">
      <c r="BS3766" s="2"/>
      <c r="BW3766" s="2"/>
    </row>
    <row r="3767" spans="71:75">
      <c r="BS3767" s="2"/>
      <c r="BW3767" s="2"/>
    </row>
    <row r="3768" spans="71:75">
      <c r="BS3768" s="2"/>
      <c r="BW3768" s="2"/>
    </row>
    <row r="3769" spans="71:75">
      <c r="BS3769" s="2"/>
      <c r="BW3769" s="2"/>
    </row>
    <row r="3770" spans="71:75">
      <c r="BS3770" s="2"/>
      <c r="BW3770" s="2"/>
    </row>
    <row r="3771" spans="71:75">
      <c r="BS3771" s="2"/>
      <c r="BW3771" s="2"/>
    </row>
    <row r="3772" spans="71:75">
      <c r="BS3772" s="2"/>
      <c r="BW3772" s="2"/>
    </row>
    <row r="3773" spans="71:75">
      <c r="BS3773" s="2"/>
      <c r="BW3773" s="2"/>
    </row>
    <row r="3774" spans="71:75">
      <c r="BS3774" s="2"/>
      <c r="BW3774" s="2"/>
    </row>
    <row r="3775" spans="71:75">
      <c r="BS3775" s="2"/>
      <c r="BW3775" s="2"/>
    </row>
    <row r="3776" spans="71:75">
      <c r="BS3776" s="2"/>
      <c r="BW3776" s="2"/>
    </row>
    <row r="3777" spans="71:75">
      <c r="BS3777" s="2"/>
      <c r="BW3777" s="2"/>
    </row>
    <row r="3778" spans="71:75">
      <c r="BS3778" s="2"/>
      <c r="BW3778" s="2"/>
    </row>
    <row r="3779" spans="71:75">
      <c r="BS3779" s="2"/>
      <c r="BW3779" s="2"/>
    </row>
    <row r="3780" spans="71:75">
      <c r="BS3780" s="2"/>
      <c r="BW3780" s="2"/>
    </row>
    <row r="3781" spans="71:75">
      <c r="BS3781" s="2"/>
      <c r="BW3781" s="2"/>
    </row>
    <row r="3782" spans="71:75">
      <c r="BS3782" s="2"/>
      <c r="BW3782" s="2"/>
    </row>
    <row r="3783" spans="71:75">
      <c r="BS3783" s="2"/>
      <c r="BW3783" s="2"/>
    </row>
    <row r="3784" spans="71:75">
      <c r="BS3784" s="2"/>
      <c r="BW3784" s="2"/>
    </row>
    <row r="3785" spans="71:75">
      <c r="BS3785" s="2"/>
      <c r="BW3785" s="2"/>
    </row>
    <row r="3786" spans="71:75">
      <c r="BS3786" s="2"/>
      <c r="BW3786" s="2"/>
    </row>
    <row r="3787" spans="71:75">
      <c r="BS3787" s="2"/>
      <c r="BW3787" s="2"/>
    </row>
    <row r="3788" spans="71:75">
      <c r="BS3788" s="2"/>
      <c r="BW3788" s="2"/>
    </row>
    <row r="3789" spans="71:75">
      <c r="BS3789" s="2"/>
      <c r="BW3789" s="2"/>
    </row>
    <row r="3790" spans="71:75">
      <c r="BS3790" s="2"/>
      <c r="BW3790" s="2"/>
    </row>
    <row r="3791" spans="71:75">
      <c r="BS3791" s="2"/>
      <c r="BW3791" s="2"/>
    </row>
    <row r="3792" spans="71:75">
      <c r="BS3792" s="2"/>
      <c r="BW3792" s="2"/>
    </row>
    <row r="3793" spans="71:75">
      <c r="BS3793" s="2"/>
      <c r="BW3793" s="2"/>
    </row>
    <row r="3794" spans="71:75">
      <c r="BS3794" s="2"/>
      <c r="BW3794" s="2"/>
    </row>
    <row r="3795" spans="71:75">
      <c r="BS3795" s="2"/>
      <c r="BW3795" s="2"/>
    </row>
    <row r="3796" spans="71:75">
      <c r="BS3796" s="2"/>
      <c r="BW3796" s="2"/>
    </row>
    <row r="3797" spans="71:75">
      <c r="BS3797" s="2"/>
      <c r="BW3797" s="2"/>
    </row>
    <row r="3798" spans="71:75">
      <c r="BS3798" s="2"/>
      <c r="BW3798" s="2"/>
    </row>
    <row r="3799" spans="71:75">
      <c r="BS3799" s="2"/>
      <c r="BW3799" s="2"/>
    </row>
    <row r="3800" spans="71:75">
      <c r="BS3800" s="2"/>
      <c r="BW3800" s="2"/>
    </row>
    <row r="3801" spans="71:75">
      <c r="BS3801" s="2"/>
      <c r="BW3801" s="2"/>
    </row>
    <row r="3802" spans="71:75">
      <c r="BS3802" s="2"/>
      <c r="BW3802" s="2"/>
    </row>
    <row r="3803" spans="71:75">
      <c r="BS3803" s="2"/>
      <c r="BW3803" s="2"/>
    </row>
    <row r="3804" spans="71:75">
      <c r="BS3804" s="2"/>
      <c r="BW3804" s="2"/>
    </row>
    <row r="3805" spans="71:75">
      <c r="BS3805" s="2"/>
      <c r="BW3805" s="2"/>
    </row>
    <row r="3806" spans="71:75">
      <c r="BS3806" s="2"/>
      <c r="BW3806" s="2"/>
    </row>
    <row r="3807" spans="71:75">
      <c r="BS3807" s="2"/>
      <c r="BW3807" s="2"/>
    </row>
    <row r="3808" spans="71:75">
      <c r="BS3808" s="2"/>
      <c r="BW3808" s="2"/>
    </row>
    <row r="3809" spans="71:75">
      <c r="BS3809" s="2"/>
      <c r="BW3809" s="2"/>
    </row>
    <row r="3810" spans="71:75">
      <c r="BS3810" s="2"/>
      <c r="BW3810" s="2"/>
    </row>
    <row r="3811" spans="71:75">
      <c r="BS3811" s="2"/>
      <c r="BW3811" s="2"/>
    </row>
    <row r="3812" spans="71:75">
      <c r="BS3812" s="2"/>
      <c r="BW3812" s="2"/>
    </row>
    <row r="3813" spans="71:75">
      <c r="BS3813" s="2"/>
      <c r="BW3813" s="2"/>
    </row>
    <row r="3814" spans="71:75">
      <c r="BS3814" s="2"/>
      <c r="BW3814" s="2"/>
    </row>
    <row r="3815" spans="71:75">
      <c r="BS3815" s="2"/>
      <c r="BW3815" s="2"/>
    </row>
    <row r="3816" spans="71:75">
      <c r="BS3816" s="2"/>
      <c r="BW3816" s="2"/>
    </row>
    <row r="3817" spans="71:75">
      <c r="BS3817" s="2"/>
      <c r="BW3817" s="2"/>
    </row>
    <row r="3818" spans="71:75">
      <c r="BS3818" s="2"/>
      <c r="BW3818" s="2"/>
    </row>
    <row r="3819" spans="71:75">
      <c r="BS3819" s="2"/>
      <c r="BW3819" s="2"/>
    </row>
    <row r="3820" spans="71:75">
      <c r="BS3820" s="2"/>
      <c r="BW3820" s="2"/>
    </row>
    <row r="3821" spans="71:75">
      <c r="BS3821" s="2"/>
      <c r="BW3821" s="2"/>
    </row>
    <row r="3822" spans="71:75">
      <c r="BS3822" s="2"/>
      <c r="BW3822" s="2"/>
    </row>
    <row r="3823" spans="71:75">
      <c r="BS3823" s="2"/>
      <c r="BW3823" s="2"/>
    </row>
    <row r="3824" spans="71:75">
      <c r="BS3824" s="2"/>
      <c r="BW3824" s="2"/>
    </row>
    <row r="3825" spans="71:75">
      <c r="BS3825" s="2"/>
      <c r="BW3825" s="2"/>
    </row>
    <row r="3826" spans="71:75">
      <c r="BS3826" s="2"/>
      <c r="BW3826" s="2"/>
    </row>
    <row r="3827" spans="71:75">
      <c r="BS3827" s="2"/>
      <c r="BW3827" s="2"/>
    </row>
    <row r="3828" spans="71:75">
      <c r="BS3828" s="2"/>
      <c r="BW3828" s="2"/>
    </row>
    <row r="3829" spans="71:75">
      <c r="BS3829" s="2"/>
      <c r="BW3829" s="2"/>
    </row>
    <row r="3830" spans="71:75">
      <c r="BS3830" s="2"/>
      <c r="BW3830" s="2"/>
    </row>
    <row r="3831" spans="71:75">
      <c r="BS3831" s="2"/>
      <c r="BW3831" s="2"/>
    </row>
    <row r="3832" spans="71:75">
      <c r="BS3832" s="2"/>
      <c r="BW3832" s="2"/>
    </row>
    <row r="3833" spans="71:75">
      <c r="BS3833" s="2"/>
      <c r="BW3833" s="2"/>
    </row>
    <row r="3834" spans="71:75">
      <c r="BS3834" s="2"/>
      <c r="BW3834" s="2"/>
    </row>
    <row r="3835" spans="71:75">
      <c r="BS3835" s="2"/>
      <c r="BW3835" s="2"/>
    </row>
    <row r="3836" spans="71:75">
      <c r="BS3836" s="2"/>
      <c r="BW3836" s="2"/>
    </row>
    <row r="3837" spans="71:75">
      <c r="BS3837" s="2"/>
      <c r="BW3837" s="2"/>
    </row>
    <row r="3838" spans="71:75">
      <c r="BS3838" s="2"/>
      <c r="BW3838" s="2"/>
    </row>
    <row r="3839" spans="71:75">
      <c r="BS3839" s="2"/>
      <c r="BW3839" s="2"/>
    </row>
    <row r="3840" spans="71:75">
      <c r="BS3840" s="2"/>
      <c r="BW3840" s="2"/>
    </row>
    <row r="3841" spans="71:75">
      <c r="BS3841" s="2"/>
      <c r="BW3841" s="2"/>
    </row>
    <row r="3842" spans="71:75">
      <c r="BS3842" s="2"/>
      <c r="BW3842" s="2"/>
    </row>
    <row r="3843" spans="71:75">
      <c r="BS3843" s="2"/>
      <c r="BW3843" s="2"/>
    </row>
    <row r="3844" spans="71:75">
      <c r="BS3844" s="2"/>
      <c r="BW3844" s="2"/>
    </row>
    <row r="3845" spans="71:75">
      <c r="BS3845" s="2"/>
      <c r="BW3845" s="2"/>
    </row>
    <row r="3846" spans="71:75">
      <c r="BS3846" s="2"/>
      <c r="BW3846" s="2"/>
    </row>
    <row r="3847" spans="71:75">
      <c r="BS3847" s="2"/>
      <c r="BW3847" s="2"/>
    </row>
    <row r="3848" spans="71:75">
      <c r="BS3848" s="2"/>
      <c r="BW3848" s="2"/>
    </row>
    <row r="3849" spans="71:75">
      <c r="BS3849" s="2"/>
      <c r="BW3849" s="2"/>
    </row>
    <row r="3850" spans="71:75">
      <c r="BS3850" s="2"/>
      <c r="BW3850" s="2"/>
    </row>
    <row r="3851" spans="71:75">
      <c r="BS3851" s="2"/>
      <c r="BW3851" s="2"/>
    </row>
    <row r="3852" spans="71:75">
      <c r="BS3852" s="2"/>
      <c r="BW3852" s="2"/>
    </row>
    <row r="3853" spans="71:75">
      <c r="BS3853" s="2"/>
      <c r="BW3853" s="2"/>
    </row>
    <row r="3854" spans="71:75">
      <c r="BS3854" s="2"/>
      <c r="BW3854" s="2"/>
    </row>
    <row r="3855" spans="71:75">
      <c r="BS3855" s="2"/>
      <c r="BW3855" s="2"/>
    </row>
    <row r="3856" spans="71:75">
      <c r="BS3856" s="2"/>
      <c r="BW3856" s="2"/>
    </row>
    <row r="3857" spans="71:75">
      <c r="BS3857" s="2"/>
      <c r="BW3857" s="2"/>
    </row>
    <row r="3858" spans="71:75">
      <c r="BS3858" s="2"/>
      <c r="BW3858" s="2"/>
    </row>
    <row r="3859" spans="71:75">
      <c r="BS3859" s="2"/>
      <c r="BW3859" s="2"/>
    </row>
    <row r="3860" spans="71:75">
      <c r="BS3860" s="2"/>
      <c r="BW3860" s="2"/>
    </row>
    <row r="3861" spans="71:75">
      <c r="BS3861" s="2"/>
      <c r="BW3861" s="2"/>
    </row>
    <row r="3862" spans="71:75">
      <c r="BS3862" s="2"/>
      <c r="BW3862" s="2"/>
    </row>
    <row r="3863" spans="71:75">
      <c r="BS3863" s="2"/>
      <c r="BW3863" s="2"/>
    </row>
    <row r="3864" spans="71:75">
      <c r="BS3864" s="2"/>
      <c r="BW3864" s="2"/>
    </row>
    <row r="3865" spans="71:75">
      <c r="BS3865" s="2"/>
      <c r="BW3865" s="2"/>
    </row>
    <row r="3866" spans="71:75">
      <c r="BS3866" s="2"/>
      <c r="BW3866" s="2"/>
    </row>
    <row r="3867" spans="71:75">
      <c r="BS3867" s="2"/>
      <c r="BW3867" s="2"/>
    </row>
    <row r="3868" spans="71:75">
      <c r="BS3868" s="2"/>
      <c r="BW3868" s="2"/>
    </row>
    <row r="3869" spans="71:75">
      <c r="BS3869" s="2"/>
      <c r="BW3869" s="2"/>
    </row>
    <row r="3870" spans="71:75">
      <c r="BS3870" s="2"/>
      <c r="BW3870" s="2"/>
    </row>
    <row r="3871" spans="71:75">
      <c r="BS3871" s="2"/>
      <c r="BW3871" s="2"/>
    </row>
    <row r="3872" spans="71:75">
      <c r="BS3872" s="2"/>
      <c r="BW3872" s="2"/>
    </row>
    <row r="3873" spans="71:75">
      <c r="BS3873" s="2"/>
      <c r="BW3873" s="2"/>
    </row>
    <row r="3874" spans="71:75">
      <c r="BS3874" s="2"/>
      <c r="BW3874" s="2"/>
    </row>
    <row r="3875" spans="71:75">
      <c r="BS3875" s="2"/>
      <c r="BW3875" s="2"/>
    </row>
    <row r="3876" spans="71:75">
      <c r="BS3876" s="2"/>
      <c r="BW3876" s="2"/>
    </row>
    <row r="3877" spans="71:75">
      <c r="BS3877" s="2"/>
      <c r="BW3877" s="2"/>
    </row>
    <row r="3878" spans="71:75">
      <c r="BS3878" s="2"/>
      <c r="BW3878" s="2"/>
    </row>
    <row r="3879" spans="71:75">
      <c r="BS3879" s="2"/>
      <c r="BW3879" s="2"/>
    </row>
    <row r="3880" spans="71:75">
      <c r="BS3880" s="2"/>
      <c r="BW3880" s="2"/>
    </row>
    <row r="3881" spans="71:75">
      <c r="BS3881" s="2"/>
      <c r="BW3881" s="2"/>
    </row>
    <row r="3882" spans="71:75">
      <c r="BS3882" s="2"/>
      <c r="BW3882" s="2"/>
    </row>
    <row r="3883" spans="71:75">
      <c r="BS3883" s="2"/>
      <c r="BW3883" s="2"/>
    </row>
    <row r="3884" spans="71:75">
      <c r="BS3884" s="2"/>
      <c r="BW3884" s="2"/>
    </row>
    <row r="3885" spans="71:75">
      <c r="BS3885" s="2"/>
      <c r="BW3885" s="2"/>
    </row>
    <row r="3886" spans="71:75">
      <c r="BS3886" s="2"/>
      <c r="BW3886" s="2"/>
    </row>
    <row r="3887" spans="71:75">
      <c r="BS3887" s="2"/>
      <c r="BW3887" s="2"/>
    </row>
    <row r="3888" spans="71:75">
      <c r="BS3888" s="2"/>
      <c r="BW3888" s="2"/>
    </row>
    <row r="3889" spans="71:75">
      <c r="BS3889" s="2"/>
      <c r="BW3889" s="2"/>
    </row>
    <row r="3890" spans="71:75">
      <c r="BS3890" s="2"/>
      <c r="BW3890" s="2"/>
    </row>
    <row r="3891" spans="71:75">
      <c r="BS3891" s="2"/>
      <c r="BW3891" s="2"/>
    </row>
    <row r="3892" spans="71:75">
      <c r="BS3892" s="2"/>
      <c r="BW3892" s="2"/>
    </row>
    <row r="3893" spans="71:75">
      <c r="BS3893" s="2"/>
      <c r="BW3893" s="2"/>
    </row>
    <row r="3894" spans="71:75">
      <c r="BS3894" s="2"/>
      <c r="BW3894" s="2"/>
    </row>
    <row r="3895" spans="71:75">
      <c r="BS3895" s="2"/>
      <c r="BW3895" s="2"/>
    </row>
    <row r="3896" spans="71:75">
      <c r="BS3896" s="2"/>
      <c r="BW3896" s="2"/>
    </row>
    <row r="3897" spans="71:75">
      <c r="BS3897" s="2"/>
      <c r="BW3897" s="2"/>
    </row>
    <row r="3898" spans="71:75">
      <c r="BS3898" s="2"/>
      <c r="BW3898" s="2"/>
    </row>
    <row r="3899" spans="71:75">
      <c r="BS3899" s="2"/>
      <c r="BW3899" s="2"/>
    </row>
    <row r="3900" spans="71:75">
      <c r="BS3900" s="2"/>
      <c r="BW3900" s="2"/>
    </row>
    <row r="3901" spans="71:75">
      <c r="BS3901" s="2"/>
      <c r="BW3901" s="2"/>
    </row>
    <row r="3902" spans="71:75">
      <c r="BS3902" s="2"/>
      <c r="BW3902" s="2"/>
    </row>
    <row r="3903" spans="71:75">
      <c r="BS3903" s="2"/>
      <c r="BW3903" s="2"/>
    </row>
    <row r="3904" spans="71:75">
      <c r="BS3904" s="2"/>
      <c r="BW3904" s="2"/>
    </row>
    <row r="3905" spans="71:75">
      <c r="BS3905" s="2"/>
      <c r="BW3905" s="2"/>
    </row>
    <row r="3906" spans="71:75">
      <c r="BS3906" s="2"/>
      <c r="BW3906" s="2"/>
    </row>
    <row r="3907" spans="71:75">
      <c r="BS3907" s="2"/>
      <c r="BW3907" s="2"/>
    </row>
    <row r="3908" spans="71:75">
      <c r="BS3908" s="2"/>
      <c r="BW3908" s="2"/>
    </row>
    <row r="3909" spans="71:75">
      <c r="BS3909" s="2"/>
      <c r="BW3909" s="2"/>
    </row>
    <row r="3910" spans="71:75">
      <c r="BS3910" s="2"/>
      <c r="BW3910" s="2"/>
    </row>
    <row r="3911" spans="71:75">
      <c r="BS3911" s="2"/>
      <c r="BW3911" s="2"/>
    </row>
    <row r="3912" spans="71:75">
      <c r="BS3912" s="2"/>
      <c r="BW3912" s="2"/>
    </row>
    <row r="3913" spans="71:75">
      <c r="BS3913" s="2"/>
      <c r="BW3913" s="2"/>
    </row>
    <row r="3914" spans="71:75">
      <c r="BS3914" s="2"/>
      <c r="BW3914" s="2"/>
    </row>
    <row r="3915" spans="71:75">
      <c r="BS3915" s="2"/>
      <c r="BW3915" s="2"/>
    </row>
    <row r="3916" spans="71:75">
      <c r="BS3916" s="2"/>
      <c r="BW3916" s="2"/>
    </row>
    <row r="3917" spans="71:75">
      <c r="BS3917" s="2"/>
      <c r="BW3917" s="2"/>
    </row>
    <row r="3918" spans="71:75">
      <c r="BS3918" s="2"/>
      <c r="BW3918" s="2"/>
    </row>
    <row r="3919" spans="71:75">
      <c r="BS3919" s="2"/>
      <c r="BW3919" s="2"/>
    </row>
    <row r="3920" spans="71:75">
      <c r="BS3920" s="2"/>
      <c r="BW3920" s="2"/>
    </row>
    <row r="3921" spans="71:75">
      <c r="BS3921" s="2"/>
      <c r="BW3921" s="2"/>
    </row>
    <row r="3922" spans="71:75">
      <c r="BS3922" s="2"/>
      <c r="BW3922" s="2"/>
    </row>
    <row r="3923" spans="71:75">
      <c r="BS3923" s="2"/>
      <c r="BW3923" s="2"/>
    </row>
    <row r="3924" spans="71:75">
      <c r="BS3924" s="2"/>
      <c r="BW3924" s="2"/>
    </row>
    <row r="3925" spans="71:75">
      <c r="BS3925" s="2"/>
      <c r="BW3925" s="2"/>
    </row>
    <row r="3926" spans="71:75">
      <c r="BS3926" s="2"/>
      <c r="BW3926" s="2"/>
    </row>
    <row r="3927" spans="71:75">
      <c r="BS3927" s="2"/>
      <c r="BW3927" s="2"/>
    </row>
    <row r="3928" spans="71:75">
      <c r="BS3928" s="2"/>
      <c r="BW3928" s="2"/>
    </row>
    <row r="3929" spans="71:75">
      <c r="BS3929" s="2"/>
      <c r="BW3929" s="2"/>
    </row>
    <row r="3930" spans="71:75">
      <c r="BS3930" s="2"/>
      <c r="BW3930" s="2"/>
    </row>
    <row r="3931" spans="71:75">
      <c r="BS3931" s="2"/>
      <c r="BW3931" s="2"/>
    </row>
    <row r="3932" spans="71:75">
      <c r="BS3932" s="2"/>
      <c r="BW3932" s="2"/>
    </row>
    <row r="3933" spans="71:75">
      <c r="BS3933" s="2"/>
      <c r="BW3933" s="2"/>
    </row>
    <row r="3934" spans="71:75">
      <c r="BS3934" s="2"/>
      <c r="BW3934" s="2"/>
    </row>
    <row r="3935" spans="71:75">
      <c r="BS3935" s="2"/>
      <c r="BW3935" s="2"/>
    </row>
    <row r="3936" spans="71:75">
      <c r="BS3936" s="2"/>
      <c r="BW3936" s="2"/>
    </row>
    <row r="3937" spans="71:75">
      <c r="BS3937" s="2"/>
      <c r="BW3937" s="2"/>
    </row>
    <row r="3938" spans="71:75">
      <c r="BS3938" s="2"/>
      <c r="BW3938" s="2"/>
    </row>
    <row r="3939" spans="71:75">
      <c r="BS3939" s="2"/>
      <c r="BW3939" s="2"/>
    </row>
    <row r="3940" spans="71:75">
      <c r="BS3940" s="2"/>
      <c r="BW3940" s="2"/>
    </row>
    <row r="3941" spans="71:75">
      <c r="BS3941" s="2"/>
      <c r="BW3941" s="2"/>
    </row>
    <row r="3942" spans="71:75">
      <c r="BS3942" s="2"/>
      <c r="BW3942" s="2"/>
    </row>
    <row r="3943" spans="71:75">
      <c r="BS3943" s="2"/>
      <c r="BW3943" s="2"/>
    </row>
    <row r="3944" spans="71:75">
      <c r="BS3944" s="2"/>
      <c r="BW3944" s="2"/>
    </row>
    <row r="3945" spans="71:75">
      <c r="BS3945" s="2"/>
      <c r="BW3945" s="2"/>
    </row>
    <row r="3946" spans="71:75">
      <c r="BS3946" s="2"/>
      <c r="BW3946" s="2"/>
    </row>
    <row r="3947" spans="71:75">
      <c r="BS3947" s="2"/>
      <c r="BW3947" s="2"/>
    </row>
    <row r="3948" spans="71:75">
      <c r="BS3948" s="2"/>
      <c r="BW3948" s="2"/>
    </row>
    <row r="3949" spans="71:75">
      <c r="BS3949" s="2"/>
      <c r="BW3949" s="2"/>
    </row>
    <row r="3950" spans="71:75">
      <c r="BS3950" s="2"/>
      <c r="BW3950" s="2"/>
    </row>
    <row r="3951" spans="71:75">
      <c r="BS3951" s="2"/>
      <c r="BW3951" s="2"/>
    </row>
    <row r="3952" spans="71:75">
      <c r="BS3952" s="2"/>
      <c r="BW3952" s="2"/>
    </row>
    <row r="3953" spans="71:75">
      <c r="BS3953" s="2"/>
      <c r="BW3953" s="2"/>
    </row>
    <row r="3954" spans="71:75">
      <c r="BS3954" s="2"/>
      <c r="BW3954" s="2"/>
    </row>
    <row r="3955" spans="71:75">
      <c r="BS3955" s="2"/>
      <c r="BW3955" s="2"/>
    </row>
    <row r="3956" spans="71:75">
      <c r="BS3956" s="2"/>
      <c r="BW3956" s="2"/>
    </row>
    <row r="3957" spans="71:75">
      <c r="BS3957" s="2"/>
      <c r="BW3957" s="2"/>
    </row>
    <row r="3958" spans="71:75">
      <c r="BS3958" s="2"/>
      <c r="BW3958" s="2"/>
    </row>
    <row r="3959" spans="71:75">
      <c r="BS3959" s="2"/>
      <c r="BW3959" s="2"/>
    </row>
    <row r="3960" spans="71:75">
      <c r="BS3960" s="2"/>
      <c r="BW3960" s="2"/>
    </row>
    <row r="3961" spans="71:75">
      <c r="BS3961" s="2"/>
      <c r="BW3961" s="2"/>
    </row>
    <row r="3962" spans="71:75">
      <c r="BS3962" s="2"/>
      <c r="BW3962" s="2"/>
    </row>
    <row r="3963" spans="71:75">
      <c r="BS3963" s="2"/>
      <c r="BW3963" s="2"/>
    </row>
    <row r="3964" spans="71:75">
      <c r="BS3964" s="2"/>
      <c r="BW3964" s="2"/>
    </row>
    <row r="3965" spans="71:75">
      <c r="BS3965" s="2"/>
      <c r="BW3965" s="2"/>
    </row>
    <row r="3966" spans="71:75">
      <c r="BS3966" s="2"/>
      <c r="BW3966" s="2"/>
    </row>
  </sheetData>
  <autoFilter ref="G1:H1" xr:uid="{0224F792-DFFD-496B-9273-3861C5752D3A}">
    <sortState xmlns:xlrd2="http://schemas.microsoft.com/office/spreadsheetml/2017/richdata2" ref="G2:H6">
      <sortCondition ref="H1"/>
    </sortState>
  </autoFilter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0C5AC5-54A7-4825-8770-B7442CE8E59B}">
  <dimension ref="A1:U806"/>
  <sheetViews>
    <sheetView workbookViewId="0"/>
  </sheetViews>
  <sheetFormatPr defaultRowHeight="14.5"/>
  <cols>
    <col min="1" max="1" width="10.453125" bestFit="1" customWidth="1"/>
    <col min="17" max="17" width="10.453125" bestFit="1" customWidth="1"/>
  </cols>
  <sheetData>
    <row r="1" spans="1:21">
      <c r="A1" t="s">
        <v>21</v>
      </c>
      <c r="B1" t="s">
        <v>22</v>
      </c>
      <c r="C1" t="s">
        <v>23</v>
      </c>
      <c r="Q1" s="7"/>
      <c r="R1" s="7"/>
      <c r="S1" s="7"/>
      <c r="T1" s="7"/>
      <c r="U1" s="7"/>
    </row>
    <row r="2" spans="1:21">
      <c r="A2" s="2">
        <v>38926</v>
      </c>
      <c r="B2" s="23">
        <v>0.55866214037583373</v>
      </c>
      <c r="C2" s="23">
        <v>0.63241609842361624</v>
      </c>
      <c r="Q2" s="8"/>
      <c r="R2" s="9"/>
      <c r="S2" s="9"/>
    </row>
    <row r="3" spans="1:21">
      <c r="A3" s="2">
        <v>38933</v>
      </c>
      <c r="B3" s="23">
        <v>0.56002957310758239</v>
      </c>
      <c r="C3" s="23">
        <v>0.63255573965435752</v>
      </c>
      <c r="Q3" s="8"/>
      <c r="R3" s="9"/>
      <c r="S3" s="9"/>
    </row>
    <row r="4" spans="1:21">
      <c r="A4" s="2">
        <v>38940</v>
      </c>
      <c r="B4" s="23">
        <v>0.54814499638309766</v>
      </c>
      <c r="C4" s="23">
        <v>0.63116282445969818</v>
      </c>
      <c r="Q4" s="8"/>
      <c r="R4" s="9"/>
      <c r="S4" s="9"/>
    </row>
    <row r="5" spans="1:21">
      <c r="A5" s="2">
        <v>38947</v>
      </c>
      <c r="B5" s="23">
        <v>0.55420370417604059</v>
      </c>
      <c r="C5" s="23">
        <v>0.63555022533002614</v>
      </c>
      <c r="Q5" s="8"/>
      <c r="R5" s="9"/>
      <c r="S5" s="9"/>
    </row>
    <row r="6" spans="1:21">
      <c r="A6" s="2">
        <v>38954</v>
      </c>
      <c r="B6" s="23">
        <v>0.54983266684067134</v>
      </c>
      <c r="C6" s="23">
        <v>0.63303030263308491</v>
      </c>
      <c r="Q6" s="8"/>
      <c r="R6" s="9"/>
      <c r="S6" s="9"/>
    </row>
    <row r="7" spans="1:21">
      <c r="A7" s="2">
        <v>38961</v>
      </c>
      <c r="B7" s="23">
        <v>0.5469414209331025</v>
      </c>
      <c r="C7" s="23">
        <v>0.63113799804992898</v>
      </c>
      <c r="Q7" s="8"/>
      <c r="R7" s="9"/>
      <c r="S7" s="9"/>
    </row>
    <row r="8" spans="1:21">
      <c r="A8" s="2">
        <v>38968</v>
      </c>
      <c r="B8" s="23">
        <v>0.54039630839192265</v>
      </c>
      <c r="C8" s="23">
        <v>0.62826456044988399</v>
      </c>
      <c r="Q8" s="8"/>
      <c r="R8" s="9"/>
      <c r="S8" s="9"/>
    </row>
    <row r="9" spans="1:21">
      <c r="A9" s="2">
        <v>38975</v>
      </c>
      <c r="B9" s="23">
        <v>0.55028432844369213</v>
      </c>
      <c r="C9" s="23">
        <v>0.62943475355770662</v>
      </c>
      <c r="Q9" s="8"/>
      <c r="R9" s="9"/>
      <c r="S9" s="9"/>
    </row>
    <row r="10" spans="1:21">
      <c r="A10" s="2">
        <v>38982</v>
      </c>
      <c r="B10" s="23">
        <v>0.54162717904137325</v>
      </c>
      <c r="C10" s="23">
        <v>0.62953378291509388</v>
      </c>
      <c r="Q10" s="8"/>
      <c r="R10" s="9"/>
      <c r="S10" s="9"/>
    </row>
    <row r="11" spans="1:21">
      <c r="A11" s="2">
        <v>38989</v>
      </c>
      <c r="B11" s="23">
        <v>0.53510424278421265</v>
      </c>
      <c r="C11" s="23">
        <v>0.62197840697493345</v>
      </c>
      <c r="Q11" s="8"/>
      <c r="R11" s="9"/>
      <c r="S11" s="9"/>
    </row>
    <row r="12" spans="1:21">
      <c r="A12" s="2">
        <v>38996</v>
      </c>
      <c r="B12" s="23">
        <v>0.53117409492916556</v>
      </c>
      <c r="C12" s="23">
        <v>0.62018552925160719</v>
      </c>
      <c r="Q12" s="8"/>
      <c r="R12" s="9"/>
      <c r="S12" s="9"/>
    </row>
    <row r="13" spans="1:21">
      <c r="A13" s="2">
        <v>39003</v>
      </c>
      <c r="B13" s="23">
        <v>0.52735764363327897</v>
      </c>
      <c r="C13" s="23">
        <v>0.61254480097509123</v>
      </c>
      <c r="Q13" s="8"/>
      <c r="R13" s="9"/>
      <c r="S13" s="9"/>
    </row>
    <row r="14" spans="1:21">
      <c r="A14" s="2">
        <v>39010</v>
      </c>
      <c r="B14" s="23">
        <v>0.51744220670202679</v>
      </c>
      <c r="C14" s="23">
        <v>0.60720811519602091</v>
      </c>
      <c r="Q14" s="8"/>
      <c r="R14" s="9"/>
      <c r="S14" s="9"/>
    </row>
    <row r="15" spans="1:21">
      <c r="A15" s="2">
        <v>39017</v>
      </c>
      <c r="B15" s="23">
        <v>0.55318428903841343</v>
      </c>
      <c r="C15" s="23">
        <v>0.61471575998915418</v>
      </c>
      <c r="Q15" s="8"/>
      <c r="R15" s="9"/>
      <c r="S15" s="9"/>
    </row>
    <row r="16" spans="1:21">
      <c r="A16" s="2">
        <v>39024</v>
      </c>
      <c r="B16" s="23">
        <v>0.53771383445780707</v>
      </c>
      <c r="C16" s="23">
        <v>0.60012743995081574</v>
      </c>
      <c r="Q16" s="8"/>
      <c r="R16" s="9"/>
      <c r="S16" s="9"/>
    </row>
    <row r="17" spans="1:19">
      <c r="A17" s="2">
        <v>39031</v>
      </c>
      <c r="B17" s="23">
        <v>0.53994878549250225</v>
      </c>
      <c r="C17" s="23">
        <v>0.60164831675348118</v>
      </c>
      <c r="Q17" s="8"/>
      <c r="R17" s="9"/>
      <c r="S17" s="9"/>
    </row>
    <row r="18" spans="1:19">
      <c r="A18" s="2">
        <v>39038</v>
      </c>
      <c r="B18" s="23">
        <v>0.53838205529763261</v>
      </c>
      <c r="C18" s="23">
        <v>0.59978004814796859</v>
      </c>
      <c r="Q18" s="8"/>
      <c r="R18" s="9"/>
      <c r="S18" s="9"/>
    </row>
    <row r="19" spans="1:19">
      <c r="A19" s="2">
        <v>39045</v>
      </c>
      <c r="B19" s="23">
        <v>0.53709041697208948</v>
      </c>
      <c r="C19" s="23">
        <v>0.59993573782501508</v>
      </c>
      <c r="Q19" s="8"/>
      <c r="R19" s="9"/>
      <c r="S19" s="9"/>
    </row>
    <row r="20" spans="1:19">
      <c r="A20" s="2">
        <v>39052</v>
      </c>
      <c r="B20" s="23">
        <v>0.53687206292157985</v>
      </c>
      <c r="C20" s="23">
        <v>0.59821200664499774</v>
      </c>
      <c r="Q20" s="8"/>
      <c r="R20" s="9"/>
      <c r="S20" s="9"/>
    </row>
    <row r="21" spans="1:19">
      <c r="A21" s="2">
        <v>39059</v>
      </c>
      <c r="B21" s="23">
        <v>0.53136767738002777</v>
      </c>
      <c r="C21" s="23">
        <v>0.59533890127121492</v>
      </c>
      <c r="Q21" s="8"/>
      <c r="R21" s="9"/>
      <c r="S21" s="9"/>
    </row>
    <row r="22" spans="1:19">
      <c r="A22" s="2">
        <v>39066</v>
      </c>
      <c r="B22" s="23">
        <v>0.52266037459985626</v>
      </c>
      <c r="C22" s="23">
        <v>0.59344365974726587</v>
      </c>
      <c r="Q22" s="8"/>
      <c r="R22" s="9"/>
      <c r="S22" s="9"/>
    </row>
    <row r="23" spans="1:19">
      <c r="A23" s="2">
        <v>39073</v>
      </c>
      <c r="B23" s="23">
        <v>0.5257569438855596</v>
      </c>
      <c r="C23" s="23">
        <v>0.59984043710942481</v>
      </c>
      <c r="Q23" s="8"/>
      <c r="R23" s="9"/>
      <c r="S23" s="9"/>
    </row>
    <row r="24" spans="1:19">
      <c r="A24" s="2">
        <v>39080</v>
      </c>
      <c r="B24" s="23">
        <v>0.53391967309587629</v>
      </c>
      <c r="C24" s="23">
        <v>0.60324497743915162</v>
      </c>
      <c r="Q24" s="8"/>
      <c r="R24" s="9"/>
      <c r="S24" s="9"/>
    </row>
    <row r="25" spans="1:19">
      <c r="A25" s="2">
        <v>39087</v>
      </c>
      <c r="B25" s="23">
        <v>0.53041794406960019</v>
      </c>
      <c r="C25" s="23">
        <v>0.59697735227672255</v>
      </c>
      <c r="Q25" s="8"/>
      <c r="R25" s="9"/>
      <c r="S25" s="9"/>
    </row>
    <row r="26" spans="1:19">
      <c r="A26" s="2">
        <v>39094</v>
      </c>
      <c r="B26" s="23">
        <v>0.53191011606487015</v>
      </c>
      <c r="C26" s="23">
        <v>0.61360436488184156</v>
      </c>
      <c r="Q26" s="8"/>
      <c r="R26" s="9"/>
      <c r="S26" s="9"/>
    </row>
    <row r="27" spans="1:19">
      <c r="A27" s="2">
        <v>39101</v>
      </c>
      <c r="B27" s="23">
        <v>0.55001306502262448</v>
      </c>
      <c r="C27" s="23">
        <v>0.61536773639128228</v>
      </c>
      <c r="Q27" s="8"/>
      <c r="R27" s="9"/>
      <c r="S27" s="9"/>
    </row>
    <row r="28" spans="1:19">
      <c r="A28" s="2">
        <v>39108</v>
      </c>
      <c r="B28" s="23">
        <v>0.54312665279406858</v>
      </c>
      <c r="C28" s="23">
        <v>0.61023058854633105</v>
      </c>
      <c r="Q28" s="8"/>
      <c r="R28" s="9"/>
      <c r="S28" s="9"/>
    </row>
    <row r="29" spans="1:19">
      <c r="A29" s="2">
        <v>39115</v>
      </c>
      <c r="B29" s="23">
        <v>0.53273004962548498</v>
      </c>
      <c r="C29" s="23">
        <v>0.60465977955488948</v>
      </c>
      <c r="Q29" s="8"/>
      <c r="R29" s="9"/>
      <c r="S29" s="9"/>
    </row>
    <row r="30" spans="1:19">
      <c r="A30" s="2">
        <v>39122</v>
      </c>
      <c r="B30" s="23">
        <v>0.54538074273871662</v>
      </c>
      <c r="C30" s="23">
        <v>0.60910445547175118</v>
      </c>
      <c r="Q30" s="8"/>
      <c r="R30" s="9"/>
      <c r="S30" s="9"/>
    </row>
    <row r="31" spans="1:19">
      <c r="A31" s="2">
        <v>39129</v>
      </c>
      <c r="B31" s="23">
        <v>0.53616054772524224</v>
      </c>
      <c r="C31" s="23">
        <v>0.60556434139431981</v>
      </c>
      <c r="Q31" s="8"/>
      <c r="R31" s="9"/>
      <c r="S31" s="9"/>
    </row>
    <row r="32" spans="1:19">
      <c r="A32" s="2">
        <v>39136</v>
      </c>
      <c r="B32" s="23">
        <v>0.52152808407604989</v>
      </c>
      <c r="C32" s="23">
        <v>0.58532827890152717</v>
      </c>
      <c r="Q32" s="8"/>
      <c r="R32" s="9"/>
      <c r="S32" s="9"/>
    </row>
    <row r="33" spans="1:19">
      <c r="A33" s="2">
        <v>39143</v>
      </c>
      <c r="B33" s="23">
        <v>0.57355872330497881</v>
      </c>
      <c r="C33" s="23">
        <v>0.62838097635843393</v>
      </c>
      <c r="Q33" s="8"/>
      <c r="R33" s="9"/>
      <c r="S33" s="9"/>
    </row>
    <row r="34" spans="1:19">
      <c r="A34" s="2">
        <v>39150</v>
      </c>
      <c r="B34" s="23">
        <v>0.58720029471481128</v>
      </c>
      <c r="C34" s="23">
        <v>0.68062567307149635</v>
      </c>
      <c r="Q34" s="8"/>
      <c r="R34" s="9"/>
      <c r="S34" s="9"/>
    </row>
    <row r="35" spans="1:19">
      <c r="A35" s="2">
        <v>39157</v>
      </c>
      <c r="B35" s="23">
        <v>0.59680033297819612</v>
      </c>
      <c r="C35" s="23">
        <v>0.68518620136127761</v>
      </c>
      <c r="Q35" s="8"/>
      <c r="R35" s="9"/>
      <c r="S35" s="9"/>
    </row>
    <row r="36" spans="1:19">
      <c r="A36" s="2">
        <v>39164</v>
      </c>
      <c r="B36" s="23">
        <v>0.62639119798902043</v>
      </c>
      <c r="C36" s="23">
        <v>0.70429457870290957</v>
      </c>
      <c r="Q36" s="8"/>
      <c r="R36" s="9"/>
      <c r="S36" s="9"/>
    </row>
    <row r="37" spans="1:19">
      <c r="A37" s="2">
        <v>39171</v>
      </c>
      <c r="B37" s="23">
        <v>0.6346951070952741</v>
      </c>
      <c r="C37" s="23">
        <v>0.69922628058816161</v>
      </c>
      <c r="Q37" s="8"/>
      <c r="R37" s="9"/>
      <c r="S37" s="9"/>
    </row>
    <row r="38" spans="1:19">
      <c r="A38" s="2">
        <v>39178</v>
      </c>
      <c r="B38" s="23">
        <v>0.61611944878200342</v>
      </c>
      <c r="C38" s="23">
        <v>0.68117682769939614</v>
      </c>
      <c r="Q38" s="8"/>
      <c r="R38" s="9"/>
      <c r="S38" s="9"/>
    </row>
    <row r="39" spans="1:19">
      <c r="A39" s="2">
        <v>39185</v>
      </c>
      <c r="B39" s="23">
        <v>0.60940021862361315</v>
      </c>
      <c r="C39" s="23">
        <v>0.68508572527352418</v>
      </c>
      <c r="Q39" s="8"/>
      <c r="R39" s="9"/>
      <c r="S39" s="9"/>
    </row>
    <row r="40" spans="1:19">
      <c r="A40" s="2">
        <v>39192</v>
      </c>
      <c r="B40" s="23">
        <v>0.59717372391025192</v>
      </c>
      <c r="C40" s="23">
        <v>0.66749023849622469</v>
      </c>
      <c r="Q40" s="8"/>
      <c r="R40" s="9"/>
      <c r="S40" s="9"/>
    </row>
    <row r="41" spans="1:19">
      <c r="A41" s="2">
        <v>39199</v>
      </c>
      <c r="B41" s="23">
        <v>0.59892526556520409</v>
      </c>
      <c r="C41" s="23">
        <v>0.66723316555629419</v>
      </c>
      <c r="Q41" s="8"/>
      <c r="R41" s="9"/>
      <c r="S41" s="9"/>
    </row>
    <row r="42" spans="1:19">
      <c r="A42" s="2">
        <v>39206</v>
      </c>
      <c r="B42" s="23">
        <v>0.59006710850792621</v>
      </c>
      <c r="C42" s="23">
        <v>0.65570708946476741</v>
      </c>
      <c r="Q42" s="8"/>
      <c r="R42" s="9"/>
      <c r="S42" s="9"/>
    </row>
    <row r="43" spans="1:19">
      <c r="A43" s="2">
        <v>39213</v>
      </c>
      <c r="B43" s="23">
        <v>0.59200983141404961</v>
      </c>
      <c r="C43" s="23">
        <v>0.65542221877706974</v>
      </c>
      <c r="Q43" s="8"/>
      <c r="R43" s="9"/>
      <c r="S43" s="9"/>
    </row>
    <row r="44" spans="1:19">
      <c r="A44" s="2">
        <v>39220</v>
      </c>
      <c r="B44" s="23">
        <v>0.51700128130623313</v>
      </c>
      <c r="C44" s="23">
        <v>0.55026152352442415</v>
      </c>
      <c r="Q44" s="8"/>
      <c r="R44" s="9"/>
      <c r="S44" s="9"/>
    </row>
    <row r="45" spans="1:19">
      <c r="A45" s="2">
        <v>39227</v>
      </c>
      <c r="B45" s="23">
        <v>0.52174831325166016</v>
      </c>
      <c r="C45" s="23">
        <v>0.54405926178159614</v>
      </c>
      <c r="Q45" s="8"/>
      <c r="R45" s="9"/>
      <c r="S45" s="9"/>
    </row>
    <row r="46" spans="1:19">
      <c r="A46" s="2">
        <v>39234</v>
      </c>
      <c r="B46" s="23">
        <v>0.54122257785336192</v>
      </c>
      <c r="C46" s="23">
        <v>0.5458556018971833</v>
      </c>
      <c r="Q46" s="8"/>
      <c r="R46" s="9"/>
      <c r="S46" s="9"/>
    </row>
    <row r="47" spans="1:19">
      <c r="A47" s="2">
        <v>39241</v>
      </c>
      <c r="B47" s="23">
        <v>0.48482349479790249</v>
      </c>
      <c r="C47" s="23">
        <v>0.45931525202860563</v>
      </c>
      <c r="Q47" s="8"/>
      <c r="R47" s="9"/>
      <c r="S47" s="9"/>
    </row>
    <row r="48" spans="1:19">
      <c r="A48" s="2">
        <v>39248</v>
      </c>
      <c r="B48" s="23">
        <v>0.48199692076276268</v>
      </c>
      <c r="C48" s="23">
        <v>0.45024036646562626</v>
      </c>
      <c r="Q48" s="8"/>
      <c r="R48" s="9"/>
      <c r="S48" s="9"/>
    </row>
    <row r="49" spans="1:19">
      <c r="A49" s="2">
        <v>39255</v>
      </c>
      <c r="B49" s="23">
        <v>0.49410202720155766</v>
      </c>
      <c r="C49" s="23">
        <v>0.50798722799789298</v>
      </c>
      <c r="Q49" s="8"/>
      <c r="R49" s="9"/>
      <c r="S49" s="9"/>
    </row>
    <row r="50" spans="1:19">
      <c r="A50" s="2">
        <v>39262</v>
      </c>
      <c r="B50" s="23">
        <v>0.4884491274552144</v>
      </c>
      <c r="C50" s="23">
        <v>0.51452001568810968</v>
      </c>
      <c r="Q50" s="8"/>
      <c r="R50" s="9"/>
      <c r="S50" s="9"/>
    </row>
    <row r="51" spans="1:19">
      <c r="A51" s="2">
        <v>39269</v>
      </c>
      <c r="B51" s="23">
        <v>0.49034806314485307</v>
      </c>
      <c r="C51" s="23">
        <v>0.51349228221298859</v>
      </c>
      <c r="Q51" s="8"/>
      <c r="R51" s="9"/>
      <c r="S51" s="9"/>
    </row>
    <row r="52" spans="1:19">
      <c r="A52" s="2">
        <v>39276</v>
      </c>
      <c r="B52" s="23">
        <v>0.55274709401693145</v>
      </c>
      <c r="C52" s="23">
        <v>0.57352193696165388</v>
      </c>
      <c r="Q52" s="8"/>
      <c r="R52" s="9"/>
      <c r="S52" s="9"/>
    </row>
    <row r="53" spans="1:19">
      <c r="A53" s="2">
        <v>39283</v>
      </c>
      <c r="B53" s="23">
        <v>0.58348637253546065</v>
      </c>
      <c r="C53" s="23">
        <v>0.621801115171285</v>
      </c>
      <c r="Q53" s="8"/>
      <c r="R53" s="9"/>
      <c r="S53" s="9"/>
    </row>
    <row r="54" spans="1:19">
      <c r="A54" s="2">
        <v>39290</v>
      </c>
      <c r="B54" s="23">
        <v>0.558619738502388</v>
      </c>
      <c r="C54" s="23">
        <v>0.6195975764950381</v>
      </c>
      <c r="Q54" s="8"/>
      <c r="R54" s="9"/>
      <c r="S54" s="9"/>
    </row>
    <row r="55" spans="1:19">
      <c r="A55" s="2">
        <v>39297</v>
      </c>
      <c r="B55" s="23">
        <v>0.56318665122917233</v>
      </c>
      <c r="C55" s="23">
        <v>0.62235345765398375</v>
      </c>
      <c r="Q55" s="8"/>
      <c r="R55" s="9"/>
      <c r="S55" s="9"/>
    </row>
    <row r="56" spans="1:19">
      <c r="A56" s="2">
        <v>39304</v>
      </c>
      <c r="B56" s="23">
        <v>0.60781789048347257</v>
      </c>
      <c r="C56" s="23">
        <v>0.64354254975946446</v>
      </c>
      <c r="Q56" s="8"/>
      <c r="R56" s="9"/>
      <c r="S56" s="9"/>
    </row>
    <row r="57" spans="1:19">
      <c r="A57" s="2">
        <v>39311</v>
      </c>
      <c r="B57" s="23">
        <v>0.61970926145083904</v>
      </c>
      <c r="C57" s="23">
        <v>0.69165257027630878</v>
      </c>
      <c r="Q57" s="8"/>
      <c r="R57" s="9"/>
      <c r="S57" s="9"/>
    </row>
    <row r="58" spans="1:19">
      <c r="A58" s="2">
        <v>39318</v>
      </c>
      <c r="B58" s="23">
        <v>0.61032721762060305</v>
      </c>
      <c r="C58" s="23">
        <v>0.65309892148990711</v>
      </c>
      <c r="Q58" s="8"/>
      <c r="R58" s="9"/>
      <c r="S58" s="9"/>
    </row>
    <row r="59" spans="1:19">
      <c r="A59" s="2">
        <v>39325</v>
      </c>
      <c r="B59" s="23">
        <v>0.57780657628107812</v>
      </c>
      <c r="C59" s="23">
        <v>0.66833194542532237</v>
      </c>
      <c r="Q59" s="8"/>
      <c r="R59" s="9"/>
      <c r="S59" s="9"/>
    </row>
    <row r="60" spans="1:19">
      <c r="A60" s="2">
        <v>39332</v>
      </c>
      <c r="B60" s="23">
        <v>0.57144596884444832</v>
      </c>
      <c r="C60" s="23">
        <v>0.66876143264802346</v>
      </c>
      <c r="Q60" s="8"/>
      <c r="R60" s="9"/>
      <c r="S60" s="9"/>
    </row>
    <row r="61" spans="1:19">
      <c r="A61" s="2">
        <v>39339</v>
      </c>
      <c r="B61" s="23">
        <v>0.56913061654317432</v>
      </c>
      <c r="C61" s="23">
        <v>0.66918093288552793</v>
      </c>
      <c r="Q61" s="8"/>
      <c r="R61" s="9"/>
      <c r="S61" s="9"/>
    </row>
    <row r="62" spans="1:19">
      <c r="A62" s="2">
        <v>39346</v>
      </c>
      <c r="B62" s="23">
        <v>0.60073357125388871</v>
      </c>
      <c r="C62" s="23">
        <v>0.69395675891072828</v>
      </c>
      <c r="Q62" s="8"/>
      <c r="R62" s="9"/>
      <c r="S62" s="9"/>
    </row>
    <row r="63" spans="1:19">
      <c r="A63" s="2">
        <v>39353</v>
      </c>
      <c r="B63" s="23">
        <v>0.5999231947208129</v>
      </c>
      <c r="C63" s="23">
        <v>0.70096083763765282</v>
      </c>
      <c r="Q63" s="8"/>
      <c r="R63" s="9"/>
      <c r="S63" s="9"/>
    </row>
    <row r="64" spans="1:19">
      <c r="A64" s="2">
        <v>39360</v>
      </c>
      <c r="B64" s="23">
        <v>0.60883657059339091</v>
      </c>
      <c r="C64" s="23">
        <v>0.70589282983897417</v>
      </c>
      <c r="Q64" s="8"/>
      <c r="R64" s="9"/>
      <c r="S64" s="9"/>
    </row>
    <row r="65" spans="1:19">
      <c r="A65" s="2">
        <v>39367</v>
      </c>
      <c r="B65" s="23">
        <v>0.60497572694587987</v>
      </c>
      <c r="C65" s="23">
        <v>0.70520421487055196</v>
      </c>
      <c r="Q65" s="8"/>
      <c r="R65" s="9"/>
      <c r="S65" s="9"/>
    </row>
    <row r="66" spans="1:19">
      <c r="A66" s="2">
        <v>39374</v>
      </c>
      <c r="B66" s="23">
        <v>0.63455919614870027</v>
      </c>
      <c r="C66" s="23">
        <v>0.70286029133853234</v>
      </c>
      <c r="Q66" s="8"/>
      <c r="R66" s="9"/>
      <c r="S66" s="9"/>
    </row>
    <row r="67" spans="1:19">
      <c r="A67" s="2">
        <v>39381</v>
      </c>
      <c r="B67" s="23">
        <v>0.62800882464593155</v>
      </c>
      <c r="C67" s="23">
        <v>0.69438743630212929</v>
      </c>
      <c r="Q67" s="8"/>
      <c r="R67" s="9"/>
      <c r="S67" s="9"/>
    </row>
    <row r="68" spans="1:19">
      <c r="A68" s="2">
        <v>39388</v>
      </c>
      <c r="B68" s="23">
        <v>0.60923265740274424</v>
      </c>
      <c r="C68" s="23">
        <v>0.6752771217382999</v>
      </c>
      <c r="Q68" s="8"/>
      <c r="R68" s="9"/>
      <c r="S68" s="9"/>
    </row>
    <row r="69" spans="1:19">
      <c r="A69" s="2">
        <v>39395</v>
      </c>
      <c r="B69" s="23">
        <v>0.63488490402984199</v>
      </c>
      <c r="C69" s="23">
        <v>0.68514530112194416</v>
      </c>
      <c r="Q69" s="8"/>
      <c r="R69" s="9"/>
      <c r="S69" s="9"/>
    </row>
    <row r="70" spans="1:19">
      <c r="A70" s="2">
        <v>39402</v>
      </c>
      <c r="B70" s="23">
        <v>0.60986250939777431</v>
      </c>
      <c r="C70" s="23">
        <v>0.64495126148982074</v>
      </c>
      <c r="Q70" s="8"/>
      <c r="R70" s="9"/>
      <c r="S70" s="9"/>
    </row>
    <row r="71" spans="1:19">
      <c r="A71" s="2">
        <v>39409</v>
      </c>
      <c r="B71" s="23">
        <v>0.61210247737949786</v>
      </c>
      <c r="C71" s="23">
        <v>0.65955451951840927</v>
      </c>
      <c r="Q71" s="8"/>
      <c r="R71" s="9"/>
      <c r="S71" s="9"/>
    </row>
    <row r="72" spans="1:19">
      <c r="A72" s="2">
        <v>39416</v>
      </c>
      <c r="B72" s="23">
        <v>0.61513505525270751</v>
      </c>
      <c r="C72" s="23">
        <v>0.66241603110814884</v>
      </c>
      <c r="Q72" s="8"/>
      <c r="R72" s="9"/>
      <c r="S72" s="9"/>
    </row>
    <row r="73" spans="1:19">
      <c r="A73" s="2">
        <v>39423</v>
      </c>
      <c r="B73" s="23">
        <v>0.6236200987133288</v>
      </c>
      <c r="C73" s="23">
        <v>0.66942236407537736</v>
      </c>
      <c r="Q73" s="8"/>
      <c r="R73" s="9"/>
      <c r="S73" s="9"/>
    </row>
    <row r="74" spans="1:19">
      <c r="A74" s="2">
        <v>39430</v>
      </c>
      <c r="B74" s="23">
        <v>0.61003352720800075</v>
      </c>
      <c r="C74" s="23">
        <v>0.64915958224117165</v>
      </c>
      <c r="Q74" s="8"/>
      <c r="R74" s="9"/>
      <c r="S74" s="9"/>
    </row>
    <row r="75" spans="1:19">
      <c r="A75" s="2">
        <v>39437</v>
      </c>
      <c r="B75" s="23">
        <v>0.59585827740361108</v>
      </c>
      <c r="C75" s="23">
        <v>0.64436495408155547</v>
      </c>
      <c r="Q75" s="8"/>
      <c r="R75" s="9"/>
      <c r="S75" s="9"/>
    </row>
    <row r="76" spans="1:19">
      <c r="A76" s="2">
        <v>39444</v>
      </c>
      <c r="B76" s="23">
        <v>0.59171703302991963</v>
      </c>
      <c r="C76" s="23">
        <v>0.64308100433393356</v>
      </c>
      <c r="Q76" s="8"/>
      <c r="R76" s="9"/>
      <c r="S76" s="9"/>
    </row>
    <row r="77" spans="1:19">
      <c r="A77" s="2">
        <v>39451</v>
      </c>
      <c r="B77" s="23">
        <v>0.54643152844183018</v>
      </c>
      <c r="C77" s="23">
        <v>0.6278725037089441</v>
      </c>
      <c r="Q77" s="8"/>
      <c r="R77" s="9"/>
      <c r="S77" s="9"/>
    </row>
    <row r="78" spans="1:19">
      <c r="A78" s="2">
        <v>39458</v>
      </c>
      <c r="B78" s="23">
        <v>0.54925958478493597</v>
      </c>
      <c r="C78" s="23">
        <v>0.63191519477009073</v>
      </c>
      <c r="Q78" s="8"/>
      <c r="R78" s="9"/>
      <c r="S78" s="9"/>
    </row>
    <row r="79" spans="1:19">
      <c r="A79" s="2">
        <v>39465</v>
      </c>
      <c r="B79" s="23">
        <v>0.60431939507665677</v>
      </c>
      <c r="C79" s="23">
        <v>0.66891765980449447</v>
      </c>
      <c r="Q79" s="8"/>
      <c r="R79" s="9"/>
      <c r="S79" s="9"/>
    </row>
    <row r="80" spans="1:19">
      <c r="A80" s="2">
        <v>39472</v>
      </c>
      <c r="B80" s="23">
        <v>0.58909131949644755</v>
      </c>
      <c r="C80" s="23">
        <v>0.67350979323574489</v>
      </c>
      <c r="Q80" s="8"/>
      <c r="R80" s="9"/>
      <c r="S80" s="9"/>
    </row>
    <row r="81" spans="1:19">
      <c r="A81" s="2">
        <v>39479</v>
      </c>
      <c r="B81" s="23">
        <v>0.5571485972579584</v>
      </c>
      <c r="C81" s="23">
        <v>0.67053759794109069</v>
      </c>
      <c r="Q81" s="8"/>
      <c r="R81" s="9"/>
      <c r="S81" s="9"/>
    </row>
    <row r="82" spans="1:19">
      <c r="A82" s="2">
        <v>39486</v>
      </c>
      <c r="B82" s="23">
        <v>0.576504926060734</v>
      </c>
      <c r="C82" s="23">
        <v>0.67535121618430294</v>
      </c>
      <c r="Q82" s="8"/>
      <c r="R82" s="9"/>
      <c r="S82" s="9"/>
    </row>
    <row r="83" spans="1:19">
      <c r="A83" s="2">
        <v>39493</v>
      </c>
      <c r="B83" s="23">
        <v>0.59422434205145858</v>
      </c>
      <c r="C83" s="23">
        <v>0.68570801799270509</v>
      </c>
      <c r="Q83" s="8"/>
      <c r="R83" s="9"/>
      <c r="S83" s="9"/>
    </row>
    <row r="84" spans="1:19">
      <c r="A84" s="2">
        <v>39500</v>
      </c>
      <c r="B84" s="23">
        <v>0.59056880008350443</v>
      </c>
      <c r="C84" s="23">
        <v>0.67937228674357331</v>
      </c>
      <c r="Q84" s="8"/>
      <c r="R84" s="9"/>
      <c r="S84" s="9"/>
    </row>
    <row r="85" spans="1:19">
      <c r="A85" s="2">
        <v>39507</v>
      </c>
      <c r="B85" s="23">
        <v>0.56434843605092733</v>
      </c>
      <c r="C85" s="23">
        <v>0.65859556090022264</v>
      </c>
      <c r="Q85" s="8"/>
      <c r="R85" s="9"/>
      <c r="S85" s="9"/>
    </row>
    <row r="86" spans="1:19">
      <c r="A86" s="2">
        <v>39514</v>
      </c>
      <c r="B86" s="23">
        <v>0.58890949877386733</v>
      </c>
      <c r="C86" s="23">
        <v>0.67585980002808355</v>
      </c>
      <c r="Q86" s="8"/>
      <c r="R86" s="9"/>
      <c r="S86" s="9"/>
    </row>
    <row r="87" spans="1:19">
      <c r="A87" s="2">
        <v>39521</v>
      </c>
      <c r="B87" s="23">
        <v>0.58655037006166344</v>
      </c>
      <c r="C87" s="23">
        <v>0.67601387581693861</v>
      </c>
      <c r="Q87" s="8"/>
      <c r="R87" s="9"/>
      <c r="S87" s="9"/>
    </row>
    <row r="88" spans="1:19">
      <c r="A88" s="2">
        <v>39528</v>
      </c>
      <c r="B88" s="23">
        <v>0.54928318698586109</v>
      </c>
      <c r="C88" s="23">
        <v>0.67593474628892292</v>
      </c>
      <c r="Q88" s="8"/>
      <c r="R88" s="9"/>
      <c r="S88" s="9"/>
    </row>
    <row r="89" spans="1:19">
      <c r="A89" s="2">
        <v>39535</v>
      </c>
      <c r="B89" s="23">
        <v>0.55956696365109959</v>
      </c>
      <c r="C89" s="23">
        <v>0.69768301401592103</v>
      </c>
      <c r="Q89" s="8"/>
      <c r="R89" s="9"/>
      <c r="S89" s="9"/>
    </row>
    <row r="90" spans="1:19">
      <c r="A90" s="2">
        <v>39542</v>
      </c>
      <c r="B90" s="23">
        <v>0.48401078505174083</v>
      </c>
      <c r="C90" s="23">
        <v>0.66336536942700564</v>
      </c>
      <c r="Q90" s="8"/>
      <c r="R90" s="9"/>
      <c r="S90" s="9"/>
    </row>
    <row r="91" spans="1:19">
      <c r="A91" s="2">
        <v>39549</v>
      </c>
      <c r="B91" s="23">
        <v>0.46434093965214035</v>
      </c>
      <c r="C91" s="23">
        <v>0.66222246223050596</v>
      </c>
      <c r="Q91" s="8"/>
      <c r="R91" s="9"/>
      <c r="S91" s="9"/>
    </row>
    <row r="92" spans="1:19">
      <c r="A92" s="2">
        <v>39556</v>
      </c>
      <c r="B92" s="23">
        <v>0.47353945446972268</v>
      </c>
      <c r="C92" s="23">
        <v>0.66046463715158921</v>
      </c>
      <c r="Q92" s="8"/>
      <c r="R92" s="9"/>
      <c r="S92" s="9"/>
    </row>
    <row r="93" spans="1:19">
      <c r="A93" s="2">
        <v>39563</v>
      </c>
      <c r="B93" s="23">
        <v>0.47532158908195066</v>
      </c>
      <c r="C93" s="23">
        <v>0.65970098633066643</v>
      </c>
      <c r="Q93" s="8"/>
      <c r="R93" s="9"/>
      <c r="S93" s="9"/>
    </row>
    <row r="94" spans="1:19">
      <c r="A94" s="2">
        <v>39570</v>
      </c>
      <c r="B94" s="23">
        <v>0.47834698528685554</v>
      </c>
      <c r="C94" s="23">
        <v>0.66103852328694546</v>
      </c>
      <c r="Q94" s="8"/>
      <c r="R94" s="9"/>
      <c r="S94" s="9"/>
    </row>
    <row r="95" spans="1:19">
      <c r="A95" s="2">
        <v>39577</v>
      </c>
      <c r="B95" s="23">
        <v>0.48109001661503653</v>
      </c>
      <c r="C95" s="23">
        <v>0.66193430121842245</v>
      </c>
      <c r="Q95" s="8"/>
      <c r="R95" s="9"/>
      <c r="S95" s="9"/>
    </row>
    <row r="96" spans="1:19">
      <c r="A96" s="2">
        <v>39584</v>
      </c>
      <c r="B96" s="23">
        <v>0.48967536605121498</v>
      </c>
      <c r="C96" s="23">
        <v>0.66763194561534833</v>
      </c>
      <c r="Q96" s="8"/>
      <c r="R96" s="9"/>
      <c r="S96" s="9"/>
    </row>
    <row r="97" spans="1:19">
      <c r="A97" s="2">
        <v>39591</v>
      </c>
      <c r="B97" s="23">
        <v>0.50130736230486117</v>
      </c>
      <c r="C97" s="23">
        <v>0.67385954871884679</v>
      </c>
      <c r="Q97" s="8"/>
      <c r="R97" s="9"/>
      <c r="S97" s="9"/>
    </row>
    <row r="98" spans="1:19">
      <c r="A98" s="2">
        <v>39598</v>
      </c>
      <c r="B98" s="23">
        <v>0.49552457315371656</v>
      </c>
      <c r="C98" s="23">
        <v>0.6722959033092567</v>
      </c>
      <c r="Q98" s="8"/>
      <c r="R98" s="9"/>
      <c r="S98" s="9"/>
    </row>
    <row r="99" spans="1:19">
      <c r="A99" s="2">
        <v>39605</v>
      </c>
      <c r="B99" s="23">
        <v>0.49528360272011002</v>
      </c>
      <c r="C99" s="23">
        <v>0.67226869004203604</v>
      </c>
      <c r="Q99" s="8"/>
      <c r="R99" s="9"/>
      <c r="S99" s="9"/>
    </row>
    <row r="100" spans="1:19">
      <c r="A100" s="2">
        <v>39612</v>
      </c>
      <c r="B100" s="23">
        <v>0.50355843504434572</v>
      </c>
      <c r="C100" s="23">
        <v>0.67938195664887269</v>
      </c>
      <c r="Q100" s="8"/>
      <c r="R100" s="9"/>
      <c r="S100" s="9"/>
    </row>
    <row r="101" spans="1:19">
      <c r="A101" s="2">
        <v>39619</v>
      </c>
      <c r="B101" s="23">
        <v>0.51688615111977887</v>
      </c>
      <c r="C101" s="23">
        <v>0.67762196121136442</v>
      </c>
      <c r="Q101" s="8"/>
      <c r="R101" s="9"/>
      <c r="S101" s="9"/>
    </row>
    <row r="102" spans="1:19">
      <c r="A102" s="2">
        <v>39626</v>
      </c>
      <c r="B102" s="23">
        <v>0.52632327327669159</v>
      </c>
      <c r="C102" s="23">
        <v>0.68233715776985626</v>
      </c>
      <c r="Q102" s="8"/>
      <c r="R102" s="9"/>
      <c r="S102" s="9"/>
    </row>
    <row r="103" spans="1:19">
      <c r="A103" s="2">
        <v>39633</v>
      </c>
      <c r="B103" s="23">
        <v>0.52873137025972794</v>
      </c>
      <c r="C103" s="23">
        <v>0.68493994149018855</v>
      </c>
      <c r="Q103" s="8"/>
      <c r="R103" s="9"/>
      <c r="S103" s="9"/>
    </row>
    <row r="104" spans="1:19">
      <c r="A104" s="2">
        <v>39640</v>
      </c>
      <c r="B104" s="23">
        <v>0.52321212038738774</v>
      </c>
      <c r="C104" s="23">
        <v>0.68261750555447376</v>
      </c>
      <c r="Q104" s="8"/>
      <c r="R104" s="9"/>
      <c r="S104" s="9"/>
    </row>
    <row r="105" spans="1:19">
      <c r="A105" s="2">
        <v>39647</v>
      </c>
      <c r="B105" s="23">
        <v>0.52354443226886294</v>
      </c>
      <c r="C105" s="23">
        <v>0.68033845190258369</v>
      </c>
      <c r="Q105" s="8"/>
      <c r="R105" s="9"/>
      <c r="S105" s="9"/>
    </row>
    <row r="106" spans="1:19">
      <c r="A106" s="2">
        <v>39654</v>
      </c>
      <c r="B106" s="23">
        <v>0.52260781646906007</v>
      </c>
      <c r="C106" s="23">
        <v>0.67655000391346753</v>
      </c>
      <c r="Q106" s="8"/>
      <c r="R106" s="9"/>
      <c r="S106" s="9"/>
    </row>
    <row r="107" spans="1:19">
      <c r="A107" s="2">
        <v>39661</v>
      </c>
      <c r="B107" s="23">
        <v>0.5180946266932005</v>
      </c>
      <c r="C107" s="23">
        <v>0.67592378145394083</v>
      </c>
      <c r="Q107" s="8"/>
      <c r="R107" s="9"/>
      <c r="S107" s="9"/>
    </row>
    <row r="108" spans="1:19">
      <c r="A108" s="2">
        <v>39668</v>
      </c>
      <c r="B108" s="23">
        <v>0.51855501474377208</v>
      </c>
      <c r="C108" s="23">
        <v>0.64776625811091659</v>
      </c>
      <c r="Q108" s="8"/>
      <c r="R108" s="9"/>
      <c r="S108" s="9"/>
    </row>
    <row r="109" spans="1:19">
      <c r="A109" s="2">
        <v>39675</v>
      </c>
      <c r="B109" s="23">
        <v>0.51166447209079835</v>
      </c>
      <c r="C109" s="23">
        <v>0.64417685089453447</v>
      </c>
      <c r="Q109" s="8"/>
      <c r="R109" s="9"/>
      <c r="S109" s="9"/>
    </row>
    <row r="110" spans="1:19">
      <c r="A110" s="2">
        <v>39682</v>
      </c>
      <c r="B110" s="23">
        <v>0.52027560131869477</v>
      </c>
      <c r="C110" s="23">
        <v>0.68278066270013282</v>
      </c>
      <c r="Q110" s="8"/>
      <c r="R110" s="9"/>
      <c r="S110" s="9"/>
    </row>
    <row r="111" spans="1:19">
      <c r="A111" s="2">
        <v>39689</v>
      </c>
      <c r="B111" s="23">
        <v>0.52068009179284003</v>
      </c>
      <c r="C111" s="23">
        <v>0.66879118716828212</v>
      </c>
      <c r="Q111" s="8"/>
      <c r="R111" s="9"/>
      <c r="S111" s="9"/>
    </row>
    <row r="112" spans="1:19">
      <c r="A112" s="2">
        <v>39696</v>
      </c>
      <c r="B112" s="23">
        <v>0.50311747172315369</v>
      </c>
      <c r="C112" s="23">
        <v>0.62987721469411206</v>
      </c>
      <c r="Q112" s="8"/>
      <c r="R112" s="9"/>
      <c r="S112" s="9"/>
    </row>
    <row r="113" spans="1:19">
      <c r="A113" s="2">
        <v>39703</v>
      </c>
      <c r="B113" s="23">
        <v>0.48800848562282312</v>
      </c>
      <c r="C113" s="23">
        <v>0.63311242133939494</v>
      </c>
      <c r="Q113" s="8"/>
      <c r="R113" s="9"/>
      <c r="S113" s="9"/>
    </row>
    <row r="114" spans="1:19">
      <c r="A114" s="2">
        <v>39710</v>
      </c>
      <c r="B114" s="23">
        <v>0.4643039465274304</v>
      </c>
      <c r="C114" s="23">
        <v>0.61487646726743606</v>
      </c>
      <c r="Q114" s="8"/>
      <c r="R114" s="9"/>
      <c r="S114" s="9"/>
    </row>
    <row r="115" spans="1:19">
      <c r="A115" s="2">
        <v>39717</v>
      </c>
      <c r="B115" s="23">
        <v>0.47181648750273519</v>
      </c>
      <c r="C115" s="23">
        <v>0.60862635071117954</v>
      </c>
      <c r="Q115" s="8"/>
      <c r="R115" s="9"/>
      <c r="S115" s="9"/>
    </row>
    <row r="116" spans="1:19">
      <c r="A116" s="2">
        <v>39724</v>
      </c>
      <c r="B116" s="23">
        <v>0.46938806880667977</v>
      </c>
      <c r="C116" s="23">
        <v>0.60301394133669561</v>
      </c>
      <c r="Q116" s="8"/>
      <c r="R116" s="9"/>
      <c r="S116" s="9"/>
    </row>
    <row r="117" spans="1:19">
      <c r="A117" s="2">
        <v>39731</v>
      </c>
      <c r="B117" s="23">
        <v>0.61473280678018272</v>
      </c>
      <c r="C117" s="23">
        <v>0.69853319223863697</v>
      </c>
      <c r="Q117" s="8"/>
      <c r="R117" s="9"/>
      <c r="S117" s="9"/>
    </row>
    <row r="118" spans="1:19">
      <c r="A118" s="2">
        <v>39738</v>
      </c>
      <c r="B118" s="23">
        <v>0.57298536927803911</v>
      </c>
      <c r="C118" s="23">
        <v>0.70536134286074126</v>
      </c>
      <c r="Q118" s="8"/>
      <c r="R118" s="9"/>
      <c r="S118" s="9"/>
    </row>
    <row r="119" spans="1:19">
      <c r="A119" s="2">
        <v>39745</v>
      </c>
      <c r="B119" s="23">
        <v>0.6040683646026892</v>
      </c>
      <c r="C119" s="23">
        <v>0.73046303216407116</v>
      </c>
      <c r="Q119" s="8"/>
      <c r="R119" s="9"/>
      <c r="S119" s="9"/>
    </row>
    <row r="120" spans="1:19">
      <c r="A120" s="2">
        <v>39752</v>
      </c>
      <c r="B120" s="23">
        <v>0.66447529975740605</v>
      </c>
      <c r="C120" s="23">
        <v>0.77428885594870944</v>
      </c>
      <c r="Q120" s="8"/>
      <c r="R120" s="9"/>
      <c r="S120" s="9"/>
    </row>
    <row r="121" spans="1:19">
      <c r="A121" s="2">
        <v>39759</v>
      </c>
      <c r="B121" s="23">
        <v>0.65989564446667504</v>
      </c>
      <c r="C121" s="23">
        <v>0.77524163036622085</v>
      </c>
      <c r="Q121" s="8"/>
      <c r="R121" s="9"/>
      <c r="S121" s="9"/>
    </row>
    <row r="122" spans="1:19">
      <c r="A122" s="2">
        <v>39766</v>
      </c>
      <c r="B122" s="23">
        <v>0.67373004958062233</v>
      </c>
      <c r="C122" s="23">
        <v>0.79033445200355612</v>
      </c>
      <c r="Q122" s="8"/>
      <c r="R122" s="9"/>
      <c r="S122" s="9"/>
    </row>
    <row r="123" spans="1:19">
      <c r="A123" s="2">
        <v>39773</v>
      </c>
      <c r="B123" s="23">
        <v>0.67860265541622888</v>
      </c>
      <c r="C123" s="23">
        <v>0.78988449545831696</v>
      </c>
      <c r="Q123" s="8"/>
      <c r="R123" s="9"/>
      <c r="S123" s="9"/>
    </row>
    <row r="124" spans="1:19">
      <c r="A124" s="2">
        <v>39780</v>
      </c>
      <c r="B124" s="23">
        <v>0.65474777065716949</v>
      </c>
      <c r="C124" s="23">
        <v>0.77224529117945928</v>
      </c>
      <c r="Q124" s="8"/>
      <c r="R124" s="9"/>
      <c r="S124" s="9"/>
    </row>
    <row r="125" spans="1:19">
      <c r="A125" s="2">
        <v>39787</v>
      </c>
      <c r="B125" s="23">
        <v>0.64845274786066609</v>
      </c>
      <c r="C125" s="23">
        <v>0.76518868111339156</v>
      </c>
      <c r="Q125" s="8"/>
      <c r="R125" s="9"/>
      <c r="S125" s="9"/>
    </row>
    <row r="126" spans="1:19">
      <c r="A126" s="2">
        <v>39794</v>
      </c>
      <c r="B126" s="23">
        <v>0.66596397382987071</v>
      </c>
      <c r="C126" s="23">
        <v>0.78866656192023166</v>
      </c>
      <c r="Q126" s="8"/>
      <c r="R126" s="9"/>
      <c r="S126" s="9"/>
    </row>
    <row r="127" spans="1:19">
      <c r="A127" s="2">
        <v>39801</v>
      </c>
      <c r="B127" s="23">
        <v>0.67471342907809073</v>
      </c>
      <c r="C127" s="23">
        <v>0.79743607721513643</v>
      </c>
      <c r="Q127" s="8"/>
      <c r="R127" s="9"/>
      <c r="S127" s="9"/>
    </row>
    <row r="128" spans="1:19">
      <c r="A128" s="2">
        <v>39808</v>
      </c>
      <c r="B128" s="23">
        <v>0.67060052868449205</v>
      </c>
      <c r="C128" s="23">
        <v>0.7989317057537364</v>
      </c>
      <c r="Q128" s="8"/>
      <c r="R128" s="9"/>
      <c r="S128" s="9"/>
    </row>
    <row r="129" spans="1:19">
      <c r="A129" s="2">
        <v>39815</v>
      </c>
      <c r="B129" s="23">
        <v>0.69883659603247028</v>
      </c>
      <c r="C129" s="23">
        <v>0.81043749493033845</v>
      </c>
      <c r="Q129" s="8"/>
      <c r="R129" s="9"/>
      <c r="S129" s="9"/>
    </row>
    <row r="130" spans="1:19">
      <c r="A130" s="2">
        <v>39822</v>
      </c>
      <c r="B130" s="23">
        <v>0.70056434666924061</v>
      </c>
      <c r="C130" s="23">
        <v>0.80789949008813811</v>
      </c>
      <c r="Q130" s="8"/>
      <c r="R130" s="9"/>
      <c r="S130" s="9"/>
    </row>
    <row r="131" spans="1:19">
      <c r="A131" s="2">
        <v>39829</v>
      </c>
      <c r="B131" s="23">
        <v>0.68598118618944415</v>
      </c>
      <c r="C131" s="23">
        <v>0.80078967394092659</v>
      </c>
      <c r="Q131" s="8"/>
      <c r="R131" s="9"/>
      <c r="S131" s="9"/>
    </row>
    <row r="132" spans="1:19">
      <c r="A132" s="2">
        <v>39836</v>
      </c>
      <c r="B132" s="23">
        <v>0.69573956154877892</v>
      </c>
      <c r="C132" s="23">
        <v>0.80412544930071383</v>
      </c>
      <c r="Q132" s="8"/>
      <c r="R132" s="9"/>
      <c r="S132" s="9"/>
    </row>
    <row r="133" spans="1:19">
      <c r="A133" s="2">
        <v>39843</v>
      </c>
      <c r="B133" s="23">
        <v>0.69599212653890674</v>
      </c>
      <c r="C133" s="23">
        <v>0.80428699384506019</v>
      </c>
      <c r="Q133" s="8"/>
      <c r="R133" s="9"/>
      <c r="S133" s="9"/>
    </row>
    <row r="134" spans="1:19">
      <c r="A134" s="2">
        <v>39850</v>
      </c>
      <c r="B134" s="23">
        <v>0.68673077522244363</v>
      </c>
      <c r="C134" s="23">
        <v>0.79628797069949908</v>
      </c>
      <c r="Q134" s="8"/>
      <c r="R134" s="9"/>
      <c r="S134" s="9"/>
    </row>
    <row r="135" spans="1:19">
      <c r="A135" s="2">
        <v>39857</v>
      </c>
      <c r="B135" s="23">
        <v>0.66745837409405329</v>
      </c>
      <c r="C135" s="23">
        <v>0.78989646782369372</v>
      </c>
      <c r="Q135" s="8"/>
      <c r="R135" s="9"/>
      <c r="S135" s="9"/>
    </row>
    <row r="136" spans="1:19">
      <c r="A136" s="2">
        <v>39864</v>
      </c>
      <c r="B136" s="23">
        <v>0.68505973473460213</v>
      </c>
      <c r="C136" s="23">
        <v>0.80476075793798341</v>
      </c>
      <c r="Q136" s="8"/>
      <c r="R136" s="9"/>
      <c r="S136" s="9"/>
    </row>
    <row r="137" spans="1:19">
      <c r="A137" s="2">
        <v>39871</v>
      </c>
      <c r="B137" s="23">
        <v>0.68062674652171651</v>
      </c>
      <c r="C137" s="23">
        <v>0.80374733794825914</v>
      </c>
      <c r="Q137" s="8"/>
      <c r="R137" s="9"/>
      <c r="S137" s="9"/>
    </row>
    <row r="138" spans="1:19">
      <c r="A138" s="2">
        <v>39878</v>
      </c>
      <c r="B138" s="23">
        <v>0.69105341131488485</v>
      </c>
      <c r="C138" s="23">
        <v>0.80708933338307354</v>
      </c>
      <c r="Q138" s="8"/>
      <c r="R138" s="9"/>
      <c r="S138" s="9"/>
    </row>
    <row r="139" spans="1:19">
      <c r="A139" s="2">
        <v>39885</v>
      </c>
      <c r="B139" s="23">
        <v>0.7023435262518315</v>
      </c>
      <c r="C139" s="23">
        <v>0.81374340497005548</v>
      </c>
      <c r="Q139" s="8"/>
      <c r="R139" s="9"/>
      <c r="S139" s="9"/>
    </row>
    <row r="140" spans="1:19">
      <c r="A140" s="2">
        <v>39892</v>
      </c>
      <c r="B140" s="23">
        <v>0.71374579847560404</v>
      </c>
      <c r="C140" s="23">
        <v>0.81612147170573812</v>
      </c>
      <c r="Q140" s="8"/>
      <c r="R140" s="9"/>
      <c r="S140" s="9"/>
    </row>
    <row r="141" spans="1:19">
      <c r="A141" s="2">
        <v>39899</v>
      </c>
      <c r="B141" s="23">
        <v>0.72162430932936783</v>
      </c>
      <c r="C141" s="23">
        <v>0.81621400811501288</v>
      </c>
      <c r="Q141" s="8"/>
      <c r="R141" s="9"/>
      <c r="S141" s="9"/>
    </row>
    <row r="142" spans="1:19">
      <c r="A142" s="2">
        <v>39906</v>
      </c>
      <c r="B142" s="23">
        <v>0.7537558752544653</v>
      </c>
      <c r="C142" s="23">
        <v>0.83834959902684725</v>
      </c>
      <c r="Q142" s="8"/>
      <c r="R142" s="9"/>
      <c r="S142" s="9"/>
    </row>
    <row r="143" spans="1:19">
      <c r="A143" s="2">
        <v>39913</v>
      </c>
      <c r="B143" s="23">
        <v>0.75872902545393517</v>
      </c>
      <c r="C143" s="23">
        <v>0.83926542422494244</v>
      </c>
      <c r="Q143" s="8"/>
      <c r="R143" s="9"/>
      <c r="S143" s="9"/>
    </row>
    <row r="144" spans="1:19">
      <c r="A144" s="2">
        <v>39920</v>
      </c>
      <c r="B144" s="23">
        <v>0.75679185810575045</v>
      </c>
      <c r="C144" s="23">
        <v>0.84166551389541977</v>
      </c>
      <c r="Q144" s="8"/>
      <c r="R144" s="9"/>
      <c r="S144" s="9"/>
    </row>
    <row r="145" spans="1:19">
      <c r="A145" s="2">
        <v>39927</v>
      </c>
      <c r="B145" s="23">
        <v>0.75653754356236791</v>
      </c>
      <c r="C145" s="23">
        <v>0.84193534056391683</v>
      </c>
      <c r="Q145" s="8"/>
      <c r="R145" s="9"/>
      <c r="S145" s="9"/>
    </row>
    <row r="146" spans="1:19">
      <c r="A146" s="2">
        <v>39934</v>
      </c>
      <c r="B146" s="23">
        <v>0.75596348475672592</v>
      </c>
      <c r="C146" s="23">
        <v>0.84153500366299561</v>
      </c>
      <c r="Q146" s="8"/>
      <c r="R146" s="9"/>
      <c r="S146" s="9"/>
    </row>
    <row r="147" spans="1:19">
      <c r="A147" s="2">
        <v>39941</v>
      </c>
      <c r="B147" s="23">
        <v>0.76326519970177109</v>
      </c>
      <c r="C147" s="23">
        <v>0.84540387739055611</v>
      </c>
      <c r="Q147" s="8"/>
      <c r="R147" s="9"/>
      <c r="S147" s="9"/>
    </row>
    <row r="148" spans="1:19">
      <c r="A148" s="2">
        <v>39948</v>
      </c>
      <c r="B148" s="23">
        <v>0.75130608732068926</v>
      </c>
      <c r="C148" s="23">
        <v>0.83789412624393211</v>
      </c>
      <c r="Q148" s="8"/>
      <c r="R148" s="9"/>
      <c r="S148" s="9"/>
    </row>
    <row r="149" spans="1:19">
      <c r="A149" s="2">
        <v>39955</v>
      </c>
      <c r="B149" s="23">
        <v>0.73108301002825082</v>
      </c>
      <c r="C149" s="23">
        <v>0.82515369493968016</v>
      </c>
      <c r="Q149" s="8"/>
      <c r="R149" s="9"/>
      <c r="S149" s="9"/>
    </row>
    <row r="150" spans="1:19">
      <c r="A150" s="2">
        <v>39962</v>
      </c>
      <c r="B150" s="23">
        <v>0.73645019636490305</v>
      </c>
      <c r="C150" s="23">
        <v>0.82810932506071655</v>
      </c>
      <c r="Q150" s="8"/>
      <c r="R150" s="9"/>
      <c r="S150" s="9"/>
    </row>
    <row r="151" spans="1:19">
      <c r="A151" s="2">
        <v>39969</v>
      </c>
      <c r="B151" s="23">
        <v>0.73873518876523792</v>
      </c>
      <c r="C151" s="23">
        <v>0.83034519711772747</v>
      </c>
      <c r="Q151" s="8"/>
      <c r="R151" s="9"/>
      <c r="S151" s="9"/>
    </row>
    <row r="152" spans="1:19">
      <c r="A152" s="2">
        <v>39976</v>
      </c>
      <c r="B152" s="23">
        <v>0.73807298683427225</v>
      </c>
      <c r="C152" s="23">
        <v>0.82948269767460248</v>
      </c>
      <c r="Q152" s="8"/>
      <c r="R152" s="9"/>
      <c r="S152" s="9"/>
    </row>
    <row r="153" spans="1:19">
      <c r="A153" s="2">
        <v>39983</v>
      </c>
      <c r="B153" s="23">
        <v>0.73912413507235952</v>
      </c>
      <c r="C153" s="23">
        <v>0.83384394389110383</v>
      </c>
      <c r="Q153" s="8"/>
      <c r="R153" s="9"/>
      <c r="S153" s="9"/>
    </row>
    <row r="154" spans="1:19">
      <c r="A154" s="2">
        <v>39990</v>
      </c>
      <c r="B154" s="23">
        <v>0.74021895875349908</v>
      </c>
      <c r="C154" s="23">
        <v>0.83674837782748712</v>
      </c>
      <c r="Q154" s="8"/>
      <c r="R154" s="9"/>
      <c r="S154" s="9"/>
    </row>
    <row r="155" spans="1:19">
      <c r="A155" s="2">
        <v>39997</v>
      </c>
      <c r="B155" s="23">
        <v>0.73880675938029317</v>
      </c>
      <c r="C155" s="23">
        <v>0.83581249298811455</v>
      </c>
      <c r="Q155" s="8"/>
      <c r="R155" s="9"/>
      <c r="S155" s="9"/>
    </row>
    <row r="156" spans="1:19">
      <c r="A156" s="2">
        <v>40004</v>
      </c>
      <c r="B156" s="23">
        <v>0.73220557828331301</v>
      </c>
      <c r="C156" s="23">
        <v>0.83011365680441984</v>
      </c>
      <c r="Q156" s="8"/>
      <c r="R156" s="9"/>
      <c r="S156" s="9"/>
    </row>
    <row r="157" spans="1:19">
      <c r="A157" s="2">
        <v>40011</v>
      </c>
      <c r="B157" s="23">
        <v>0.74305452770226721</v>
      </c>
      <c r="C157" s="23">
        <v>0.83278272148593502</v>
      </c>
      <c r="Q157" s="8"/>
      <c r="R157" s="9"/>
      <c r="S157" s="9"/>
    </row>
    <row r="158" spans="1:19">
      <c r="A158" s="2">
        <v>40018</v>
      </c>
      <c r="B158" s="23">
        <v>0.74885689280903611</v>
      </c>
      <c r="C158" s="23">
        <v>0.83796089171499066</v>
      </c>
      <c r="Q158" s="8"/>
      <c r="R158" s="9"/>
      <c r="S158" s="9"/>
    </row>
    <row r="159" spans="1:19">
      <c r="A159" s="2">
        <v>40025</v>
      </c>
      <c r="B159" s="23">
        <v>0.75028426929859493</v>
      </c>
      <c r="C159" s="23">
        <v>0.83835743309146238</v>
      </c>
      <c r="Q159" s="8"/>
      <c r="R159" s="9"/>
      <c r="S159" s="9"/>
    </row>
    <row r="160" spans="1:19">
      <c r="A160" s="2">
        <v>40032</v>
      </c>
      <c r="B160" s="23">
        <v>0.74440944475787307</v>
      </c>
      <c r="C160" s="23">
        <v>0.84434300191965883</v>
      </c>
      <c r="Q160" s="8"/>
      <c r="R160" s="9"/>
      <c r="S160" s="9"/>
    </row>
    <row r="161" spans="1:19">
      <c r="A161" s="2">
        <v>40039</v>
      </c>
      <c r="B161" s="23">
        <v>0.7445164606152086</v>
      </c>
      <c r="C161" s="23">
        <v>0.8436663160124277</v>
      </c>
      <c r="Q161" s="8"/>
      <c r="R161" s="9"/>
      <c r="S161" s="9"/>
    </row>
    <row r="162" spans="1:19">
      <c r="A162" s="2">
        <v>40046</v>
      </c>
      <c r="B162" s="23">
        <v>0.74244206849505412</v>
      </c>
      <c r="C162" s="23">
        <v>0.84350761241801064</v>
      </c>
      <c r="Q162" s="8"/>
      <c r="R162" s="9"/>
      <c r="S162" s="9"/>
    </row>
    <row r="163" spans="1:19">
      <c r="A163" s="2">
        <v>40053</v>
      </c>
      <c r="B163" s="23">
        <v>0.74212785775246759</v>
      </c>
      <c r="C163" s="23">
        <v>0.8411066110137666</v>
      </c>
      <c r="Q163" s="8"/>
      <c r="R163" s="9"/>
      <c r="S163" s="9"/>
    </row>
    <row r="164" spans="1:19">
      <c r="A164" s="2">
        <v>40060</v>
      </c>
      <c r="B164" s="23">
        <v>0.74633306788923315</v>
      </c>
      <c r="C164" s="23">
        <v>0.84975211279919771</v>
      </c>
      <c r="Q164" s="8"/>
      <c r="R164" s="9"/>
      <c r="S164" s="9"/>
    </row>
    <row r="165" spans="1:19">
      <c r="A165" s="2">
        <v>40067</v>
      </c>
      <c r="B165" s="23">
        <v>0.75352661912951879</v>
      </c>
      <c r="C165" s="23">
        <v>0.85033437840658532</v>
      </c>
      <c r="Q165" s="8"/>
      <c r="R165" s="9"/>
      <c r="S165" s="9"/>
    </row>
    <row r="166" spans="1:19">
      <c r="A166" s="2">
        <v>40074</v>
      </c>
      <c r="B166" s="23">
        <v>0.75436124432020357</v>
      </c>
      <c r="C166" s="23">
        <v>0.8507252568069309</v>
      </c>
      <c r="Q166" s="8"/>
      <c r="R166" s="9"/>
      <c r="S166" s="9"/>
    </row>
    <row r="167" spans="1:19">
      <c r="A167" s="2">
        <v>40081</v>
      </c>
      <c r="B167" s="23">
        <v>0.75435004949185513</v>
      </c>
      <c r="C167" s="23">
        <v>0.85326629475091187</v>
      </c>
      <c r="Q167" s="8"/>
      <c r="R167" s="9"/>
      <c r="S167" s="9"/>
    </row>
    <row r="168" spans="1:19">
      <c r="A168" s="2">
        <v>40088</v>
      </c>
      <c r="B168" s="23">
        <v>0.74621177007965389</v>
      </c>
      <c r="C168" s="23">
        <v>0.85024477482557625</v>
      </c>
      <c r="Q168" s="8"/>
      <c r="R168" s="9"/>
      <c r="S168" s="9"/>
    </row>
    <row r="169" spans="1:19">
      <c r="A169" s="2">
        <v>40095</v>
      </c>
      <c r="B169" s="23">
        <v>0.66860575191979277</v>
      </c>
      <c r="C169" s="23">
        <v>0.80632216003010992</v>
      </c>
      <c r="Q169" s="8"/>
      <c r="R169" s="9"/>
      <c r="S169" s="9"/>
    </row>
    <row r="170" spans="1:19">
      <c r="A170" s="2">
        <v>40102</v>
      </c>
      <c r="B170" s="23">
        <v>0.69886197653201887</v>
      </c>
      <c r="C170" s="23">
        <v>0.80250551146004856</v>
      </c>
      <c r="Q170" s="8"/>
      <c r="R170" s="9"/>
      <c r="S170" s="9"/>
    </row>
    <row r="171" spans="1:19">
      <c r="A171" s="2">
        <v>40109</v>
      </c>
      <c r="B171" s="23">
        <v>0.66899761862684848</v>
      </c>
      <c r="C171" s="23">
        <v>0.76963952401610858</v>
      </c>
      <c r="Q171" s="8"/>
      <c r="R171" s="9"/>
      <c r="S171" s="9"/>
    </row>
    <row r="172" spans="1:19">
      <c r="A172" s="2">
        <v>40116</v>
      </c>
      <c r="B172" s="23">
        <v>0.64562744996035515</v>
      </c>
      <c r="C172" s="23">
        <v>0.75296006019210948</v>
      </c>
      <c r="Q172" s="8"/>
      <c r="R172" s="9"/>
      <c r="S172" s="9"/>
    </row>
    <row r="173" spans="1:19">
      <c r="A173" s="2">
        <v>40123</v>
      </c>
      <c r="B173" s="23">
        <v>0.64616961124694172</v>
      </c>
      <c r="C173" s="23">
        <v>0.75350550242672898</v>
      </c>
      <c r="Q173" s="8"/>
      <c r="R173" s="9"/>
      <c r="S173" s="9"/>
    </row>
    <row r="174" spans="1:19">
      <c r="A174" s="2">
        <v>40130</v>
      </c>
      <c r="B174" s="23">
        <v>0.63124202557231845</v>
      </c>
      <c r="C174" s="23">
        <v>0.74307430663967744</v>
      </c>
      <c r="Q174" s="8"/>
      <c r="R174" s="9"/>
      <c r="S174" s="9"/>
    </row>
    <row r="175" spans="1:19">
      <c r="A175" s="2">
        <v>40137</v>
      </c>
      <c r="B175" s="23">
        <v>0.60778826773027494</v>
      </c>
      <c r="C175" s="23">
        <v>0.73297024331243399</v>
      </c>
      <c r="Q175" s="8"/>
      <c r="R175" s="9"/>
      <c r="S175" s="9"/>
    </row>
    <row r="176" spans="1:19">
      <c r="A176" s="2">
        <v>40144</v>
      </c>
      <c r="B176" s="23">
        <v>0.65365110015197858</v>
      </c>
      <c r="C176" s="23">
        <v>0.77599612386065953</v>
      </c>
      <c r="Q176" s="8"/>
      <c r="R176" s="9"/>
      <c r="S176" s="9"/>
    </row>
    <row r="177" spans="1:19">
      <c r="A177" s="2">
        <v>40151</v>
      </c>
      <c r="B177" s="23">
        <v>0.65529775912767108</v>
      </c>
      <c r="C177" s="23">
        <v>0.78134153246834681</v>
      </c>
      <c r="Q177" s="8"/>
      <c r="R177" s="9"/>
      <c r="S177" s="9"/>
    </row>
    <row r="178" spans="1:19">
      <c r="A178" s="2">
        <v>40158</v>
      </c>
      <c r="B178" s="23">
        <v>0.64680105354121864</v>
      </c>
      <c r="C178" s="23">
        <v>0.77590000653509705</v>
      </c>
      <c r="Q178" s="8"/>
      <c r="R178" s="9"/>
      <c r="S178" s="9"/>
    </row>
    <row r="179" spans="1:19">
      <c r="A179" s="2">
        <v>40165</v>
      </c>
      <c r="B179" s="23">
        <v>0.64595127177344769</v>
      </c>
      <c r="C179" s="23">
        <v>0.77605350948282736</v>
      </c>
      <c r="Q179" s="8"/>
      <c r="R179" s="9"/>
      <c r="S179" s="9"/>
    </row>
    <row r="180" spans="1:19">
      <c r="A180" s="2">
        <v>40172</v>
      </c>
      <c r="B180" s="23">
        <v>0.65141262140222977</v>
      </c>
      <c r="C180" s="23">
        <v>0.76319201512129264</v>
      </c>
      <c r="Q180" s="8"/>
      <c r="R180" s="9"/>
      <c r="S180" s="9"/>
    </row>
    <row r="181" spans="1:19">
      <c r="A181" s="2">
        <v>40179</v>
      </c>
      <c r="B181" s="23">
        <v>0.63907923153521506</v>
      </c>
      <c r="C181" s="23">
        <v>0.75585425754039925</v>
      </c>
      <c r="Q181" s="8"/>
      <c r="R181" s="9"/>
      <c r="S181" s="9"/>
    </row>
    <row r="182" spans="1:19">
      <c r="A182" s="2">
        <v>40186</v>
      </c>
      <c r="B182" s="23">
        <v>0.62842099189889233</v>
      </c>
      <c r="C182" s="23">
        <v>0.75167725601750257</v>
      </c>
      <c r="Q182" s="8"/>
      <c r="R182" s="9"/>
      <c r="S182" s="9"/>
    </row>
    <row r="183" spans="1:19">
      <c r="A183" s="2">
        <v>40193</v>
      </c>
      <c r="B183" s="23">
        <v>0.63305955370924794</v>
      </c>
      <c r="C183" s="23">
        <v>0.75911497644468373</v>
      </c>
      <c r="Q183" s="8"/>
      <c r="R183" s="9"/>
      <c r="S183" s="9"/>
    </row>
    <row r="184" spans="1:19">
      <c r="A184" s="2">
        <v>40200</v>
      </c>
      <c r="B184" s="23">
        <v>0.62319693483193872</v>
      </c>
      <c r="C184" s="23">
        <v>0.75016118731715864</v>
      </c>
      <c r="Q184" s="8"/>
      <c r="R184" s="9"/>
      <c r="S184" s="9"/>
    </row>
    <row r="185" spans="1:19">
      <c r="A185" s="2">
        <v>40207</v>
      </c>
      <c r="B185" s="23">
        <v>0.63998581029529544</v>
      </c>
      <c r="C185" s="23">
        <v>0.7544698089751436</v>
      </c>
      <c r="Q185" s="8"/>
      <c r="R185" s="9"/>
      <c r="S185" s="9"/>
    </row>
    <row r="186" spans="1:19">
      <c r="A186" s="2">
        <v>40214</v>
      </c>
      <c r="B186" s="23">
        <v>0.66606801087843526</v>
      </c>
      <c r="C186" s="23">
        <v>0.7869409457229386</v>
      </c>
      <c r="Q186" s="8"/>
      <c r="R186" s="9"/>
      <c r="S186" s="9"/>
    </row>
    <row r="187" spans="1:19">
      <c r="A187" s="2">
        <v>40221</v>
      </c>
      <c r="B187" s="23">
        <v>0.69516941061980708</v>
      </c>
      <c r="C187" s="23">
        <v>0.79579357604284806</v>
      </c>
      <c r="Q187" s="8"/>
      <c r="R187" s="9"/>
      <c r="S187" s="9"/>
    </row>
    <row r="188" spans="1:19">
      <c r="A188" s="2">
        <v>40228</v>
      </c>
      <c r="B188" s="23">
        <v>0.65204327508658921</v>
      </c>
      <c r="C188" s="23">
        <v>0.76953654084267076</v>
      </c>
      <c r="Q188" s="8"/>
      <c r="R188" s="9"/>
      <c r="S188" s="9"/>
    </row>
    <row r="189" spans="1:19">
      <c r="A189" s="2">
        <v>40235</v>
      </c>
      <c r="B189" s="23">
        <v>0.65660154059890075</v>
      </c>
      <c r="C189" s="23">
        <v>0.7692445773078036</v>
      </c>
      <c r="Q189" s="8"/>
      <c r="R189" s="9"/>
      <c r="S189" s="9"/>
    </row>
    <row r="190" spans="1:19">
      <c r="A190" s="2">
        <v>40242</v>
      </c>
      <c r="B190" s="23">
        <v>0.63063399115412433</v>
      </c>
      <c r="C190" s="23">
        <v>0.76555183561433626</v>
      </c>
      <c r="Q190" s="8"/>
      <c r="R190" s="9"/>
      <c r="S190" s="9"/>
    </row>
    <row r="191" spans="1:19">
      <c r="A191" s="2">
        <v>40249</v>
      </c>
      <c r="B191" s="23">
        <v>0.62386654931748564</v>
      </c>
      <c r="C191" s="23">
        <v>0.76059114481198231</v>
      </c>
      <c r="Q191" s="8"/>
      <c r="R191" s="9"/>
      <c r="S191" s="9"/>
    </row>
    <row r="192" spans="1:19">
      <c r="A192" s="2">
        <v>40256</v>
      </c>
      <c r="B192" s="23">
        <v>0.62426227584589</v>
      </c>
      <c r="C192" s="23">
        <v>0.7605982349452941</v>
      </c>
      <c r="Q192" s="8"/>
      <c r="R192" s="9"/>
      <c r="S192" s="9"/>
    </row>
    <row r="193" spans="1:19">
      <c r="A193" s="2">
        <v>40263</v>
      </c>
      <c r="B193" s="23">
        <v>0.60404072047803914</v>
      </c>
      <c r="C193" s="23">
        <v>0.74059705698786715</v>
      </c>
      <c r="Q193" s="8"/>
      <c r="R193" s="9"/>
      <c r="S193" s="9"/>
    </row>
    <row r="194" spans="1:19">
      <c r="A194" s="2">
        <v>40270</v>
      </c>
      <c r="B194" s="23">
        <v>0.59794730510333949</v>
      </c>
      <c r="C194" s="23">
        <v>0.72922918735589681</v>
      </c>
      <c r="Q194" s="8"/>
      <c r="R194" s="9"/>
      <c r="S194" s="9"/>
    </row>
    <row r="195" spans="1:19">
      <c r="A195" s="2">
        <v>40277</v>
      </c>
      <c r="B195" s="23">
        <v>0.60268086226989825</v>
      </c>
      <c r="C195" s="23">
        <v>0.72629842086871754</v>
      </c>
      <c r="Q195" s="8"/>
      <c r="R195" s="9"/>
      <c r="S195" s="9"/>
    </row>
    <row r="196" spans="1:19">
      <c r="A196" s="2">
        <v>40284</v>
      </c>
      <c r="B196" s="23">
        <v>0.60378605107137995</v>
      </c>
      <c r="C196" s="23">
        <v>0.72909238342915572</v>
      </c>
      <c r="Q196" s="8"/>
      <c r="R196" s="9"/>
      <c r="S196" s="9"/>
    </row>
    <row r="197" spans="1:19">
      <c r="A197" s="2">
        <v>40291</v>
      </c>
      <c r="B197" s="23">
        <v>0.60800676122074182</v>
      </c>
      <c r="C197" s="23">
        <v>0.73120681718619707</v>
      </c>
      <c r="Q197" s="8"/>
      <c r="R197" s="9"/>
      <c r="S197" s="9"/>
    </row>
    <row r="198" spans="1:19">
      <c r="A198" s="2">
        <v>40298</v>
      </c>
      <c r="B198" s="23">
        <v>0.60958082774613254</v>
      </c>
      <c r="C198" s="23">
        <v>0.73506821773122266</v>
      </c>
      <c r="Q198" s="8"/>
      <c r="R198" s="9"/>
      <c r="S198" s="9"/>
    </row>
    <row r="199" spans="1:19">
      <c r="A199" s="2">
        <v>40305</v>
      </c>
      <c r="B199" s="23">
        <v>0.62806501763765388</v>
      </c>
      <c r="C199" s="23">
        <v>0.75758850414843248</v>
      </c>
      <c r="Q199" s="8"/>
      <c r="R199" s="9"/>
      <c r="S199" s="9"/>
    </row>
    <row r="200" spans="1:19">
      <c r="A200" s="2">
        <v>40312</v>
      </c>
      <c r="B200" s="23">
        <v>0.65792238522720781</v>
      </c>
      <c r="C200" s="23">
        <v>0.77344450079929739</v>
      </c>
      <c r="Q200" s="8"/>
      <c r="R200" s="9"/>
      <c r="S200" s="9"/>
    </row>
    <row r="201" spans="1:19">
      <c r="A201" s="2">
        <v>40319</v>
      </c>
      <c r="B201" s="23">
        <v>0.72139904148319212</v>
      </c>
      <c r="C201" s="23">
        <v>0.79025689359697926</v>
      </c>
      <c r="Q201" s="8"/>
      <c r="R201" s="9"/>
      <c r="S201" s="9"/>
    </row>
    <row r="202" spans="1:19">
      <c r="A202" s="2">
        <v>40326</v>
      </c>
      <c r="B202" s="23">
        <v>0.71161915022113187</v>
      </c>
      <c r="C202" s="23">
        <v>0.78863216333528252</v>
      </c>
      <c r="Q202" s="8"/>
      <c r="R202" s="9"/>
      <c r="S202" s="9"/>
    </row>
    <row r="203" spans="1:19">
      <c r="A203" s="2">
        <v>40333</v>
      </c>
      <c r="B203" s="23">
        <v>0.70420935029251808</v>
      </c>
      <c r="C203" s="23">
        <v>0.78748851140845189</v>
      </c>
      <c r="Q203" s="8"/>
      <c r="R203" s="9"/>
      <c r="S203" s="9"/>
    </row>
    <row r="204" spans="1:19">
      <c r="A204" s="2">
        <v>40340</v>
      </c>
      <c r="B204" s="23">
        <v>0.6978381280386583</v>
      </c>
      <c r="C204" s="23">
        <v>0.78728630716314807</v>
      </c>
      <c r="Q204" s="8"/>
      <c r="R204" s="9"/>
      <c r="S204" s="9"/>
    </row>
    <row r="205" spans="1:19">
      <c r="A205" s="2">
        <v>40347</v>
      </c>
      <c r="B205" s="23">
        <v>0.69085031414029163</v>
      </c>
      <c r="C205" s="23">
        <v>0.77797098596965886</v>
      </c>
      <c r="Q205" s="8"/>
      <c r="R205" s="9"/>
      <c r="S205" s="9"/>
    </row>
    <row r="206" spans="1:19">
      <c r="A206" s="2">
        <v>40354</v>
      </c>
      <c r="B206" s="23">
        <v>0.68200576556130676</v>
      </c>
      <c r="C206" s="23">
        <v>0.77670956594959184</v>
      </c>
      <c r="Q206" s="8"/>
      <c r="R206" s="9"/>
      <c r="S206" s="9"/>
    </row>
    <row r="207" spans="1:19">
      <c r="A207" s="2">
        <v>40361</v>
      </c>
      <c r="B207" s="23">
        <v>0.68384778378666489</v>
      </c>
      <c r="C207" s="23">
        <v>0.7736688025501135</v>
      </c>
      <c r="Q207" s="8"/>
      <c r="R207" s="9"/>
      <c r="S207" s="9"/>
    </row>
    <row r="208" spans="1:19">
      <c r="A208" s="2">
        <v>40368</v>
      </c>
      <c r="B208" s="23">
        <v>0.68545252155910541</v>
      </c>
      <c r="C208" s="23">
        <v>0.77889055781740968</v>
      </c>
      <c r="Q208" s="8"/>
      <c r="R208" s="9"/>
      <c r="S208" s="9"/>
    </row>
    <row r="209" spans="1:19">
      <c r="A209" s="2">
        <v>40375</v>
      </c>
      <c r="B209" s="23">
        <v>0.63946169389392837</v>
      </c>
      <c r="C209" s="23">
        <v>0.76684923919744696</v>
      </c>
      <c r="Q209" s="8"/>
      <c r="R209" s="9"/>
      <c r="S209" s="9"/>
    </row>
    <row r="210" spans="1:19">
      <c r="A210" s="2">
        <v>40382</v>
      </c>
      <c r="B210" s="23">
        <v>0.61741517034011473</v>
      </c>
      <c r="C210" s="23">
        <v>0.75023987821167237</v>
      </c>
      <c r="Q210" s="8"/>
      <c r="R210" s="9"/>
      <c r="S210" s="9"/>
    </row>
    <row r="211" spans="1:19">
      <c r="A211" s="2">
        <v>40389</v>
      </c>
      <c r="B211" s="23">
        <v>0.61011506026380058</v>
      </c>
      <c r="C211" s="23">
        <v>0.74259412537652669</v>
      </c>
      <c r="Q211" s="8"/>
      <c r="R211" s="9"/>
      <c r="S211" s="9"/>
    </row>
    <row r="212" spans="1:19">
      <c r="A212" s="2">
        <v>40396</v>
      </c>
      <c r="B212" s="23">
        <v>0.6395293905611027</v>
      </c>
      <c r="C212" s="23">
        <v>0.76234145153312272</v>
      </c>
      <c r="Q212" s="8"/>
      <c r="R212" s="9"/>
      <c r="S212" s="9"/>
    </row>
    <row r="213" spans="1:19">
      <c r="A213" s="2">
        <v>40403</v>
      </c>
      <c r="B213" s="23">
        <v>0.62990851475895948</v>
      </c>
      <c r="C213" s="23">
        <v>0.76100838127086901</v>
      </c>
      <c r="Q213" s="8"/>
      <c r="R213" s="9"/>
      <c r="S213" s="9"/>
    </row>
    <row r="214" spans="1:19">
      <c r="A214" s="2">
        <v>40410</v>
      </c>
      <c r="B214" s="23">
        <v>0.63730123304145836</v>
      </c>
      <c r="C214" s="23">
        <v>0.76015801077098999</v>
      </c>
      <c r="Q214" s="8"/>
      <c r="R214" s="9"/>
      <c r="S214" s="9"/>
    </row>
    <row r="215" spans="1:19">
      <c r="A215" s="2">
        <v>40417</v>
      </c>
      <c r="B215" s="23">
        <v>0.63623990570763933</v>
      </c>
      <c r="C215" s="23">
        <v>0.780226717635082</v>
      </c>
      <c r="Q215" s="8"/>
      <c r="R215" s="9"/>
      <c r="S215" s="9"/>
    </row>
    <row r="216" spans="1:19">
      <c r="A216" s="2">
        <v>40424</v>
      </c>
      <c r="B216" s="23">
        <v>0.63209190089726508</v>
      </c>
      <c r="C216" s="23">
        <v>0.78168463948574129</v>
      </c>
      <c r="Q216" s="8"/>
      <c r="R216" s="9"/>
      <c r="S216" s="9"/>
    </row>
    <row r="217" spans="1:19">
      <c r="A217" s="2">
        <v>40431</v>
      </c>
      <c r="B217" s="23">
        <v>0.61773302242954486</v>
      </c>
      <c r="C217" s="23">
        <v>0.77075722773064925</v>
      </c>
      <c r="Q217" s="8"/>
      <c r="R217" s="9"/>
      <c r="S217" s="9"/>
    </row>
    <row r="218" spans="1:19">
      <c r="A218" s="2">
        <v>40438</v>
      </c>
      <c r="B218" s="23">
        <v>0.61351345617553721</v>
      </c>
      <c r="C218" s="23">
        <v>0.76555462717620171</v>
      </c>
      <c r="Q218" s="8"/>
      <c r="R218" s="9"/>
      <c r="S218" s="9"/>
    </row>
    <row r="219" spans="1:19">
      <c r="A219" s="2">
        <v>40445</v>
      </c>
      <c r="B219" s="23">
        <v>0.61923390504222053</v>
      </c>
      <c r="C219" s="23">
        <v>0.7669469848966729</v>
      </c>
      <c r="Q219" s="8"/>
      <c r="R219" s="9"/>
      <c r="S219" s="9"/>
    </row>
    <row r="220" spans="1:19">
      <c r="A220" s="2">
        <v>40452</v>
      </c>
      <c r="B220" s="23">
        <v>0.64463414145411091</v>
      </c>
      <c r="C220" s="23">
        <v>0.78282733286317829</v>
      </c>
      <c r="Q220" s="8"/>
      <c r="R220" s="9"/>
      <c r="S220" s="9"/>
    </row>
    <row r="221" spans="1:19">
      <c r="A221" s="2">
        <v>40459</v>
      </c>
      <c r="B221" s="23">
        <v>0.69438462533721146</v>
      </c>
      <c r="C221" s="23">
        <v>0.83289012804095441</v>
      </c>
      <c r="Q221" s="8"/>
      <c r="R221" s="9"/>
      <c r="S221" s="9"/>
    </row>
    <row r="222" spans="1:19">
      <c r="A222" s="2">
        <v>40466</v>
      </c>
      <c r="B222" s="23">
        <v>0.69245298501060892</v>
      </c>
      <c r="C222" s="23">
        <v>0.83107210104519635</v>
      </c>
      <c r="Q222" s="8"/>
      <c r="R222" s="9"/>
      <c r="S222" s="9"/>
    </row>
    <row r="223" spans="1:19">
      <c r="A223" s="2">
        <v>40473</v>
      </c>
      <c r="B223" s="23">
        <v>0.70046851713602221</v>
      </c>
      <c r="C223" s="23">
        <v>0.84307933492241938</v>
      </c>
      <c r="Q223" s="8"/>
      <c r="R223" s="9"/>
      <c r="S223" s="9"/>
    </row>
    <row r="224" spans="1:19">
      <c r="A224" s="2">
        <v>40480</v>
      </c>
      <c r="B224" s="23">
        <v>0.67765067814816804</v>
      </c>
      <c r="C224" s="23">
        <v>0.82810277835653145</v>
      </c>
      <c r="Q224" s="8"/>
      <c r="R224" s="9"/>
      <c r="S224" s="9"/>
    </row>
    <row r="225" spans="1:19">
      <c r="A225" s="2">
        <v>40487</v>
      </c>
      <c r="B225" s="23">
        <v>0.68807679873414762</v>
      </c>
      <c r="C225" s="23">
        <v>0.83391003221757742</v>
      </c>
      <c r="Q225" s="8"/>
      <c r="R225" s="9"/>
      <c r="S225" s="9"/>
    </row>
    <row r="226" spans="1:19">
      <c r="A226" s="2">
        <v>40494</v>
      </c>
      <c r="B226" s="23">
        <v>0.69221166721666849</v>
      </c>
      <c r="C226" s="23">
        <v>0.84200532735693046</v>
      </c>
      <c r="Q226" s="8"/>
      <c r="R226" s="9"/>
      <c r="S226" s="9"/>
    </row>
    <row r="227" spans="1:19">
      <c r="A227" s="2">
        <v>40501</v>
      </c>
      <c r="B227" s="23">
        <v>0.68289058675425196</v>
      </c>
      <c r="C227" s="23">
        <v>0.83167866245411137</v>
      </c>
      <c r="Q227" s="8"/>
      <c r="R227" s="9"/>
      <c r="S227" s="9"/>
    </row>
    <row r="228" spans="1:19">
      <c r="A228" s="2">
        <v>40508</v>
      </c>
      <c r="B228" s="23">
        <v>0.69456888584222631</v>
      </c>
      <c r="C228" s="23">
        <v>0.83234597958644452</v>
      </c>
      <c r="Q228" s="8"/>
      <c r="R228" s="9"/>
      <c r="S228" s="9"/>
    </row>
    <row r="229" spans="1:19">
      <c r="A229" s="2">
        <v>40515</v>
      </c>
      <c r="B229" s="23">
        <v>0.70008141299323334</v>
      </c>
      <c r="C229" s="23">
        <v>0.83041202787767987</v>
      </c>
      <c r="Q229" s="8"/>
      <c r="R229" s="9"/>
      <c r="S229" s="9"/>
    </row>
    <row r="230" spans="1:19">
      <c r="A230" s="2">
        <v>40522</v>
      </c>
      <c r="B230" s="23">
        <v>0.68858263075140991</v>
      </c>
      <c r="C230" s="23">
        <v>0.82811046674670297</v>
      </c>
      <c r="Q230" s="8"/>
      <c r="R230" s="9"/>
      <c r="S230" s="9"/>
    </row>
    <row r="231" spans="1:19">
      <c r="A231" s="2">
        <v>40529</v>
      </c>
      <c r="B231" s="23">
        <v>0.68521752135143355</v>
      </c>
      <c r="C231" s="23">
        <v>0.82103752030228205</v>
      </c>
      <c r="Q231" s="8"/>
      <c r="R231" s="9"/>
      <c r="S231" s="9"/>
    </row>
    <row r="232" spans="1:19">
      <c r="A232" s="2">
        <v>40536</v>
      </c>
      <c r="B232" s="23">
        <v>0.68070468583279697</v>
      </c>
      <c r="C232" s="23">
        <v>0.82264749507729273</v>
      </c>
      <c r="Q232" s="8"/>
      <c r="R232" s="9"/>
      <c r="S232" s="9"/>
    </row>
    <row r="233" spans="1:19">
      <c r="A233" s="2">
        <v>40543</v>
      </c>
      <c r="B233" s="23">
        <v>0.67783464176216668</v>
      </c>
      <c r="C233" s="23">
        <v>0.82570162000238656</v>
      </c>
      <c r="Q233" s="8"/>
      <c r="R233" s="9"/>
      <c r="S233" s="9"/>
    </row>
    <row r="234" spans="1:19">
      <c r="A234" s="2">
        <v>40550</v>
      </c>
      <c r="B234" s="23">
        <v>0.66213001428235019</v>
      </c>
      <c r="C234" s="23">
        <v>0.81228574632641026</v>
      </c>
      <c r="Q234" s="8"/>
      <c r="R234" s="9"/>
      <c r="S234" s="9"/>
    </row>
    <row r="235" spans="1:19">
      <c r="A235" s="2">
        <v>40557</v>
      </c>
      <c r="B235" s="23">
        <v>0.60916175209394885</v>
      </c>
      <c r="C235" s="23">
        <v>0.77688201578760285</v>
      </c>
      <c r="Q235" s="8"/>
      <c r="R235" s="9"/>
      <c r="S235" s="9"/>
    </row>
    <row r="236" spans="1:19">
      <c r="A236" s="2">
        <v>40564</v>
      </c>
      <c r="B236" s="23">
        <v>0.58242995401905817</v>
      </c>
      <c r="C236" s="23">
        <v>0.7507355584855373</v>
      </c>
      <c r="Q236" s="8"/>
      <c r="R236" s="9"/>
      <c r="S236" s="9"/>
    </row>
    <row r="237" spans="1:19">
      <c r="A237" s="2">
        <v>40571</v>
      </c>
      <c r="B237" s="23">
        <v>0.55575571955325298</v>
      </c>
      <c r="C237" s="23">
        <v>0.73453859438465485</v>
      </c>
      <c r="Q237" s="8"/>
      <c r="R237" s="9"/>
      <c r="S237" s="9"/>
    </row>
    <row r="238" spans="1:19">
      <c r="A238" s="2">
        <v>40578</v>
      </c>
      <c r="B238" s="23">
        <v>0.51933105973446603</v>
      </c>
      <c r="C238" s="23">
        <v>0.71642299956982758</v>
      </c>
      <c r="Q238" s="8"/>
      <c r="R238" s="9"/>
      <c r="S238" s="9"/>
    </row>
    <row r="239" spans="1:19">
      <c r="A239" s="2">
        <v>40585</v>
      </c>
      <c r="B239" s="23">
        <v>0.51284711011209483</v>
      </c>
      <c r="C239" s="23">
        <v>0.71724790925377946</v>
      </c>
      <c r="Q239" s="8"/>
      <c r="R239" s="9"/>
      <c r="S239" s="9"/>
    </row>
    <row r="240" spans="1:19">
      <c r="A240" s="2">
        <v>40592</v>
      </c>
      <c r="B240" s="23">
        <v>0.51797057095187948</v>
      </c>
      <c r="C240" s="23">
        <v>0.72218764528612367</v>
      </c>
      <c r="Q240" s="8"/>
      <c r="R240" s="9"/>
      <c r="S240" s="9"/>
    </row>
    <row r="241" spans="1:19">
      <c r="A241" s="2">
        <v>40599</v>
      </c>
      <c r="B241" s="23">
        <v>0.53059122297949146</v>
      </c>
      <c r="C241" s="23">
        <v>0.72986710336587468</v>
      </c>
      <c r="Q241" s="8"/>
      <c r="R241" s="9"/>
      <c r="S241" s="9"/>
    </row>
    <row r="242" spans="1:19">
      <c r="A242" s="2">
        <v>40606</v>
      </c>
      <c r="B242" s="23">
        <v>0.50075992619542686</v>
      </c>
      <c r="C242" s="23">
        <v>0.72740487414318933</v>
      </c>
      <c r="Q242" s="8"/>
      <c r="R242" s="9"/>
      <c r="S242" s="9"/>
    </row>
    <row r="243" spans="1:19">
      <c r="A243" s="2">
        <v>40613</v>
      </c>
      <c r="B243" s="23">
        <v>0.50558819565211466</v>
      </c>
      <c r="C243" s="23">
        <v>0.7295687242469705</v>
      </c>
      <c r="Q243" s="8"/>
      <c r="R243" s="9"/>
      <c r="S243" s="9"/>
    </row>
    <row r="244" spans="1:19">
      <c r="A244" s="2">
        <v>40620</v>
      </c>
      <c r="B244" s="23">
        <v>0.51360205881638032</v>
      </c>
      <c r="C244" s="23">
        <v>0.73480564762181078</v>
      </c>
      <c r="Q244" s="8"/>
      <c r="R244" s="9"/>
      <c r="S244" s="9"/>
    </row>
    <row r="245" spans="1:19">
      <c r="A245" s="2">
        <v>40627</v>
      </c>
      <c r="B245" s="23">
        <v>0.53195017540202827</v>
      </c>
      <c r="C245" s="23">
        <v>0.74685734655510916</v>
      </c>
      <c r="Q245" s="8"/>
      <c r="R245" s="9"/>
      <c r="S245" s="9"/>
    </row>
    <row r="246" spans="1:19">
      <c r="A246" s="2">
        <v>40634</v>
      </c>
      <c r="B246" s="23">
        <v>0.53460959390270446</v>
      </c>
      <c r="C246" s="23">
        <v>0.76288504212442121</v>
      </c>
      <c r="Q246" s="8"/>
      <c r="R246" s="9"/>
      <c r="S246" s="9"/>
    </row>
    <row r="247" spans="1:19">
      <c r="A247" s="2">
        <v>40641</v>
      </c>
      <c r="B247" s="23">
        <v>0.53368314554721763</v>
      </c>
      <c r="C247" s="23">
        <v>0.76070114559039703</v>
      </c>
      <c r="Q247" s="8"/>
      <c r="R247" s="9"/>
      <c r="S247" s="9"/>
    </row>
    <row r="248" spans="1:19">
      <c r="A248" s="2">
        <v>40648</v>
      </c>
      <c r="B248" s="23">
        <v>0.5362422360682606</v>
      </c>
      <c r="C248" s="23">
        <v>0.7592833598682367</v>
      </c>
      <c r="Q248" s="8"/>
      <c r="R248" s="9"/>
      <c r="S248" s="9"/>
    </row>
    <row r="249" spans="1:19">
      <c r="A249" s="2">
        <v>40655</v>
      </c>
      <c r="B249" s="23">
        <v>0.53738710327638539</v>
      </c>
      <c r="C249" s="23">
        <v>0.7611446769219985</v>
      </c>
      <c r="Q249" s="8"/>
      <c r="R249" s="9"/>
      <c r="S249" s="9"/>
    </row>
    <row r="250" spans="1:19">
      <c r="A250" s="2">
        <v>40662</v>
      </c>
      <c r="B250" s="23">
        <v>0.51777659016352962</v>
      </c>
      <c r="C250" s="23">
        <v>0.75711195018517552</v>
      </c>
      <c r="Q250" s="8"/>
      <c r="R250" s="9"/>
      <c r="S250" s="9"/>
    </row>
    <row r="251" spans="1:19">
      <c r="A251" s="2">
        <v>40669</v>
      </c>
      <c r="B251" s="23">
        <v>0.46661237529598232</v>
      </c>
      <c r="C251" s="23">
        <v>0.7442982732904766</v>
      </c>
      <c r="Q251" s="8"/>
      <c r="R251" s="9"/>
      <c r="S251" s="9"/>
    </row>
    <row r="252" spans="1:19">
      <c r="A252" s="2">
        <v>40676</v>
      </c>
      <c r="B252" s="23">
        <v>0.45888557821941811</v>
      </c>
      <c r="C252" s="23">
        <v>0.73846455987935078</v>
      </c>
      <c r="Q252" s="8"/>
      <c r="R252" s="9"/>
      <c r="S252" s="9"/>
    </row>
    <row r="253" spans="1:19">
      <c r="A253" s="2">
        <v>40683</v>
      </c>
      <c r="B253" s="23">
        <v>0.42106786540435098</v>
      </c>
      <c r="C253" s="23">
        <v>0.73047083990365602</v>
      </c>
      <c r="Q253" s="8"/>
      <c r="R253" s="9"/>
      <c r="S253" s="9"/>
    </row>
    <row r="254" spans="1:19">
      <c r="A254" s="2">
        <v>40690</v>
      </c>
      <c r="B254" s="23">
        <v>0.42512942865808545</v>
      </c>
      <c r="C254" s="23">
        <v>0.72201445188804536</v>
      </c>
      <c r="Q254" s="8"/>
      <c r="R254" s="9"/>
      <c r="S254" s="9"/>
    </row>
    <row r="255" spans="1:19">
      <c r="A255" s="2">
        <v>40697</v>
      </c>
      <c r="B255" s="23">
        <v>0.43177949244194597</v>
      </c>
      <c r="C255" s="23">
        <v>0.72655386139415212</v>
      </c>
      <c r="Q255" s="8"/>
      <c r="R255" s="9"/>
      <c r="S255" s="9"/>
    </row>
    <row r="256" spans="1:19">
      <c r="A256" s="2">
        <v>40704</v>
      </c>
      <c r="B256" s="23">
        <v>0.4350773116703775</v>
      </c>
      <c r="C256" s="23">
        <v>0.72154172423032381</v>
      </c>
      <c r="Q256" s="8"/>
      <c r="R256" s="9"/>
      <c r="S256" s="9"/>
    </row>
    <row r="257" spans="1:19">
      <c r="A257" s="2">
        <v>40711</v>
      </c>
      <c r="B257" s="23">
        <v>0.42127407262116301</v>
      </c>
      <c r="C257" s="23">
        <v>0.719434308559189</v>
      </c>
      <c r="Q257" s="8"/>
      <c r="R257" s="9"/>
      <c r="S257" s="9"/>
    </row>
    <row r="258" spans="1:19">
      <c r="A258" s="2">
        <v>40718</v>
      </c>
      <c r="B258" s="23">
        <v>0.43293954101139309</v>
      </c>
      <c r="C258" s="23">
        <v>0.72238536032680511</v>
      </c>
      <c r="Q258" s="8"/>
      <c r="R258" s="9"/>
      <c r="S258" s="9"/>
    </row>
    <row r="259" spans="1:19">
      <c r="A259" s="2">
        <v>40725</v>
      </c>
      <c r="B259" s="23">
        <v>0.46266473931733154</v>
      </c>
      <c r="C259" s="23">
        <v>0.74028087441464729</v>
      </c>
      <c r="Q259" s="8"/>
      <c r="R259" s="9"/>
      <c r="S259" s="9"/>
    </row>
    <row r="260" spans="1:19">
      <c r="A260" s="2">
        <v>40732</v>
      </c>
      <c r="B260" s="23">
        <v>0.45769100299616972</v>
      </c>
      <c r="C260" s="23">
        <v>0.74105515388205445</v>
      </c>
      <c r="Q260" s="8"/>
      <c r="R260" s="9"/>
      <c r="S260" s="9"/>
    </row>
    <row r="261" spans="1:19">
      <c r="A261" s="2">
        <v>40739</v>
      </c>
      <c r="B261" s="23">
        <v>0.46694249140286076</v>
      </c>
      <c r="C261" s="23">
        <v>0.74555481451410943</v>
      </c>
      <c r="Q261" s="8"/>
      <c r="R261" s="9"/>
      <c r="S261" s="9"/>
    </row>
    <row r="262" spans="1:19">
      <c r="A262" s="2">
        <v>40746</v>
      </c>
      <c r="B262" s="23">
        <v>0.46597794172228174</v>
      </c>
      <c r="C262" s="23">
        <v>0.75226647906645516</v>
      </c>
      <c r="Q262" s="8"/>
      <c r="R262" s="9"/>
      <c r="S262" s="9"/>
    </row>
    <row r="263" spans="1:19">
      <c r="A263" s="2">
        <v>40753</v>
      </c>
      <c r="B263" s="23">
        <v>0.49170734316294251</v>
      </c>
      <c r="C263" s="23">
        <v>0.76137275321899278</v>
      </c>
      <c r="Q263" s="8"/>
      <c r="R263" s="9"/>
      <c r="S263" s="9"/>
    </row>
    <row r="264" spans="1:19">
      <c r="A264" s="2">
        <v>40760</v>
      </c>
      <c r="B264" s="23">
        <v>0.53702953219358518</v>
      </c>
      <c r="C264" s="23">
        <v>0.76843300144464699</v>
      </c>
      <c r="Q264" s="8"/>
      <c r="R264" s="9"/>
      <c r="S264" s="9"/>
    </row>
    <row r="265" spans="1:19">
      <c r="A265" s="2">
        <v>40767</v>
      </c>
      <c r="B265" s="23">
        <v>0.56322437783810098</v>
      </c>
      <c r="C265" s="23">
        <v>0.78429613380892615</v>
      </c>
      <c r="Q265" s="8"/>
      <c r="R265" s="9"/>
      <c r="S265" s="9"/>
    </row>
    <row r="266" spans="1:19">
      <c r="A266" s="2">
        <v>40774</v>
      </c>
      <c r="B266" s="23">
        <v>0.59810193968403946</v>
      </c>
      <c r="C266" s="23">
        <v>0.78406969766081502</v>
      </c>
      <c r="Q266" s="8"/>
      <c r="R266" s="9"/>
      <c r="S266" s="9"/>
    </row>
    <row r="267" spans="1:19">
      <c r="A267" s="2">
        <v>40781</v>
      </c>
      <c r="B267" s="23">
        <v>0.57244818211585757</v>
      </c>
      <c r="C267" s="23">
        <v>0.7742675241760274</v>
      </c>
      <c r="Q267" s="8"/>
      <c r="R267" s="9"/>
      <c r="S267" s="9"/>
    </row>
    <row r="268" spans="1:19">
      <c r="A268" s="2">
        <v>40788</v>
      </c>
      <c r="B268" s="23">
        <v>0.55426397812967376</v>
      </c>
      <c r="C268" s="23">
        <v>0.79006198278747686</v>
      </c>
      <c r="Q268" s="8"/>
      <c r="R268" s="9"/>
      <c r="S268" s="9"/>
    </row>
    <row r="269" spans="1:19">
      <c r="A269" s="2">
        <v>40795</v>
      </c>
      <c r="B269" s="23">
        <v>0.53430959842098347</v>
      </c>
      <c r="C269" s="23">
        <v>0.77707506398688209</v>
      </c>
      <c r="Q269" s="8"/>
      <c r="R269" s="9"/>
      <c r="S269" s="9"/>
    </row>
    <row r="270" spans="1:19">
      <c r="A270" s="2">
        <v>40802</v>
      </c>
      <c r="B270" s="23">
        <v>0.52805042444214534</v>
      </c>
      <c r="C270" s="23">
        <v>0.76747622039573393</v>
      </c>
      <c r="Q270" s="8"/>
      <c r="R270" s="9"/>
      <c r="S270" s="9"/>
    </row>
    <row r="271" spans="1:19">
      <c r="A271" s="2">
        <v>40809</v>
      </c>
      <c r="B271" s="23">
        <v>0.54687556293279427</v>
      </c>
      <c r="C271" s="23">
        <v>0.74209380247903423</v>
      </c>
      <c r="Q271" s="8"/>
      <c r="R271" s="9"/>
      <c r="S271" s="9"/>
    </row>
    <row r="272" spans="1:19">
      <c r="A272" s="2">
        <v>40816</v>
      </c>
      <c r="B272" s="23">
        <v>0.55149575799533446</v>
      </c>
      <c r="C272" s="23">
        <v>0.74035874489762477</v>
      </c>
      <c r="Q272" s="8"/>
      <c r="R272" s="9"/>
      <c r="S272" s="9"/>
    </row>
    <row r="273" spans="1:19">
      <c r="A273" s="2">
        <v>40823</v>
      </c>
      <c r="B273" s="23">
        <v>0.54659499797448496</v>
      </c>
      <c r="C273" s="23">
        <v>0.740082110418531</v>
      </c>
      <c r="Q273" s="8"/>
      <c r="R273" s="9"/>
      <c r="S273" s="9"/>
    </row>
    <row r="274" spans="1:19">
      <c r="A274" s="2">
        <v>40830</v>
      </c>
      <c r="B274" s="23">
        <v>0.58361885919928302</v>
      </c>
      <c r="C274" s="23">
        <v>0.7632773934554935</v>
      </c>
      <c r="Q274" s="8"/>
      <c r="R274" s="9"/>
      <c r="S274" s="9"/>
    </row>
    <row r="275" spans="1:19">
      <c r="A275" s="2">
        <v>40837</v>
      </c>
      <c r="B275" s="23">
        <v>0.57924150272462982</v>
      </c>
      <c r="C275" s="23">
        <v>0.76601295113566581</v>
      </c>
      <c r="Q275" s="8"/>
      <c r="R275" s="9"/>
      <c r="S275" s="9"/>
    </row>
    <row r="276" spans="1:19">
      <c r="A276" s="2">
        <v>40844</v>
      </c>
      <c r="B276" s="23">
        <v>0.61166318505560413</v>
      </c>
      <c r="C276" s="23">
        <v>0.7914628481900573</v>
      </c>
      <c r="Q276" s="8"/>
      <c r="R276" s="9"/>
      <c r="S276" s="9"/>
    </row>
    <row r="277" spans="1:19">
      <c r="A277" s="2">
        <v>40851</v>
      </c>
      <c r="B277" s="23">
        <v>0.59210994950835094</v>
      </c>
      <c r="C277" s="23">
        <v>0.78304734614156046</v>
      </c>
      <c r="Q277" s="8"/>
      <c r="R277" s="9"/>
      <c r="S277" s="9"/>
    </row>
    <row r="278" spans="1:19">
      <c r="A278" s="2">
        <v>40858</v>
      </c>
      <c r="B278" s="23">
        <v>0.58194960178514321</v>
      </c>
      <c r="C278" s="23">
        <v>0.78094403334663576</v>
      </c>
      <c r="Q278" s="8"/>
      <c r="R278" s="9"/>
      <c r="S278" s="9"/>
    </row>
    <row r="279" spans="1:19">
      <c r="A279" s="2">
        <v>40865</v>
      </c>
      <c r="B279" s="23">
        <v>0.60818897613398382</v>
      </c>
      <c r="C279" s="23">
        <v>0.79078288109961192</v>
      </c>
      <c r="Q279" s="8"/>
      <c r="R279" s="9"/>
      <c r="S279" s="9"/>
    </row>
    <row r="280" spans="1:19">
      <c r="A280" s="2">
        <v>40872</v>
      </c>
      <c r="B280" s="23">
        <v>0.61951069671895498</v>
      </c>
      <c r="C280" s="23">
        <v>0.79575703849774404</v>
      </c>
      <c r="Q280" s="8"/>
      <c r="R280" s="9"/>
      <c r="S280" s="9"/>
    </row>
    <row r="281" spans="1:19">
      <c r="A281" s="2">
        <v>40879</v>
      </c>
      <c r="B281" s="23">
        <v>0.65551821966477164</v>
      </c>
      <c r="C281" s="23">
        <v>0.81411302961133014</v>
      </c>
      <c r="Q281" s="8"/>
      <c r="R281" s="9"/>
      <c r="S281" s="9"/>
    </row>
    <row r="282" spans="1:19">
      <c r="A282" s="2">
        <v>40886</v>
      </c>
      <c r="B282" s="23">
        <v>0.65509755658264834</v>
      </c>
      <c r="C282" s="23">
        <v>0.81760523028359611</v>
      </c>
      <c r="Q282" s="8"/>
      <c r="R282" s="9"/>
      <c r="S282" s="9"/>
    </row>
    <row r="283" spans="1:19">
      <c r="A283" s="2">
        <v>40893</v>
      </c>
      <c r="B283" s="23">
        <v>0.66597986357784844</v>
      </c>
      <c r="C283" s="23">
        <v>0.82178533624570616</v>
      </c>
      <c r="Q283" s="8"/>
      <c r="R283" s="9"/>
      <c r="S283" s="9"/>
    </row>
    <row r="284" spans="1:19">
      <c r="A284" s="2">
        <v>40900</v>
      </c>
      <c r="B284" s="23">
        <v>0.66520304800368313</v>
      </c>
      <c r="C284" s="23">
        <v>0.82162772133744355</v>
      </c>
      <c r="Q284" s="8"/>
      <c r="R284" s="9"/>
      <c r="S284" s="9"/>
    </row>
    <row r="285" spans="1:19">
      <c r="A285" s="2">
        <v>40907</v>
      </c>
      <c r="B285" s="23">
        <v>0.66550900974341398</v>
      </c>
      <c r="C285" s="23">
        <v>0.81986530827055881</v>
      </c>
      <c r="Q285" s="8"/>
      <c r="R285" s="9"/>
      <c r="S285" s="9"/>
    </row>
    <row r="286" spans="1:19">
      <c r="A286" s="2">
        <v>40914</v>
      </c>
      <c r="B286" s="23">
        <v>0.67210112819614087</v>
      </c>
      <c r="C286" s="23">
        <v>0.82674745572577479</v>
      </c>
      <c r="Q286" s="8"/>
      <c r="R286" s="9"/>
      <c r="S286" s="9"/>
    </row>
    <row r="287" spans="1:19">
      <c r="A287" s="2">
        <v>40921</v>
      </c>
      <c r="B287" s="23">
        <v>0.70479528838394512</v>
      </c>
      <c r="C287" s="23">
        <v>0.85377657588237166</v>
      </c>
      <c r="Q287" s="8"/>
      <c r="R287" s="9"/>
      <c r="S287" s="9"/>
    </row>
    <row r="288" spans="1:19">
      <c r="A288" s="2">
        <v>40928</v>
      </c>
      <c r="B288" s="23">
        <v>0.71345597292806062</v>
      </c>
      <c r="C288" s="23">
        <v>0.86518545316886686</v>
      </c>
      <c r="Q288" s="8"/>
      <c r="R288" s="9"/>
      <c r="S288" s="9"/>
    </row>
    <row r="289" spans="1:19">
      <c r="A289" s="2">
        <v>40935</v>
      </c>
      <c r="B289" s="23">
        <v>0.72103655690799207</v>
      </c>
      <c r="C289" s="23">
        <v>0.87288315777299141</v>
      </c>
      <c r="Q289" s="8"/>
      <c r="R289" s="9"/>
      <c r="S289" s="9"/>
    </row>
    <row r="290" spans="1:19">
      <c r="A290" s="2">
        <v>40942</v>
      </c>
      <c r="B290" s="23">
        <v>0.7404879301343531</v>
      </c>
      <c r="C290" s="23">
        <v>0.8796094046954599</v>
      </c>
      <c r="Q290" s="8"/>
      <c r="R290" s="9"/>
      <c r="S290" s="9"/>
    </row>
    <row r="291" spans="1:19">
      <c r="A291" s="2">
        <v>40949</v>
      </c>
      <c r="B291" s="23">
        <v>0.74509649112719223</v>
      </c>
      <c r="C291" s="23">
        <v>0.87641725846620744</v>
      </c>
      <c r="Q291" s="8"/>
      <c r="R291" s="9"/>
      <c r="S291" s="9"/>
    </row>
    <row r="292" spans="1:19">
      <c r="A292" s="2">
        <v>40956</v>
      </c>
      <c r="B292" s="23">
        <v>0.74364661473506466</v>
      </c>
      <c r="C292" s="23">
        <v>0.87365997293351605</v>
      </c>
      <c r="Q292" s="8"/>
      <c r="R292" s="9"/>
      <c r="S292" s="9"/>
    </row>
    <row r="293" spans="1:19">
      <c r="A293" s="2">
        <v>40963</v>
      </c>
      <c r="B293" s="23">
        <v>0.73122595634641951</v>
      </c>
      <c r="C293" s="23">
        <v>0.86521946625919222</v>
      </c>
      <c r="Q293" s="8"/>
      <c r="R293" s="9"/>
      <c r="S293" s="9"/>
    </row>
    <row r="294" spans="1:19">
      <c r="A294" s="2">
        <v>40970</v>
      </c>
      <c r="B294" s="23">
        <v>0.74064111253948706</v>
      </c>
      <c r="C294" s="23">
        <v>0.85973987385463169</v>
      </c>
      <c r="Q294" s="8"/>
      <c r="R294" s="9"/>
      <c r="S294" s="9"/>
    </row>
    <row r="295" spans="1:19">
      <c r="A295" s="2">
        <v>40977</v>
      </c>
      <c r="B295" s="23">
        <v>0.73968412043384268</v>
      </c>
      <c r="C295" s="23">
        <v>0.85869085300468206</v>
      </c>
      <c r="Q295" s="8"/>
      <c r="R295" s="9"/>
      <c r="S295" s="9"/>
    </row>
    <row r="296" spans="1:19">
      <c r="A296" s="2">
        <v>40984</v>
      </c>
      <c r="B296" s="23">
        <v>0.73308961787944449</v>
      </c>
      <c r="C296" s="23">
        <v>0.85834535551505053</v>
      </c>
      <c r="Q296" s="8"/>
      <c r="R296" s="9"/>
      <c r="S296" s="9"/>
    </row>
    <row r="297" spans="1:19">
      <c r="A297" s="2">
        <v>40991</v>
      </c>
      <c r="B297" s="23">
        <v>0.72893173290891577</v>
      </c>
      <c r="C297" s="23">
        <v>0.85580071469264207</v>
      </c>
      <c r="Q297" s="8"/>
      <c r="R297" s="9"/>
      <c r="S297" s="9"/>
    </row>
    <row r="298" spans="1:19">
      <c r="A298" s="2">
        <v>40998</v>
      </c>
      <c r="B298" s="23">
        <v>0.73058009776798938</v>
      </c>
      <c r="C298" s="23">
        <v>0.85235782591606069</v>
      </c>
      <c r="Q298" s="8"/>
      <c r="R298" s="9"/>
      <c r="S298" s="9"/>
    </row>
    <row r="299" spans="1:19">
      <c r="A299" s="2">
        <v>41005</v>
      </c>
      <c r="B299" s="23">
        <v>0.72463781529926519</v>
      </c>
      <c r="C299" s="23">
        <v>0.85221353650843512</v>
      </c>
      <c r="Q299" s="8"/>
      <c r="R299" s="9"/>
      <c r="S299" s="9"/>
    </row>
    <row r="300" spans="1:19">
      <c r="A300" s="2">
        <v>41012</v>
      </c>
      <c r="B300" s="23">
        <v>0.72589890514222732</v>
      </c>
      <c r="C300" s="23">
        <v>0.84983041452432873</v>
      </c>
      <c r="Q300" s="8"/>
      <c r="R300" s="9"/>
      <c r="S300" s="9"/>
    </row>
    <row r="301" spans="1:19">
      <c r="A301" s="2">
        <v>41019</v>
      </c>
      <c r="B301" s="23">
        <v>0.72585190159653457</v>
      </c>
      <c r="C301" s="23">
        <v>0.8463617955089674</v>
      </c>
      <c r="Q301" s="8"/>
      <c r="R301" s="9"/>
      <c r="S301" s="9"/>
    </row>
    <row r="302" spans="1:19">
      <c r="A302" s="2">
        <v>41026</v>
      </c>
      <c r="B302" s="23">
        <v>0.73331217133485105</v>
      </c>
      <c r="C302" s="23">
        <v>0.84791935935311158</v>
      </c>
      <c r="Q302" s="8"/>
      <c r="R302" s="9"/>
      <c r="S302" s="9"/>
    </row>
    <row r="303" spans="1:19">
      <c r="A303" s="2">
        <v>41033</v>
      </c>
      <c r="B303" s="23">
        <v>0.7317426884723589</v>
      </c>
      <c r="C303" s="23">
        <v>0.84466319006452617</v>
      </c>
      <c r="Q303" s="8"/>
      <c r="R303" s="9"/>
      <c r="S303" s="9"/>
    </row>
    <row r="304" spans="1:19">
      <c r="A304" s="2">
        <v>41040</v>
      </c>
      <c r="B304" s="23">
        <v>0.73416046576751814</v>
      </c>
      <c r="C304" s="23">
        <v>0.84984016287388986</v>
      </c>
      <c r="Q304" s="8"/>
      <c r="R304" s="9"/>
      <c r="S304" s="9"/>
    </row>
    <row r="305" spans="1:19">
      <c r="A305" s="2">
        <v>41047</v>
      </c>
      <c r="B305" s="23">
        <v>0.72362010693089152</v>
      </c>
      <c r="C305" s="23">
        <v>0.83507997369432929</v>
      </c>
      <c r="Q305" s="8"/>
      <c r="R305" s="9"/>
      <c r="S305" s="9"/>
    </row>
    <row r="306" spans="1:19">
      <c r="A306" s="2">
        <v>41054</v>
      </c>
      <c r="B306" s="23">
        <v>0.72416509688375386</v>
      </c>
      <c r="C306" s="23">
        <v>0.83463195840620519</v>
      </c>
      <c r="Q306" s="8"/>
      <c r="R306" s="9"/>
      <c r="S306" s="9"/>
    </row>
    <row r="307" spans="1:19">
      <c r="A307" s="2">
        <v>41061</v>
      </c>
      <c r="B307" s="23">
        <v>0.72878895463767734</v>
      </c>
      <c r="C307" s="23">
        <v>0.8336844030347268</v>
      </c>
      <c r="Q307" s="8"/>
      <c r="R307" s="9"/>
      <c r="S307" s="9"/>
    </row>
    <row r="308" spans="1:19">
      <c r="A308" s="2">
        <v>41068</v>
      </c>
      <c r="B308" s="23">
        <v>0.73773584698054906</v>
      </c>
      <c r="C308" s="23">
        <v>0.8281064059502492</v>
      </c>
      <c r="Q308" s="8"/>
      <c r="R308" s="9"/>
      <c r="S308" s="9"/>
    </row>
    <row r="309" spans="1:19">
      <c r="A309" s="2">
        <v>41075</v>
      </c>
      <c r="B309" s="23">
        <v>0.74100950285038369</v>
      </c>
      <c r="C309" s="23">
        <v>0.82814890348519721</v>
      </c>
      <c r="Q309" s="8"/>
      <c r="R309" s="9"/>
      <c r="S309" s="9"/>
    </row>
    <row r="310" spans="1:19">
      <c r="A310" s="2">
        <v>41082</v>
      </c>
      <c r="B310" s="23">
        <v>0.7445094011785135</v>
      </c>
      <c r="C310" s="23">
        <v>0.82758256936262331</v>
      </c>
      <c r="Q310" s="8"/>
      <c r="R310" s="9"/>
      <c r="S310" s="9"/>
    </row>
    <row r="311" spans="1:19">
      <c r="A311" s="2">
        <v>41089</v>
      </c>
      <c r="B311" s="23">
        <v>0.74293106128914332</v>
      </c>
      <c r="C311" s="23">
        <v>0.82555486756390761</v>
      </c>
      <c r="Q311" s="8"/>
      <c r="R311" s="9"/>
      <c r="S311" s="9"/>
    </row>
    <row r="312" spans="1:19">
      <c r="A312" s="2">
        <v>41096</v>
      </c>
      <c r="B312" s="23">
        <v>0.74134697351108791</v>
      </c>
      <c r="C312" s="23">
        <v>0.82582419479259239</v>
      </c>
      <c r="Q312" s="8"/>
      <c r="R312" s="9"/>
      <c r="S312" s="9"/>
    </row>
    <row r="313" spans="1:19">
      <c r="A313" s="2">
        <v>41103</v>
      </c>
      <c r="B313" s="23">
        <v>0.73829289136904175</v>
      </c>
      <c r="C313" s="23">
        <v>0.8258928294367951</v>
      </c>
      <c r="Q313" s="8"/>
      <c r="R313" s="9"/>
      <c r="S313" s="9"/>
    </row>
    <row r="314" spans="1:19">
      <c r="A314" s="2">
        <v>41110</v>
      </c>
      <c r="B314" s="23">
        <v>0.73909277358210279</v>
      </c>
      <c r="C314" s="23">
        <v>0.82363455825016663</v>
      </c>
      <c r="Q314" s="8"/>
      <c r="R314" s="9"/>
      <c r="S314" s="9"/>
    </row>
    <row r="315" spans="1:19">
      <c r="A315" s="2">
        <v>41117</v>
      </c>
      <c r="B315" s="23">
        <v>0.7222885141543508</v>
      </c>
      <c r="C315" s="23">
        <v>0.82025562883991732</v>
      </c>
      <c r="Q315" s="8"/>
      <c r="R315" s="9"/>
      <c r="S315" s="9"/>
    </row>
    <row r="316" spans="1:19">
      <c r="A316" s="2">
        <v>41124</v>
      </c>
      <c r="B316" s="23">
        <v>0.70663927548709393</v>
      </c>
      <c r="C316" s="23">
        <v>0.80981221781714252</v>
      </c>
      <c r="Q316" s="8"/>
      <c r="R316" s="9"/>
      <c r="S316" s="9"/>
    </row>
    <row r="317" spans="1:19">
      <c r="A317" s="2">
        <v>41131</v>
      </c>
      <c r="B317" s="23">
        <v>0.70775934045438471</v>
      </c>
      <c r="C317" s="23">
        <v>0.80747541814195389</v>
      </c>
      <c r="Q317" s="8"/>
      <c r="R317" s="9"/>
      <c r="S317" s="9"/>
    </row>
    <row r="318" spans="1:19">
      <c r="A318" s="2">
        <v>41138</v>
      </c>
      <c r="B318" s="23">
        <v>0.69306948074337038</v>
      </c>
      <c r="C318" s="23">
        <v>0.8100829615398738</v>
      </c>
      <c r="Q318" s="8"/>
      <c r="R318" s="9"/>
      <c r="S318" s="9"/>
    </row>
    <row r="319" spans="1:19">
      <c r="A319" s="2">
        <v>41145</v>
      </c>
      <c r="B319" s="23">
        <v>0.71833954783989795</v>
      </c>
      <c r="C319" s="23">
        <v>0.81805437836618133</v>
      </c>
      <c r="Q319" s="8"/>
      <c r="R319" s="9"/>
      <c r="S319" s="9"/>
    </row>
    <row r="320" spans="1:19">
      <c r="A320" s="2">
        <v>41152</v>
      </c>
      <c r="B320" s="23">
        <v>0.74215298678506292</v>
      </c>
      <c r="C320" s="23">
        <v>0.81494639387245105</v>
      </c>
      <c r="Q320" s="8"/>
      <c r="R320" s="9"/>
      <c r="S320" s="9"/>
    </row>
    <row r="321" spans="1:19">
      <c r="A321" s="2">
        <v>41159</v>
      </c>
      <c r="B321" s="23">
        <v>0.76187351675052184</v>
      </c>
      <c r="C321" s="23">
        <v>0.82429451135716714</v>
      </c>
      <c r="Q321" s="8"/>
      <c r="R321" s="9"/>
      <c r="S321" s="9"/>
    </row>
    <row r="322" spans="1:19">
      <c r="A322" s="2">
        <v>41166</v>
      </c>
      <c r="B322" s="23">
        <v>0.7719462535099072</v>
      </c>
      <c r="C322" s="23">
        <v>0.83469612315398867</v>
      </c>
      <c r="Q322" s="8"/>
      <c r="R322" s="9"/>
      <c r="S322" s="9"/>
    </row>
    <row r="323" spans="1:19">
      <c r="A323" s="2">
        <v>41173</v>
      </c>
      <c r="B323" s="23">
        <v>0.75099167919637366</v>
      </c>
      <c r="C323" s="23">
        <v>0.84075811768308084</v>
      </c>
      <c r="Q323" s="8"/>
      <c r="R323" s="9"/>
      <c r="S323" s="9"/>
    </row>
    <row r="324" spans="1:19">
      <c r="A324" s="2">
        <v>41180</v>
      </c>
      <c r="B324" s="23">
        <v>0.74285244419715213</v>
      </c>
      <c r="C324" s="23">
        <v>0.83910365803221232</v>
      </c>
      <c r="Q324" s="8"/>
      <c r="R324" s="9"/>
      <c r="S324" s="9"/>
    </row>
    <row r="325" spans="1:19">
      <c r="A325" s="2">
        <v>41187</v>
      </c>
      <c r="B325" s="23">
        <v>0.75484388255534607</v>
      </c>
      <c r="C325" s="23">
        <v>0.84201907533804343</v>
      </c>
      <c r="Q325" s="8"/>
      <c r="R325" s="9"/>
      <c r="S325" s="9"/>
    </row>
    <row r="326" spans="1:19">
      <c r="A326" s="2">
        <v>41194</v>
      </c>
      <c r="B326" s="23">
        <v>0.73868460777282696</v>
      </c>
      <c r="C326" s="23">
        <v>0.83198972387771242</v>
      </c>
      <c r="Q326" s="8"/>
      <c r="R326" s="9"/>
      <c r="S326" s="9"/>
    </row>
    <row r="327" spans="1:19">
      <c r="A327" s="2">
        <v>41201</v>
      </c>
      <c r="B327" s="23">
        <v>0.74279599805837626</v>
      </c>
      <c r="C327" s="23">
        <v>0.82881685011467299</v>
      </c>
      <c r="Q327" s="8"/>
      <c r="R327" s="9"/>
      <c r="S327" s="9"/>
    </row>
    <row r="328" spans="1:19">
      <c r="A328" s="2">
        <v>41208</v>
      </c>
      <c r="B328" s="23">
        <v>0.71760745846293039</v>
      </c>
      <c r="C328" s="23">
        <v>0.80774868656139676</v>
      </c>
      <c r="Q328" s="8"/>
      <c r="R328" s="9"/>
      <c r="S328" s="9"/>
    </row>
    <row r="329" spans="1:19">
      <c r="A329" s="2">
        <v>41215</v>
      </c>
      <c r="B329" s="23">
        <v>0.72285623124301779</v>
      </c>
      <c r="C329" s="23">
        <v>0.80667702756553428</v>
      </c>
      <c r="Q329" s="8"/>
      <c r="R329" s="9"/>
      <c r="S329" s="9"/>
    </row>
    <row r="330" spans="1:19">
      <c r="A330" s="2">
        <v>41222</v>
      </c>
      <c r="B330" s="23">
        <v>0.72251569571199925</v>
      </c>
      <c r="C330" s="23">
        <v>0.80256960192603821</v>
      </c>
      <c r="Q330" s="8"/>
      <c r="R330" s="9"/>
      <c r="S330" s="9"/>
    </row>
    <row r="331" spans="1:19">
      <c r="A331" s="2">
        <v>41229</v>
      </c>
      <c r="B331" s="23">
        <v>0.70344126054364653</v>
      </c>
      <c r="C331" s="23">
        <v>0.797148835308919</v>
      </c>
      <c r="Q331" s="8"/>
      <c r="R331" s="9"/>
      <c r="S331" s="9"/>
    </row>
    <row r="332" spans="1:19">
      <c r="A332" s="2">
        <v>41236</v>
      </c>
      <c r="B332" s="23">
        <v>0.66374405931059</v>
      </c>
      <c r="C332" s="23">
        <v>0.7762310563233934</v>
      </c>
      <c r="Q332" s="8"/>
      <c r="R332" s="9"/>
      <c r="S332" s="9"/>
    </row>
    <row r="333" spans="1:19">
      <c r="A333" s="2">
        <v>41243</v>
      </c>
      <c r="B333" s="23">
        <v>0.56815420967172092</v>
      </c>
      <c r="C333" s="23">
        <v>0.71022312140133126</v>
      </c>
      <c r="Q333" s="8"/>
      <c r="R333" s="9"/>
      <c r="S333" s="9"/>
    </row>
    <row r="334" spans="1:19">
      <c r="A334" s="2">
        <v>41250</v>
      </c>
      <c r="B334" s="23">
        <v>0.58157254599435637</v>
      </c>
      <c r="C334" s="23">
        <v>0.69374579875360198</v>
      </c>
      <c r="Q334" s="8"/>
      <c r="R334" s="9"/>
      <c r="S334" s="9"/>
    </row>
    <row r="335" spans="1:19">
      <c r="A335" s="2">
        <v>41257</v>
      </c>
      <c r="B335" s="23">
        <v>0.54100071047119769</v>
      </c>
      <c r="C335" s="23">
        <v>0.66118361118921198</v>
      </c>
      <c r="Q335" s="8"/>
      <c r="R335" s="9"/>
      <c r="S335" s="9"/>
    </row>
    <row r="336" spans="1:19">
      <c r="A336" s="2">
        <v>41264</v>
      </c>
      <c r="B336" s="23">
        <v>0.54098068192665627</v>
      </c>
      <c r="C336" s="23">
        <v>0.66451312501822302</v>
      </c>
      <c r="Q336" s="8"/>
      <c r="R336" s="9"/>
      <c r="S336" s="9"/>
    </row>
    <row r="337" spans="1:19">
      <c r="A337" s="2">
        <v>41271</v>
      </c>
      <c r="B337" s="23">
        <v>0.53960246019946667</v>
      </c>
      <c r="C337" s="23">
        <v>0.6605338641170363</v>
      </c>
      <c r="Q337" s="8"/>
      <c r="R337" s="9"/>
      <c r="S337" s="9"/>
    </row>
    <row r="338" spans="1:19">
      <c r="A338" s="2">
        <v>41278</v>
      </c>
      <c r="B338" s="23">
        <v>0.54841444455960442</v>
      </c>
      <c r="C338" s="23">
        <v>0.66552702129933228</v>
      </c>
      <c r="Q338" s="8"/>
      <c r="R338" s="9"/>
      <c r="S338" s="9"/>
    </row>
    <row r="339" spans="1:19">
      <c r="A339" s="2">
        <v>41285</v>
      </c>
      <c r="B339" s="23">
        <v>0.54161994155660997</v>
      </c>
      <c r="C339" s="23">
        <v>0.65863633596244964</v>
      </c>
      <c r="Q339" s="8"/>
      <c r="R339" s="9"/>
      <c r="S339" s="9"/>
    </row>
    <row r="340" spans="1:19">
      <c r="A340" s="2">
        <v>41292</v>
      </c>
      <c r="B340" s="23">
        <v>0.51779167118558678</v>
      </c>
      <c r="C340" s="23">
        <v>0.6332807585858764</v>
      </c>
      <c r="Q340" s="8"/>
      <c r="R340" s="9"/>
      <c r="S340" s="9"/>
    </row>
    <row r="341" spans="1:19">
      <c r="A341" s="2">
        <v>41299</v>
      </c>
      <c r="B341" s="23">
        <v>0.51517534528938214</v>
      </c>
      <c r="C341" s="23">
        <v>0.62314888766427678</v>
      </c>
      <c r="Q341" s="8"/>
      <c r="R341" s="9"/>
      <c r="S341" s="9"/>
    </row>
    <row r="342" spans="1:19">
      <c r="A342" s="2">
        <v>41306</v>
      </c>
      <c r="B342" s="23">
        <v>0.49359672938947868</v>
      </c>
      <c r="C342" s="23">
        <v>0.60277291650573384</v>
      </c>
      <c r="Q342" s="8"/>
      <c r="R342" s="9"/>
      <c r="S342" s="9"/>
    </row>
    <row r="343" spans="1:19">
      <c r="A343" s="2">
        <v>41313</v>
      </c>
      <c r="B343" s="23">
        <v>0.50063704994753178</v>
      </c>
      <c r="C343" s="23">
        <v>0.61267951275071919</v>
      </c>
      <c r="Q343" s="8"/>
      <c r="R343" s="9"/>
      <c r="S343" s="9"/>
    </row>
    <row r="344" spans="1:19">
      <c r="A344" s="2">
        <v>41320</v>
      </c>
      <c r="B344" s="23">
        <v>0.49495799121493916</v>
      </c>
      <c r="C344" s="23">
        <v>0.59869018894365866</v>
      </c>
      <c r="Q344" s="8"/>
      <c r="R344" s="9"/>
      <c r="S344" s="9"/>
    </row>
    <row r="345" spans="1:19">
      <c r="A345" s="2">
        <v>41327</v>
      </c>
      <c r="B345" s="23">
        <v>0.52329968898247681</v>
      </c>
      <c r="C345" s="23">
        <v>0.62291804875084067</v>
      </c>
      <c r="Q345" s="8"/>
      <c r="R345" s="9"/>
      <c r="S345" s="9"/>
    </row>
    <row r="346" spans="1:19">
      <c r="A346" s="2">
        <v>41334</v>
      </c>
      <c r="B346" s="23">
        <v>0.51630536161940566</v>
      </c>
      <c r="C346" s="23">
        <v>0.62568863819299803</v>
      </c>
      <c r="Q346" s="8"/>
      <c r="R346" s="9"/>
      <c r="S346" s="9"/>
    </row>
    <row r="347" spans="1:19">
      <c r="A347" s="2">
        <v>41341</v>
      </c>
      <c r="B347" s="23">
        <v>0.52767570081910586</v>
      </c>
      <c r="C347" s="23">
        <v>0.6225039461664853</v>
      </c>
      <c r="Q347" s="8"/>
      <c r="R347" s="9"/>
      <c r="S347" s="9"/>
    </row>
    <row r="348" spans="1:19">
      <c r="A348" s="2">
        <v>41348</v>
      </c>
      <c r="B348" s="23">
        <v>0.53041639883184299</v>
      </c>
      <c r="C348" s="23">
        <v>0.63057642001097902</v>
      </c>
      <c r="Q348" s="8"/>
      <c r="R348" s="9"/>
      <c r="S348" s="9"/>
    </row>
    <row r="349" spans="1:19">
      <c r="A349" s="2">
        <v>41355</v>
      </c>
      <c r="B349" s="23">
        <v>0.52572898723292927</v>
      </c>
      <c r="C349" s="23">
        <v>0.64590646989787515</v>
      </c>
      <c r="Q349" s="8"/>
      <c r="R349" s="9"/>
      <c r="S349" s="9"/>
    </row>
    <row r="350" spans="1:19">
      <c r="A350" s="2">
        <v>41362</v>
      </c>
      <c r="B350" s="23">
        <v>0.52470158733869121</v>
      </c>
      <c r="C350" s="23">
        <v>0.64674130371325722</v>
      </c>
      <c r="Q350" s="8"/>
      <c r="R350" s="9"/>
      <c r="S350" s="9"/>
    </row>
    <row r="351" spans="1:19">
      <c r="A351" s="2">
        <v>41369</v>
      </c>
      <c r="B351" s="23">
        <v>0.54367364563064857</v>
      </c>
      <c r="C351" s="23">
        <v>0.65849500124873073</v>
      </c>
      <c r="Q351" s="8"/>
      <c r="R351" s="9"/>
      <c r="S351" s="9"/>
    </row>
    <row r="352" spans="1:19">
      <c r="A352" s="2">
        <v>41376</v>
      </c>
      <c r="B352" s="23">
        <v>0.50688602492612278</v>
      </c>
      <c r="C352" s="23">
        <v>0.65018469655888134</v>
      </c>
      <c r="Q352" s="8"/>
      <c r="R352" s="9"/>
      <c r="S352" s="9"/>
    </row>
    <row r="353" spans="1:19">
      <c r="A353" s="2">
        <v>41383</v>
      </c>
      <c r="B353" s="23">
        <v>0.42524499043248876</v>
      </c>
      <c r="C353" s="23">
        <v>0.61839520458416675</v>
      </c>
      <c r="Q353" s="8"/>
      <c r="R353" s="9"/>
      <c r="S353" s="9"/>
    </row>
    <row r="354" spans="1:19">
      <c r="A354" s="2">
        <v>41390</v>
      </c>
      <c r="B354" s="23">
        <v>0.45009642373688996</v>
      </c>
      <c r="C354" s="23">
        <v>0.62602175123208015</v>
      </c>
      <c r="Q354" s="8"/>
      <c r="R354" s="9"/>
      <c r="S354" s="9"/>
    </row>
    <row r="355" spans="1:19">
      <c r="A355" s="2">
        <v>41397</v>
      </c>
      <c r="B355" s="23">
        <v>0.44325064928900648</v>
      </c>
      <c r="C355" s="23">
        <v>0.63173231437620214</v>
      </c>
      <c r="Q355" s="8"/>
      <c r="R355" s="9"/>
      <c r="S355" s="9"/>
    </row>
    <row r="356" spans="1:19">
      <c r="A356" s="2">
        <v>41404</v>
      </c>
      <c r="B356" s="23">
        <v>0.42079605932739161</v>
      </c>
      <c r="C356" s="23">
        <v>0.59909179619528119</v>
      </c>
      <c r="Q356" s="8"/>
      <c r="R356" s="9"/>
      <c r="S356" s="9"/>
    </row>
    <row r="357" spans="1:19">
      <c r="A357" s="2">
        <v>41411</v>
      </c>
      <c r="B357" s="23">
        <v>0.42190692666513124</v>
      </c>
      <c r="C357" s="23">
        <v>0.62903627963022291</v>
      </c>
      <c r="Q357" s="8"/>
      <c r="R357" s="9"/>
      <c r="S357" s="9"/>
    </row>
    <row r="358" spans="1:19">
      <c r="A358" s="2">
        <v>41418</v>
      </c>
      <c r="B358" s="23">
        <v>0.44252665720513717</v>
      </c>
      <c r="C358" s="23">
        <v>0.64704779939848311</v>
      </c>
      <c r="Q358" s="8"/>
      <c r="R358" s="9"/>
      <c r="S358" s="9"/>
    </row>
    <row r="359" spans="1:19">
      <c r="A359" s="2">
        <v>41425</v>
      </c>
      <c r="B359" s="23">
        <v>0.42233723227384551</v>
      </c>
      <c r="C359" s="23">
        <v>0.63883179007756441</v>
      </c>
      <c r="Q359" s="8"/>
      <c r="R359" s="9"/>
      <c r="S359" s="9"/>
    </row>
    <row r="360" spans="1:19">
      <c r="A360" s="2">
        <v>41432</v>
      </c>
      <c r="B360" s="23">
        <v>0.38275624948946774</v>
      </c>
      <c r="C360" s="23">
        <v>0.65275633159539426</v>
      </c>
      <c r="Q360" s="8"/>
      <c r="R360" s="9"/>
      <c r="S360" s="9"/>
    </row>
    <row r="361" spans="1:19">
      <c r="A361" s="2">
        <v>41439</v>
      </c>
      <c r="B361" s="23">
        <v>0.383480201860595</v>
      </c>
      <c r="C361" s="23">
        <v>0.66023643470362336</v>
      </c>
      <c r="Q361" s="8"/>
      <c r="R361" s="9"/>
      <c r="S361" s="9"/>
    </row>
    <row r="362" spans="1:19">
      <c r="A362" s="2">
        <v>41446</v>
      </c>
      <c r="B362" s="23">
        <v>0.4101200935886572</v>
      </c>
      <c r="C362" s="23">
        <v>0.66125243346908191</v>
      </c>
      <c r="Q362" s="8"/>
      <c r="R362" s="9"/>
      <c r="S362" s="9"/>
    </row>
    <row r="363" spans="1:19">
      <c r="A363" s="2">
        <v>41453</v>
      </c>
      <c r="B363" s="23">
        <v>0.39039485991938977</v>
      </c>
      <c r="C363" s="23">
        <v>0.67377617225955255</v>
      </c>
      <c r="Q363" s="8"/>
      <c r="R363" s="9"/>
      <c r="S363" s="9"/>
    </row>
    <row r="364" spans="1:19">
      <c r="A364" s="2">
        <v>41460</v>
      </c>
      <c r="B364" s="23">
        <v>0.39518730060893048</v>
      </c>
      <c r="C364" s="23">
        <v>0.66138577267024745</v>
      </c>
      <c r="Q364" s="8"/>
      <c r="R364" s="9"/>
      <c r="S364" s="9"/>
    </row>
    <row r="365" spans="1:19">
      <c r="A365" s="2">
        <v>41467</v>
      </c>
      <c r="B365" s="23">
        <v>0.42113351345564987</v>
      </c>
      <c r="C365" s="23">
        <v>0.66696349758702067</v>
      </c>
      <c r="Q365" s="8"/>
      <c r="R365" s="9"/>
      <c r="S365" s="9"/>
    </row>
    <row r="366" spans="1:19">
      <c r="A366" s="2">
        <v>41474</v>
      </c>
      <c r="B366" s="23">
        <v>0.42235535476541247</v>
      </c>
      <c r="C366" s="23">
        <v>0.67457358060090222</v>
      </c>
      <c r="Q366" s="8"/>
      <c r="R366" s="9"/>
      <c r="S366" s="9"/>
    </row>
    <row r="367" spans="1:19">
      <c r="A367" s="2">
        <v>41481</v>
      </c>
      <c r="B367" s="23">
        <v>0.44388351045802132</v>
      </c>
      <c r="C367" s="23">
        <v>0.6602578868011717</v>
      </c>
      <c r="Q367" s="8"/>
      <c r="R367" s="9"/>
      <c r="S367" s="9"/>
    </row>
    <row r="368" spans="1:19">
      <c r="A368" s="2">
        <v>41488</v>
      </c>
      <c r="B368" s="23">
        <v>0.41408940711925252</v>
      </c>
      <c r="C368" s="23">
        <v>0.64975595425068777</v>
      </c>
      <c r="Q368" s="8"/>
      <c r="R368" s="9"/>
      <c r="S368" s="9"/>
    </row>
    <row r="369" spans="1:19">
      <c r="A369" s="2">
        <v>41495</v>
      </c>
      <c r="B369" s="23">
        <v>0.41134737889260503</v>
      </c>
      <c r="C369" s="23">
        <v>0.6397050853479318</v>
      </c>
      <c r="Q369" s="8"/>
      <c r="R369" s="9"/>
      <c r="S369" s="9"/>
    </row>
    <row r="370" spans="1:19">
      <c r="A370" s="2">
        <v>41502</v>
      </c>
      <c r="B370" s="23">
        <v>0.4144393469171202</v>
      </c>
      <c r="C370" s="23">
        <v>0.6395553913383708</v>
      </c>
      <c r="Q370" s="8"/>
      <c r="R370" s="9"/>
      <c r="S370" s="9"/>
    </row>
    <row r="371" spans="1:19">
      <c r="A371" s="2">
        <v>41509</v>
      </c>
      <c r="B371" s="23">
        <v>0.41725604853527565</v>
      </c>
      <c r="C371" s="23">
        <v>0.63746979277125959</v>
      </c>
      <c r="Q371" s="8"/>
      <c r="R371" s="9"/>
      <c r="S371" s="9"/>
    </row>
    <row r="372" spans="1:19">
      <c r="A372" s="2">
        <v>41516</v>
      </c>
      <c r="B372" s="23">
        <v>0.38909876767229773</v>
      </c>
      <c r="C372" s="23">
        <v>0.62749913514990496</v>
      </c>
      <c r="Q372" s="8"/>
      <c r="R372" s="9"/>
      <c r="S372" s="9"/>
    </row>
    <row r="373" spans="1:19">
      <c r="A373" s="2">
        <v>41523</v>
      </c>
      <c r="B373" s="23">
        <v>0.39106527372445998</v>
      </c>
      <c r="C373" s="23">
        <v>0.63205079278928344</v>
      </c>
      <c r="Q373" s="8"/>
      <c r="R373" s="9"/>
      <c r="S373" s="9"/>
    </row>
    <row r="374" spans="1:19">
      <c r="A374" s="2">
        <v>41530</v>
      </c>
      <c r="B374" s="23">
        <v>0.37190261092327681</v>
      </c>
      <c r="C374" s="23">
        <v>0.61104784959365199</v>
      </c>
      <c r="Q374" s="8"/>
      <c r="R374" s="9"/>
      <c r="S374" s="9"/>
    </row>
    <row r="375" spans="1:19">
      <c r="A375" s="2">
        <v>41537</v>
      </c>
      <c r="B375" s="23">
        <v>0.40111107091914228</v>
      </c>
      <c r="C375" s="23">
        <v>0.63430008641980873</v>
      </c>
      <c r="Q375" s="8"/>
      <c r="R375" s="9"/>
      <c r="S375" s="9"/>
    </row>
    <row r="376" spans="1:19">
      <c r="A376" s="2">
        <v>41544</v>
      </c>
      <c r="B376" s="23">
        <v>0.42181750201224094</v>
      </c>
      <c r="C376" s="23">
        <v>0.6400323564112238</v>
      </c>
      <c r="Q376" s="8"/>
      <c r="R376" s="9"/>
      <c r="S376" s="9"/>
    </row>
    <row r="377" spans="1:19">
      <c r="A377" s="2">
        <v>41551</v>
      </c>
      <c r="B377" s="23">
        <v>0.41055077892002029</v>
      </c>
      <c r="C377" s="23">
        <v>0.64066537589674477</v>
      </c>
      <c r="Q377" s="8"/>
      <c r="R377" s="9"/>
      <c r="S377" s="9"/>
    </row>
    <row r="378" spans="1:19">
      <c r="A378" s="2">
        <v>41558</v>
      </c>
      <c r="B378" s="23">
        <v>0.39533267721996407</v>
      </c>
      <c r="C378" s="23">
        <v>0.6417883541297017</v>
      </c>
      <c r="Q378" s="8"/>
      <c r="R378" s="9"/>
      <c r="S378" s="9"/>
    </row>
    <row r="379" spans="1:19">
      <c r="A379" s="2">
        <v>41565</v>
      </c>
      <c r="B379" s="23">
        <v>0.40717595052561695</v>
      </c>
      <c r="C379" s="23">
        <v>0.64882631145498615</v>
      </c>
      <c r="Q379" s="8"/>
      <c r="R379" s="9"/>
      <c r="S379" s="9"/>
    </row>
    <row r="380" spans="1:19">
      <c r="A380" s="2">
        <v>41572</v>
      </c>
      <c r="B380" s="23">
        <v>0.4011856222578799</v>
      </c>
      <c r="C380" s="23">
        <v>0.65069703515242228</v>
      </c>
      <c r="Q380" s="8"/>
      <c r="R380" s="9"/>
      <c r="S380" s="9"/>
    </row>
    <row r="381" spans="1:19">
      <c r="A381" s="2">
        <v>41579</v>
      </c>
      <c r="B381" s="23">
        <v>0.38209014259640173</v>
      </c>
      <c r="C381" s="23">
        <v>0.64288921036075641</v>
      </c>
      <c r="Q381" s="8"/>
      <c r="R381" s="9"/>
      <c r="S381" s="9"/>
    </row>
    <row r="382" spans="1:19">
      <c r="A382" s="2">
        <v>41586</v>
      </c>
      <c r="B382" s="23">
        <v>0.39328223027809794</v>
      </c>
      <c r="C382" s="23">
        <v>0.65806517482277516</v>
      </c>
      <c r="Q382" s="8"/>
      <c r="R382" s="9"/>
      <c r="S382" s="9"/>
    </row>
    <row r="383" spans="1:19">
      <c r="A383" s="2">
        <v>41593</v>
      </c>
      <c r="B383" s="23">
        <v>0.36644132041908806</v>
      </c>
      <c r="C383" s="23">
        <v>0.64174123649799508</v>
      </c>
      <c r="Q383" s="8"/>
      <c r="R383" s="9"/>
      <c r="S383" s="9"/>
    </row>
    <row r="384" spans="1:19">
      <c r="A384" s="2">
        <v>41600</v>
      </c>
      <c r="B384" s="23">
        <v>0.37404195987126732</v>
      </c>
      <c r="C384" s="23">
        <v>0.64067086451331834</v>
      </c>
      <c r="Q384" s="8"/>
      <c r="R384" s="9"/>
      <c r="S384" s="9"/>
    </row>
    <row r="385" spans="1:19">
      <c r="A385" s="2">
        <v>41607</v>
      </c>
      <c r="B385" s="23">
        <v>0.37363696527348106</v>
      </c>
      <c r="C385" s="23">
        <v>0.65081322330880198</v>
      </c>
      <c r="Q385" s="8"/>
      <c r="R385" s="9"/>
      <c r="S385" s="9"/>
    </row>
    <row r="386" spans="1:19">
      <c r="A386" s="2">
        <v>41614</v>
      </c>
      <c r="B386" s="23">
        <v>0.36494506430268364</v>
      </c>
      <c r="C386" s="23">
        <v>0.6440877046443011</v>
      </c>
      <c r="Q386" s="8"/>
      <c r="R386" s="9"/>
      <c r="S386" s="9"/>
    </row>
    <row r="387" spans="1:19">
      <c r="A387" s="2">
        <v>41621</v>
      </c>
      <c r="B387" s="23">
        <v>0.37199607282801767</v>
      </c>
      <c r="C387" s="23">
        <v>0.65718606317907391</v>
      </c>
      <c r="Q387" s="8"/>
      <c r="R387" s="9"/>
      <c r="S387" s="9"/>
    </row>
    <row r="388" spans="1:19">
      <c r="A388" s="2">
        <v>41628</v>
      </c>
      <c r="B388" s="23">
        <v>0.39447620659395671</v>
      </c>
      <c r="C388" s="23">
        <v>0.64878954015082002</v>
      </c>
      <c r="Q388" s="8"/>
      <c r="R388" s="9"/>
      <c r="S388" s="9"/>
    </row>
    <row r="389" spans="1:19">
      <c r="A389" s="2">
        <v>41635</v>
      </c>
      <c r="B389" s="23">
        <v>0.40650552388350325</v>
      </c>
      <c r="C389" s="23">
        <v>0.64696118530520363</v>
      </c>
      <c r="Q389" s="8"/>
      <c r="R389" s="9"/>
      <c r="S389" s="9"/>
    </row>
    <row r="390" spans="1:19">
      <c r="A390" s="2">
        <v>41642</v>
      </c>
      <c r="B390" s="23">
        <v>0.39272495052912704</v>
      </c>
      <c r="C390" s="23">
        <v>0.6427431591740983</v>
      </c>
      <c r="Q390" s="8"/>
      <c r="R390" s="9"/>
      <c r="S390" s="9"/>
    </row>
    <row r="391" spans="1:19">
      <c r="A391" s="2">
        <v>41649</v>
      </c>
      <c r="B391" s="23">
        <v>0.39674629519160898</v>
      </c>
      <c r="C391" s="23">
        <v>0.64333710746756523</v>
      </c>
      <c r="Q391" s="8"/>
      <c r="R391" s="9"/>
      <c r="S391" s="9"/>
    </row>
    <row r="392" spans="1:19">
      <c r="A392" s="2">
        <v>41656</v>
      </c>
      <c r="B392" s="23">
        <v>0.39503987647391137</v>
      </c>
      <c r="C392" s="23">
        <v>0.64150267239679171</v>
      </c>
      <c r="Q392" s="8"/>
      <c r="R392" s="9"/>
      <c r="S392" s="9"/>
    </row>
    <row r="393" spans="1:19">
      <c r="A393" s="2">
        <v>41663</v>
      </c>
      <c r="B393" s="23">
        <v>0.38753057784021577</v>
      </c>
      <c r="C393" s="23">
        <v>0.63605978045552569</v>
      </c>
      <c r="Q393" s="8"/>
      <c r="R393" s="9"/>
      <c r="S393" s="9"/>
    </row>
    <row r="394" spans="1:19">
      <c r="A394" s="2">
        <v>41670</v>
      </c>
      <c r="B394" s="23">
        <v>0.40952781472261768</v>
      </c>
      <c r="C394" s="23">
        <v>0.64473218368938512</v>
      </c>
      <c r="Q394" s="8"/>
      <c r="R394" s="9"/>
      <c r="S394" s="9"/>
    </row>
    <row r="395" spans="1:19">
      <c r="A395" s="2">
        <v>41677</v>
      </c>
      <c r="B395" s="23">
        <v>0.40105691644334668</v>
      </c>
      <c r="C395" s="23">
        <v>0.64025512809868101</v>
      </c>
      <c r="Q395" s="8"/>
      <c r="R395" s="9"/>
      <c r="S395" s="9"/>
    </row>
    <row r="396" spans="1:19">
      <c r="A396" s="2">
        <v>41684</v>
      </c>
      <c r="B396" s="23">
        <v>0.38342104521485387</v>
      </c>
      <c r="C396" s="23">
        <v>0.62734971660181371</v>
      </c>
      <c r="Q396" s="8"/>
      <c r="R396" s="9"/>
      <c r="S396" s="9"/>
    </row>
    <row r="397" spans="1:19">
      <c r="A397" s="2">
        <v>41691</v>
      </c>
      <c r="B397" s="23">
        <v>0.38223295197593782</v>
      </c>
      <c r="C397" s="23">
        <v>0.62534362278113775</v>
      </c>
      <c r="Q397" s="8"/>
      <c r="R397" s="9"/>
      <c r="S397" s="9"/>
    </row>
    <row r="398" spans="1:19">
      <c r="A398" s="2">
        <v>41698</v>
      </c>
      <c r="B398" s="23">
        <v>0.38551026791005233</v>
      </c>
      <c r="C398" s="23">
        <v>0.63833311605548815</v>
      </c>
      <c r="Q398" s="8"/>
      <c r="R398" s="9"/>
      <c r="S398" s="9"/>
    </row>
    <row r="399" spans="1:19">
      <c r="A399" s="2">
        <v>41705</v>
      </c>
      <c r="B399" s="23">
        <v>0.35650930312404233</v>
      </c>
      <c r="C399" s="23">
        <v>0.63004333000179702</v>
      </c>
      <c r="Q399" s="8"/>
      <c r="R399" s="9"/>
      <c r="S399" s="9"/>
    </row>
    <row r="400" spans="1:19">
      <c r="A400" s="2">
        <v>41712</v>
      </c>
      <c r="B400" s="23">
        <v>0.37661976853208978</v>
      </c>
      <c r="C400" s="23">
        <v>0.62760278396214242</v>
      </c>
      <c r="Q400" s="8"/>
      <c r="R400" s="9"/>
      <c r="S400" s="9"/>
    </row>
    <row r="401" spans="1:19">
      <c r="A401" s="2">
        <v>41719</v>
      </c>
      <c r="B401" s="23">
        <v>0.36260216074585866</v>
      </c>
      <c r="C401" s="23">
        <v>0.6100966085118541</v>
      </c>
      <c r="Q401" s="8"/>
      <c r="R401" s="9"/>
      <c r="S401" s="9"/>
    </row>
    <row r="402" spans="1:19">
      <c r="A402" s="2">
        <v>41726</v>
      </c>
      <c r="B402" s="23">
        <v>0.361705929305143</v>
      </c>
      <c r="C402" s="23">
        <v>0.62538419164558967</v>
      </c>
      <c r="Q402" s="8"/>
      <c r="R402" s="9"/>
      <c r="S402" s="9"/>
    </row>
    <row r="403" spans="1:19">
      <c r="A403" s="2">
        <v>41733</v>
      </c>
      <c r="B403" s="23">
        <v>0.34779807022554415</v>
      </c>
      <c r="C403" s="23">
        <v>0.61123657772008189</v>
      </c>
      <c r="Q403" s="8"/>
      <c r="R403" s="9"/>
      <c r="S403" s="9"/>
    </row>
    <row r="404" spans="1:19">
      <c r="A404" s="2">
        <v>41740</v>
      </c>
      <c r="B404" s="23">
        <v>0.34494381223436305</v>
      </c>
      <c r="C404" s="23">
        <v>0.62566620491279279</v>
      </c>
      <c r="Q404" s="8"/>
      <c r="R404" s="9"/>
      <c r="S404" s="9"/>
    </row>
    <row r="405" spans="1:19">
      <c r="A405" s="2">
        <v>41747</v>
      </c>
      <c r="B405" s="23">
        <v>0.42504778943584692</v>
      </c>
      <c r="C405" s="23">
        <v>0.66543367796139774</v>
      </c>
      <c r="Q405" s="8"/>
      <c r="R405" s="9"/>
      <c r="S405" s="9"/>
    </row>
    <row r="406" spans="1:19">
      <c r="A406" s="2">
        <v>41754</v>
      </c>
      <c r="B406" s="23">
        <v>0.42194812233459938</v>
      </c>
      <c r="C406" s="23">
        <v>0.66194976535799821</v>
      </c>
      <c r="Q406" s="8"/>
      <c r="R406" s="9"/>
      <c r="S406" s="9"/>
    </row>
    <row r="407" spans="1:19">
      <c r="A407" s="2">
        <v>41761</v>
      </c>
      <c r="B407" s="23">
        <v>0.39674776683635871</v>
      </c>
      <c r="C407" s="23">
        <v>0.64020224042662188</v>
      </c>
      <c r="Q407" s="8"/>
      <c r="R407" s="9"/>
      <c r="S407" s="9"/>
    </row>
    <row r="408" spans="1:19">
      <c r="A408" s="2">
        <v>41768</v>
      </c>
      <c r="B408" s="23">
        <v>0.38380199715629287</v>
      </c>
      <c r="C408" s="23">
        <v>0.63894188095652837</v>
      </c>
      <c r="Q408" s="8"/>
      <c r="R408" s="9"/>
      <c r="S408" s="9"/>
    </row>
    <row r="409" spans="1:19">
      <c r="A409" s="2">
        <v>41775</v>
      </c>
      <c r="B409" s="23">
        <v>0.34830791774390529</v>
      </c>
      <c r="C409" s="23">
        <v>0.65915702409568211</v>
      </c>
      <c r="Q409" s="8"/>
      <c r="R409" s="9"/>
      <c r="S409" s="9"/>
    </row>
    <row r="410" spans="1:19">
      <c r="A410" s="2">
        <v>41782</v>
      </c>
      <c r="B410" s="23">
        <v>0.32858749988090102</v>
      </c>
      <c r="C410" s="23">
        <v>0.65350341625719321</v>
      </c>
      <c r="Q410" s="8"/>
      <c r="R410" s="9"/>
      <c r="S410" s="9"/>
    </row>
    <row r="411" spans="1:19">
      <c r="A411" s="2">
        <v>41789</v>
      </c>
      <c r="B411" s="23">
        <v>0.3094655772977799</v>
      </c>
      <c r="C411" s="23">
        <v>0.65943270852577884</v>
      </c>
      <c r="Q411" s="8"/>
      <c r="R411" s="9"/>
      <c r="S411" s="9"/>
    </row>
    <row r="412" spans="1:19">
      <c r="A412" s="2">
        <v>41796</v>
      </c>
      <c r="B412" s="23">
        <v>0.31584358788702926</v>
      </c>
      <c r="C412" s="23">
        <v>0.64712532115452925</v>
      </c>
      <c r="Q412" s="8"/>
      <c r="R412" s="9"/>
      <c r="S412" s="9"/>
    </row>
    <row r="413" spans="1:19">
      <c r="A413" s="2">
        <v>41803</v>
      </c>
      <c r="B413" s="23">
        <v>0.31143797316330035</v>
      </c>
      <c r="C413" s="23">
        <v>0.63414862017056539</v>
      </c>
      <c r="Q413" s="8"/>
      <c r="R413" s="9"/>
      <c r="S413" s="9"/>
    </row>
    <row r="414" spans="1:19">
      <c r="A414" s="2">
        <v>41810</v>
      </c>
      <c r="B414" s="23">
        <v>0.26222475601721879</v>
      </c>
      <c r="C414" s="23">
        <v>0.62441705661242475</v>
      </c>
      <c r="Q414" s="8"/>
      <c r="R414" s="9"/>
      <c r="S414" s="9"/>
    </row>
    <row r="415" spans="1:19">
      <c r="A415" s="2">
        <v>41817</v>
      </c>
      <c r="B415" s="23">
        <v>0.25924772551667918</v>
      </c>
      <c r="C415" s="23">
        <v>0.60007412023974827</v>
      </c>
      <c r="Q415" s="8"/>
      <c r="R415" s="9"/>
      <c r="S415" s="9"/>
    </row>
    <row r="416" spans="1:19">
      <c r="A416" s="2">
        <v>41824</v>
      </c>
      <c r="B416" s="23">
        <v>0.27364176835710657</v>
      </c>
      <c r="C416" s="23">
        <v>0.61954501372053239</v>
      </c>
      <c r="Q416" s="8"/>
      <c r="R416" s="9"/>
      <c r="S416" s="9"/>
    </row>
    <row r="417" spans="1:19">
      <c r="A417" s="2">
        <v>41831</v>
      </c>
      <c r="B417" s="23">
        <v>0.27558837512794082</v>
      </c>
      <c r="C417" s="23">
        <v>0.5916880701011481</v>
      </c>
      <c r="Q417" s="8"/>
      <c r="R417" s="9"/>
      <c r="S417" s="9"/>
    </row>
    <row r="418" spans="1:19">
      <c r="A418" s="2">
        <v>41838</v>
      </c>
      <c r="B418" s="23">
        <v>0.27628306127371161</v>
      </c>
      <c r="C418" s="23">
        <v>0.59050821162941369</v>
      </c>
      <c r="Q418" s="8"/>
      <c r="R418" s="9"/>
      <c r="S418" s="9"/>
    </row>
    <row r="419" spans="1:19">
      <c r="A419" s="2">
        <v>41845</v>
      </c>
      <c r="B419" s="23">
        <v>0.27706670328317906</v>
      </c>
      <c r="C419" s="23">
        <v>0.62846711869348626</v>
      </c>
      <c r="Q419" s="8"/>
      <c r="R419" s="9"/>
      <c r="S419" s="9"/>
    </row>
    <row r="420" spans="1:19">
      <c r="A420" s="2">
        <v>41852</v>
      </c>
      <c r="B420" s="23">
        <v>0.35509614407448459</v>
      </c>
      <c r="C420" s="23">
        <v>0.64484206931375565</v>
      </c>
      <c r="Q420" s="8"/>
      <c r="R420" s="9"/>
      <c r="S420" s="9"/>
    </row>
    <row r="421" spans="1:19">
      <c r="A421" s="2">
        <v>41859</v>
      </c>
      <c r="B421" s="23">
        <v>0.35131752582980519</v>
      </c>
      <c r="C421" s="23">
        <v>0.64438187991643181</v>
      </c>
      <c r="Q421" s="8"/>
      <c r="R421" s="9"/>
      <c r="S421" s="9"/>
    </row>
    <row r="422" spans="1:19">
      <c r="A422" s="2">
        <v>41866</v>
      </c>
      <c r="B422" s="23">
        <v>0.35538910401061347</v>
      </c>
      <c r="C422" s="23">
        <v>0.66813644165797448</v>
      </c>
      <c r="Q422" s="8"/>
      <c r="R422" s="9"/>
      <c r="S422" s="9"/>
    </row>
    <row r="423" spans="1:19">
      <c r="A423" s="2">
        <v>41873</v>
      </c>
      <c r="B423" s="23">
        <v>0.35421706559904848</v>
      </c>
      <c r="C423" s="23">
        <v>0.6700972020624345</v>
      </c>
      <c r="Q423" s="8"/>
      <c r="R423" s="9"/>
      <c r="S423" s="9"/>
    </row>
    <row r="424" spans="1:19">
      <c r="A424" s="2">
        <v>41880</v>
      </c>
      <c r="B424" s="23">
        <v>0.37203800435692852</v>
      </c>
      <c r="C424" s="23">
        <v>0.67161707950672667</v>
      </c>
      <c r="Q424" s="8"/>
      <c r="R424" s="9"/>
      <c r="S424" s="9"/>
    </row>
    <row r="425" spans="1:19">
      <c r="A425" s="2">
        <v>41887</v>
      </c>
      <c r="B425" s="23">
        <v>0.35575258600805199</v>
      </c>
      <c r="C425" s="23">
        <v>0.66712121436523253</v>
      </c>
      <c r="Q425" s="8"/>
      <c r="R425" s="9"/>
      <c r="S425" s="9"/>
    </row>
    <row r="426" spans="1:19">
      <c r="A426" s="2">
        <v>41894</v>
      </c>
      <c r="B426" s="23">
        <v>0.33596222462374353</v>
      </c>
      <c r="C426" s="23">
        <v>0.63754014100822021</v>
      </c>
      <c r="Q426" s="8"/>
      <c r="R426" s="9"/>
      <c r="S426" s="9"/>
    </row>
    <row r="427" spans="1:19">
      <c r="A427" s="2">
        <v>41901</v>
      </c>
      <c r="B427" s="23">
        <v>0.31975222422731714</v>
      </c>
      <c r="C427" s="23">
        <v>0.63336602573380141</v>
      </c>
      <c r="Q427" s="8"/>
      <c r="R427" s="9"/>
      <c r="S427" s="9"/>
    </row>
    <row r="428" spans="1:19">
      <c r="A428" s="2">
        <v>41908</v>
      </c>
      <c r="B428" s="23">
        <v>0.33850519487258884</v>
      </c>
      <c r="C428" s="23">
        <v>0.64117180727045009</v>
      </c>
      <c r="Q428" s="8"/>
      <c r="R428" s="9"/>
      <c r="S428" s="9"/>
    </row>
    <row r="429" spans="1:19">
      <c r="A429" s="2">
        <v>41915</v>
      </c>
      <c r="B429" s="23">
        <v>0.33586327963826756</v>
      </c>
      <c r="C429" s="23">
        <v>0.6240808138360876</v>
      </c>
      <c r="Q429" s="8"/>
      <c r="R429" s="9"/>
      <c r="S429" s="9"/>
    </row>
    <row r="430" spans="1:19">
      <c r="A430" s="2">
        <v>41922</v>
      </c>
      <c r="B430" s="23">
        <v>0.36199976253604421</v>
      </c>
      <c r="C430" s="23">
        <v>0.61608962048435911</v>
      </c>
      <c r="Q430" s="8"/>
      <c r="R430" s="9"/>
      <c r="S430" s="9"/>
    </row>
    <row r="431" spans="1:19">
      <c r="A431" s="2">
        <v>41929</v>
      </c>
      <c r="B431" s="23">
        <v>0.36544791048842129</v>
      </c>
      <c r="C431" s="23">
        <v>0.61944825308395191</v>
      </c>
      <c r="Q431" s="8"/>
      <c r="R431" s="9"/>
      <c r="S431" s="9"/>
    </row>
    <row r="432" spans="1:19">
      <c r="A432" s="2">
        <v>41936</v>
      </c>
      <c r="B432" s="23">
        <v>0.40962455208983456</v>
      </c>
      <c r="C432" s="23">
        <v>0.61638563463468488</v>
      </c>
      <c r="Q432" s="8"/>
      <c r="R432" s="9"/>
      <c r="S432" s="9"/>
    </row>
    <row r="433" spans="1:19">
      <c r="A433" s="2">
        <v>41943</v>
      </c>
      <c r="B433" s="23">
        <v>0.46108842180978615</v>
      </c>
      <c r="C433" s="23">
        <v>0.65014169612206596</v>
      </c>
      <c r="Q433" s="8"/>
      <c r="R433" s="9"/>
      <c r="S433" s="9"/>
    </row>
    <row r="434" spans="1:19">
      <c r="A434" s="2">
        <v>41950</v>
      </c>
      <c r="B434" s="23">
        <v>0.46661306882547782</v>
      </c>
      <c r="C434" s="23">
        <v>0.62124972506488529</v>
      </c>
      <c r="Q434" s="8"/>
      <c r="R434" s="9"/>
      <c r="S434" s="9"/>
    </row>
    <row r="435" spans="1:19">
      <c r="A435" s="2">
        <v>41957</v>
      </c>
      <c r="B435" s="23">
        <v>0.49481940392372376</v>
      </c>
      <c r="C435" s="23">
        <v>0.64023562403904466</v>
      </c>
      <c r="Q435" s="8"/>
      <c r="R435" s="9"/>
      <c r="S435" s="9"/>
    </row>
    <row r="436" spans="1:19">
      <c r="A436" s="2">
        <v>41964</v>
      </c>
      <c r="B436" s="23">
        <v>0.49583253857433113</v>
      </c>
      <c r="C436" s="23">
        <v>0.64507190139199777</v>
      </c>
      <c r="Q436" s="8"/>
      <c r="R436" s="9"/>
      <c r="S436" s="9"/>
    </row>
    <row r="437" spans="1:19">
      <c r="A437" s="2">
        <v>41971</v>
      </c>
      <c r="B437" s="23">
        <v>0.49789265102100722</v>
      </c>
      <c r="C437" s="23">
        <v>0.64196170511666495</v>
      </c>
      <c r="Q437" s="8"/>
      <c r="R437" s="9"/>
      <c r="S437" s="9"/>
    </row>
    <row r="438" spans="1:19">
      <c r="A438" s="2">
        <v>41978</v>
      </c>
      <c r="B438" s="23">
        <v>0.49943297074929621</v>
      </c>
      <c r="C438" s="23">
        <v>0.65600087174981159</v>
      </c>
      <c r="Q438" s="8"/>
      <c r="R438" s="9"/>
      <c r="S438" s="9"/>
    </row>
    <row r="439" spans="1:19">
      <c r="A439" s="2">
        <v>41985</v>
      </c>
      <c r="B439" s="23">
        <v>0.55418255312027009</v>
      </c>
      <c r="C439" s="23">
        <v>0.69723723240641511</v>
      </c>
      <c r="Q439" s="8"/>
      <c r="R439" s="9"/>
      <c r="S439" s="9"/>
    </row>
    <row r="440" spans="1:19">
      <c r="A440" s="2">
        <v>41992</v>
      </c>
      <c r="B440" s="23">
        <v>0.5244989911799034</v>
      </c>
      <c r="C440" s="23">
        <v>0.70204551248499736</v>
      </c>
      <c r="Q440" s="8"/>
      <c r="R440" s="9"/>
      <c r="S440" s="9"/>
    </row>
    <row r="441" spans="1:19">
      <c r="A441" s="2">
        <v>41999</v>
      </c>
      <c r="B441" s="23">
        <v>0.52455355141732218</v>
      </c>
      <c r="C441" s="23">
        <v>0.6963789984741976</v>
      </c>
      <c r="Q441" s="8"/>
      <c r="R441" s="9"/>
      <c r="S441" s="9"/>
    </row>
    <row r="442" spans="1:19">
      <c r="A442" s="2">
        <v>42006</v>
      </c>
      <c r="B442" s="23">
        <v>0.48606012521018405</v>
      </c>
      <c r="C442" s="23">
        <v>0.68463045043491366</v>
      </c>
      <c r="Q442" s="8"/>
      <c r="R442" s="9"/>
      <c r="S442" s="9"/>
    </row>
    <row r="443" spans="1:19">
      <c r="A443" s="2">
        <v>42013</v>
      </c>
      <c r="B443" s="23">
        <v>0.49728799239464144</v>
      </c>
      <c r="C443" s="23">
        <v>0.66957953304189488</v>
      </c>
      <c r="Q443" s="8"/>
      <c r="R443" s="9"/>
      <c r="S443" s="9"/>
    </row>
    <row r="444" spans="1:19">
      <c r="A444" s="2">
        <v>42020</v>
      </c>
      <c r="B444" s="23">
        <v>0.48078300367527349</v>
      </c>
      <c r="C444" s="23">
        <v>0.6541992745573193</v>
      </c>
      <c r="Q444" s="8"/>
      <c r="R444" s="9"/>
      <c r="S444" s="9"/>
    </row>
    <row r="445" spans="1:19">
      <c r="A445" s="2">
        <v>42027</v>
      </c>
      <c r="B445" s="23">
        <v>0.50406494606295771</v>
      </c>
      <c r="C445" s="23">
        <v>0.67774441525244344</v>
      </c>
      <c r="Q445" s="8"/>
      <c r="R445" s="9"/>
      <c r="S445" s="9"/>
    </row>
    <row r="446" spans="1:19">
      <c r="A446" s="2">
        <v>42034</v>
      </c>
      <c r="B446" s="23">
        <v>0.49933462050050997</v>
      </c>
      <c r="C446" s="23">
        <v>0.6739581222059996</v>
      </c>
      <c r="Q446" s="8"/>
      <c r="R446" s="9"/>
      <c r="S446" s="9"/>
    </row>
    <row r="447" spans="1:19">
      <c r="A447" s="2">
        <v>42041</v>
      </c>
      <c r="B447" s="23">
        <v>0.4762818688788597</v>
      </c>
      <c r="C447" s="23">
        <v>0.6590327448865404</v>
      </c>
      <c r="Q447" s="8"/>
      <c r="R447" s="9"/>
      <c r="S447" s="9"/>
    </row>
    <row r="448" spans="1:19">
      <c r="A448" s="2">
        <v>42048</v>
      </c>
      <c r="B448" s="23">
        <v>0.50790208466608955</v>
      </c>
      <c r="C448" s="23">
        <v>0.68277315579764963</v>
      </c>
      <c r="Q448" s="8"/>
      <c r="R448" s="9"/>
      <c r="S448" s="9"/>
    </row>
    <row r="449" spans="1:19">
      <c r="A449" s="2">
        <v>42055</v>
      </c>
      <c r="B449" s="23">
        <v>0.50525894401565219</v>
      </c>
      <c r="C449" s="23">
        <v>0.68391578718055779</v>
      </c>
      <c r="Q449" s="8"/>
      <c r="R449" s="9"/>
      <c r="S449" s="9"/>
    </row>
    <row r="450" spans="1:19">
      <c r="A450" s="2">
        <v>42062</v>
      </c>
      <c r="B450" s="23">
        <v>0.50108216598141353</v>
      </c>
      <c r="C450" s="23">
        <v>0.67983212468215382</v>
      </c>
      <c r="Q450" s="8"/>
      <c r="R450" s="9"/>
      <c r="S450" s="9"/>
    </row>
    <row r="451" spans="1:19">
      <c r="A451" s="2">
        <v>42069</v>
      </c>
      <c r="B451" s="23">
        <v>0.48639072018300911</v>
      </c>
      <c r="C451" s="23">
        <v>0.67090655312798564</v>
      </c>
      <c r="Q451" s="8"/>
      <c r="R451" s="9"/>
      <c r="S451" s="9"/>
    </row>
    <row r="452" spans="1:19">
      <c r="A452" s="2">
        <v>42076</v>
      </c>
      <c r="B452" s="23">
        <v>0.4888965173096454</v>
      </c>
      <c r="C452" s="23">
        <v>0.6856392735121134</v>
      </c>
      <c r="Q452" s="8"/>
      <c r="R452" s="9"/>
      <c r="S452" s="9"/>
    </row>
    <row r="453" spans="1:19">
      <c r="A453" s="2">
        <v>42083</v>
      </c>
      <c r="B453" s="23">
        <v>0.45081030317189696</v>
      </c>
      <c r="C453" s="23">
        <v>0.65108979378193754</v>
      </c>
      <c r="Q453" s="8"/>
      <c r="R453" s="9"/>
      <c r="S453" s="9"/>
    </row>
    <row r="454" spans="1:19">
      <c r="A454" s="2">
        <v>42090</v>
      </c>
      <c r="B454" s="23">
        <v>0.47053648899235906</v>
      </c>
      <c r="C454" s="23">
        <v>0.64434675232708527</v>
      </c>
      <c r="Q454" s="8"/>
      <c r="R454" s="9"/>
      <c r="S454" s="9"/>
    </row>
    <row r="455" spans="1:19">
      <c r="A455" s="2">
        <v>42097</v>
      </c>
      <c r="B455" s="23">
        <v>0.46790413394396141</v>
      </c>
      <c r="C455" s="23">
        <v>0.65956560998688063</v>
      </c>
      <c r="Q455" s="8"/>
      <c r="R455" s="9"/>
      <c r="S455" s="9"/>
    </row>
    <row r="456" spans="1:19">
      <c r="A456" s="2">
        <v>42104</v>
      </c>
      <c r="B456" s="23">
        <v>0.5065949364407073</v>
      </c>
      <c r="C456" s="23">
        <v>0.66871859587469396</v>
      </c>
      <c r="Q456" s="8"/>
      <c r="R456" s="9"/>
      <c r="S456" s="9"/>
    </row>
    <row r="457" spans="1:19">
      <c r="A457" s="2">
        <v>42111</v>
      </c>
      <c r="B457" s="23">
        <v>0.52450709322515532</v>
      </c>
      <c r="C457" s="23">
        <v>0.6524447580045194</v>
      </c>
      <c r="Q457" s="8"/>
      <c r="R457" s="9"/>
      <c r="S457" s="9"/>
    </row>
    <row r="458" spans="1:19">
      <c r="A458" s="2">
        <v>42118</v>
      </c>
      <c r="B458" s="23">
        <v>0.44616979751594271</v>
      </c>
      <c r="C458" s="23">
        <v>0.5803092333743104</v>
      </c>
      <c r="Q458" s="8"/>
      <c r="R458" s="9"/>
      <c r="S458" s="9"/>
    </row>
    <row r="459" spans="1:19">
      <c r="A459" s="2">
        <v>42125</v>
      </c>
      <c r="B459" s="23">
        <v>0.46366669929922638</v>
      </c>
      <c r="C459" s="23">
        <v>0.59716119811942203</v>
      </c>
      <c r="Q459" s="8"/>
      <c r="R459" s="9"/>
      <c r="S459" s="9"/>
    </row>
    <row r="460" spans="1:19">
      <c r="A460" s="2">
        <v>42132</v>
      </c>
      <c r="B460" s="23">
        <v>0.46863983065553055</v>
      </c>
      <c r="C460" s="23">
        <v>0.59141382748450699</v>
      </c>
      <c r="Q460" s="8"/>
      <c r="R460" s="9"/>
      <c r="S460" s="9"/>
    </row>
    <row r="461" spans="1:19">
      <c r="A461" s="2">
        <v>42139</v>
      </c>
      <c r="B461" s="23">
        <v>0.49101578022306841</v>
      </c>
      <c r="C461" s="23">
        <v>0.57561564650945352</v>
      </c>
      <c r="Q461" s="8"/>
      <c r="R461" s="9"/>
      <c r="S461" s="9"/>
    </row>
    <row r="462" spans="1:19">
      <c r="A462" s="2">
        <v>42146</v>
      </c>
      <c r="B462" s="23">
        <v>0.47756088711780309</v>
      </c>
      <c r="C462" s="23">
        <v>0.55909248751499818</v>
      </c>
      <c r="Q462" s="8"/>
      <c r="R462" s="9"/>
      <c r="S462" s="9"/>
    </row>
    <row r="463" spans="1:19">
      <c r="A463" s="2">
        <v>42153</v>
      </c>
      <c r="B463" s="23">
        <v>0.50248085198525039</v>
      </c>
      <c r="C463" s="23">
        <v>0.56048090241038029</v>
      </c>
      <c r="Q463" s="8"/>
      <c r="R463" s="9"/>
      <c r="S463" s="9"/>
    </row>
    <row r="464" spans="1:19">
      <c r="A464" s="2">
        <v>42160</v>
      </c>
      <c r="B464" s="23">
        <v>0.50593324358710223</v>
      </c>
      <c r="C464" s="23">
        <v>0.56624408615709731</v>
      </c>
      <c r="Q464" s="8"/>
      <c r="R464" s="9"/>
      <c r="S464" s="9"/>
    </row>
    <row r="465" spans="1:19">
      <c r="A465" s="2">
        <v>42167</v>
      </c>
      <c r="B465" s="23">
        <v>0.4935002082379133</v>
      </c>
      <c r="C465" s="23">
        <v>0.56377050542343432</v>
      </c>
      <c r="Q465" s="8"/>
      <c r="R465" s="9"/>
      <c r="S465" s="9"/>
    </row>
    <row r="466" spans="1:19">
      <c r="A466" s="2">
        <v>42174</v>
      </c>
      <c r="B466" s="23">
        <v>0.49140198023205167</v>
      </c>
      <c r="C466" s="23">
        <v>0.54400622015163469</v>
      </c>
      <c r="Q466" s="8"/>
      <c r="R466" s="9"/>
      <c r="S466" s="9"/>
    </row>
    <row r="467" spans="1:19">
      <c r="A467" s="2">
        <v>42181</v>
      </c>
      <c r="B467" s="23">
        <v>0.48965245996678614</v>
      </c>
      <c r="C467" s="23">
        <v>0.54604268818661028</v>
      </c>
      <c r="Q467" s="8"/>
      <c r="R467" s="9"/>
      <c r="S467" s="9"/>
    </row>
    <row r="468" spans="1:19">
      <c r="A468" s="2">
        <v>42188</v>
      </c>
      <c r="B468" s="23">
        <v>0.46127644752663394</v>
      </c>
      <c r="C468" s="23">
        <v>0.52539090496711338</v>
      </c>
      <c r="Q468" s="8"/>
      <c r="R468" s="9"/>
      <c r="S468" s="9"/>
    </row>
    <row r="469" spans="1:19">
      <c r="A469" s="2">
        <v>42195</v>
      </c>
      <c r="B469" s="23">
        <v>0.44150364046901297</v>
      </c>
      <c r="C469" s="23">
        <v>0.55045817683844667</v>
      </c>
      <c r="Q469" s="8"/>
      <c r="R469" s="9"/>
      <c r="S469" s="9"/>
    </row>
    <row r="470" spans="1:19">
      <c r="A470" s="2">
        <v>42202</v>
      </c>
      <c r="B470" s="23">
        <v>0.46205642820454002</v>
      </c>
      <c r="C470" s="23">
        <v>0.55217007257577277</v>
      </c>
      <c r="Q470" s="8"/>
      <c r="R470" s="9"/>
      <c r="S470" s="9"/>
    </row>
    <row r="471" spans="1:19">
      <c r="A471" s="2">
        <v>42209</v>
      </c>
      <c r="B471" s="23">
        <v>0.46632142273803145</v>
      </c>
      <c r="C471" s="23">
        <v>0.54528266698831829</v>
      </c>
      <c r="Q471" s="8"/>
      <c r="R471" s="9"/>
      <c r="S471" s="9"/>
    </row>
    <row r="472" spans="1:19">
      <c r="A472" s="2">
        <v>42216</v>
      </c>
      <c r="B472" s="23">
        <v>0.44644080263217661</v>
      </c>
      <c r="C472" s="23">
        <v>0.53879199060444893</v>
      </c>
      <c r="Q472" s="8"/>
      <c r="R472" s="9"/>
      <c r="S472" s="9"/>
    </row>
    <row r="473" spans="1:19">
      <c r="A473" s="2">
        <v>42223</v>
      </c>
      <c r="B473" s="23">
        <v>0.44303268252777978</v>
      </c>
      <c r="C473" s="23">
        <v>0.53450794884848574</v>
      </c>
      <c r="Q473" s="8"/>
      <c r="R473" s="9"/>
      <c r="S473" s="9"/>
    </row>
    <row r="474" spans="1:19">
      <c r="A474" s="2">
        <v>42230</v>
      </c>
      <c r="B474" s="23">
        <v>0.43148586270203437</v>
      </c>
      <c r="C474" s="23">
        <v>0.51472553081099859</v>
      </c>
      <c r="Q474" s="8"/>
      <c r="R474" s="9"/>
      <c r="S474" s="9"/>
    </row>
    <row r="475" spans="1:19">
      <c r="A475" s="2">
        <v>42237</v>
      </c>
      <c r="B475" s="23">
        <v>0.44454283278379148</v>
      </c>
      <c r="C475" s="23">
        <v>0.52529660131936551</v>
      </c>
      <c r="Q475" s="8"/>
      <c r="R475" s="9"/>
      <c r="S475" s="9"/>
    </row>
    <row r="476" spans="1:19">
      <c r="A476" s="2">
        <v>42244</v>
      </c>
      <c r="B476" s="23">
        <v>0.42387018549205524</v>
      </c>
      <c r="C476" s="23">
        <v>0.4890681920351802</v>
      </c>
      <c r="Q476" s="8"/>
      <c r="R476" s="9"/>
      <c r="S476" s="9"/>
    </row>
    <row r="477" spans="1:19">
      <c r="A477" s="2">
        <v>42251</v>
      </c>
      <c r="B477" s="23">
        <v>0.46361292707725371</v>
      </c>
      <c r="C477" s="23">
        <v>0.51010487818793193</v>
      </c>
      <c r="Q477" s="8"/>
      <c r="R477" s="9"/>
      <c r="S477" s="9"/>
    </row>
    <row r="478" spans="1:19">
      <c r="A478" s="2">
        <v>42258</v>
      </c>
      <c r="B478" s="23">
        <v>0.46907331198109026</v>
      </c>
      <c r="C478" s="23">
        <v>0.52119760015131478</v>
      </c>
      <c r="Q478" s="8"/>
      <c r="R478" s="9"/>
      <c r="S478" s="9"/>
    </row>
    <row r="479" spans="1:19">
      <c r="A479" s="2">
        <v>42265</v>
      </c>
      <c r="B479" s="23">
        <v>0.46954541851093295</v>
      </c>
      <c r="C479" s="23">
        <v>0.52973383455746281</v>
      </c>
      <c r="Q479" s="8"/>
      <c r="R479" s="9"/>
      <c r="S479" s="9"/>
    </row>
    <row r="480" spans="1:19">
      <c r="A480" s="2">
        <v>42272</v>
      </c>
      <c r="B480" s="23">
        <v>0.46767099063303985</v>
      </c>
      <c r="C480" s="23">
        <v>0.52426892774486911</v>
      </c>
      <c r="Q480" s="8"/>
      <c r="R480" s="9"/>
      <c r="S480" s="9"/>
    </row>
    <row r="481" spans="1:19">
      <c r="A481" s="2">
        <v>42279</v>
      </c>
      <c r="B481" s="23">
        <v>0.48042800854849249</v>
      </c>
      <c r="C481" s="23">
        <v>0.53963301975263989</v>
      </c>
      <c r="Q481" s="8"/>
      <c r="R481" s="9"/>
      <c r="S481" s="9"/>
    </row>
    <row r="482" spans="1:19">
      <c r="A482" s="2">
        <v>42286</v>
      </c>
      <c r="B482" s="23">
        <v>0.49316358792979703</v>
      </c>
      <c r="C482" s="23">
        <v>0.55382888591245516</v>
      </c>
      <c r="Q482" s="8"/>
      <c r="R482" s="9"/>
      <c r="S482" s="9"/>
    </row>
    <row r="483" spans="1:19">
      <c r="A483" s="2">
        <v>42293</v>
      </c>
      <c r="B483" s="23">
        <v>0.48788463539590221</v>
      </c>
      <c r="C483" s="23">
        <v>0.54933334521683919</v>
      </c>
      <c r="Q483" s="8"/>
      <c r="R483" s="9"/>
      <c r="S483" s="9"/>
    </row>
    <row r="484" spans="1:19">
      <c r="A484" s="2">
        <v>42300</v>
      </c>
      <c r="B484" s="23">
        <v>0.46842565677357656</v>
      </c>
      <c r="C484" s="23">
        <v>0.54970089103878261</v>
      </c>
      <c r="Q484" s="8"/>
      <c r="R484" s="9"/>
      <c r="S484" s="9"/>
    </row>
    <row r="485" spans="1:19">
      <c r="A485" s="2">
        <v>42307</v>
      </c>
      <c r="B485" s="23">
        <v>0.43725771625952492</v>
      </c>
      <c r="C485" s="23">
        <v>0.53541059721650042</v>
      </c>
      <c r="Q485" s="8"/>
      <c r="R485" s="9"/>
      <c r="S485" s="9"/>
    </row>
    <row r="486" spans="1:19">
      <c r="A486" s="2">
        <v>42314</v>
      </c>
      <c r="B486" s="23">
        <v>0.43610203475853931</v>
      </c>
      <c r="C486" s="23">
        <v>0.53434279687665154</v>
      </c>
      <c r="Q486" s="8"/>
      <c r="R486" s="9"/>
      <c r="S486" s="9"/>
    </row>
    <row r="487" spans="1:19">
      <c r="A487" s="2">
        <v>42321</v>
      </c>
      <c r="B487" s="23">
        <v>0.4580462695070468</v>
      </c>
      <c r="C487" s="23">
        <v>0.54981129306217058</v>
      </c>
      <c r="Q487" s="8"/>
      <c r="R487" s="9"/>
      <c r="S487" s="9"/>
    </row>
    <row r="488" spans="1:19">
      <c r="A488" s="2">
        <v>42328</v>
      </c>
      <c r="B488" s="23">
        <v>0.46024849856438005</v>
      </c>
      <c r="C488" s="23">
        <v>0.55172994736356884</v>
      </c>
      <c r="Q488" s="8"/>
      <c r="R488" s="9"/>
      <c r="S488" s="9"/>
    </row>
    <row r="489" spans="1:19">
      <c r="A489" s="2">
        <v>42335</v>
      </c>
      <c r="B489" s="23">
        <v>0.45946375394749805</v>
      </c>
      <c r="C489" s="23">
        <v>0.54269809812949554</v>
      </c>
      <c r="Q489" s="8"/>
      <c r="R489" s="9"/>
      <c r="S489" s="9"/>
    </row>
    <row r="490" spans="1:19">
      <c r="A490" s="2">
        <v>42342</v>
      </c>
      <c r="B490" s="23">
        <v>0.46017206748005701</v>
      </c>
      <c r="C490" s="23">
        <v>0.54331872288813765</v>
      </c>
      <c r="Q490" s="8"/>
      <c r="R490" s="9"/>
      <c r="S490" s="9"/>
    </row>
    <row r="491" spans="1:19">
      <c r="A491" s="2">
        <v>42349</v>
      </c>
      <c r="B491" s="23">
        <v>0.4281041900044279</v>
      </c>
      <c r="C491" s="23">
        <v>0.51916126798958773</v>
      </c>
      <c r="Q491" s="8"/>
      <c r="R491" s="9"/>
      <c r="S491" s="9"/>
    </row>
    <row r="492" spans="1:19">
      <c r="A492" s="2">
        <v>42356</v>
      </c>
      <c r="B492" s="23">
        <v>0.42496446501373381</v>
      </c>
      <c r="C492" s="23">
        <v>0.52919363884619186</v>
      </c>
      <c r="Q492" s="8"/>
      <c r="R492" s="9"/>
      <c r="S492" s="9"/>
    </row>
    <row r="493" spans="1:19">
      <c r="A493" s="2">
        <v>42363</v>
      </c>
      <c r="B493" s="23">
        <v>0.4340965469003687</v>
      </c>
      <c r="C493" s="23">
        <v>0.53627455637859323</v>
      </c>
      <c r="Q493" s="8"/>
      <c r="R493" s="9"/>
      <c r="S493" s="9"/>
    </row>
    <row r="494" spans="1:19">
      <c r="A494" s="2">
        <v>42370</v>
      </c>
      <c r="B494" s="23">
        <v>0.45708678350072723</v>
      </c>
      <c r="C494" s="23">
        <v>0.533574960153824</v>
      </c>
      <c r="Q494" s="8"/>
      <c r="R494" s="9"/>
      <c r="S494" s="9"/>
    </row>
    <row r="495" spans="1:19">
      <c r="A495" s="2">
        <v>42377</v>
      </c>
      <c r="B495" s="23">
        <v>0.50725937820711764</v>
      </c>
      <c r="C495" s="23">
        <v>0.57859677677360455</v>
      </c>
      <c r="Q495" s="8"/>
      <c r="R495" s="9"/>
      <c r="S495" s="9"/>
    </row>
    <row r="496" spans="1:19">
      <c r="A496" s="2">
        <v>42384</v>
      </c>
      <c r="B496" s="23">
        <v>0.53092351408796001</v>
      </c>
      <c r="C496" s="23">
        <v>0.59620037536550485</v>
      </c>
      <c r="Q496" s="8"/>
      <c r="R496" s="9"/>
      <c r="S496" s="9"/>
    </row>
    <row r="497" spans="1:19">
      <c r="A497" s="2">
        <v>42391</v>
      </c>
      <c r="B497" s="23">
        <v>0.51025957703091107</v>
      </c>
      <c r="C497" s="23">
        <v>0.57231717852644259</v>
      </c>
      <c r="Q497" s="8"/>
      <c r="R497" s="9"/>
      <c r="S497" s="9"/>
    </row>
    <row r="498" spans="1:19">
      <c r="A498" s="2">
        <v>42398</v>
      </c>
      <c r="B498" s="23">
        <v>0.52006862371074591</v>
      </c>
      <c r="C498" s="23">
        <v>0.59014896414857188</v>
      </c>
      <c r="Q498" s="8"/>
      <c r="R498" s="9"/>
      <c r="S498" s="9"/>
    </row>
    <row r="499" spans="1:19">
      <c r="A499" s="2">
        <v>42405</v>
      </c>
      <c r="B499" s="23">
        <v>0.53310585250591569</v>
      </c>
      <c r="C499" s="23">
        <v>0.5955050264056454</v>
      </c>
      <c r="Q499" s="8"/>
      <c r="R499" s="9"/>
      <c r="S499" s="9"/>
    </row>
    <row r="500" spans="1:19">
      <c r="A500" s="2">
        <v>42412</v>
      </c>
      <c r="B500" s="23">
        <v>0.53861783416533338</v>
      </c>
      <c r="C500" s="23">
        <v>0.60393976326532817</v>
      </c>
      <c r="Q500" s="8"/>
      <c r="R500" s="9"/>
      <c r="S500" s="9"/>
    </row>
    <row r="501" spans="1:19">
      <c r="A501" s="2">
        <v>42419</v>
      </c>
      <c r="B501" s="23">
        <v>0.5608038253220855</v>
      </c>
      <c r="C501" s="23">
        <v>0.6232724294555646</v>
      </c>
      <c r="Q501" s="8"/>
      <c r="R501" s="9"/>
      <c r="S501" s="9"/>
    </row>
    <row r="502" spans="1:19">
      <c r="A502" s="2">
        <v>42426</v>
      </c>
      <c r="B502" s="23">
        <v>0.54888838641383131</v>
      </c>
      <c r="C502" s="23">
        <v>0.61924813509967558</v>
      </c>
      <c r="Q502" s="8"/>
      <c r="R502" s="9"/>
      <c r="S502" s="9"/>
    </row>
    <row r="503" spans="1:19">
      <c r="A503" s="2">
        <v>42433</v>
      </c>
      <c r="B503" s="23">
        <v>0.59693078353475459</v>
      </c>
      <c r="C503" s="23">
        <v>0.67161735423524416</v>
      </c>
      <c r="Q503" s="8"/>
      <c r="R503" s="9"/>
      <c r="S503" s="9"/>
    </row>
    <row r="504" spans="1:19">
      <c r="A504" s="2">
        <v>42440</v>
      </c>
      <c r="B504" s="23">
        <v>0.59496800563529517</v>
      </c>
      <c r="C504" s="23">
        <v>0.66628173053566597</v>
      </c>
      <c r="Q504" s="8"/>
      <c r="R504" s="9"/>
      <c r="S504" s="9"/>
    </row>
    <row r="505" spans="1:19">
      <c r="A505" s="2">
        <v>42447</v>
      </c>
      <c r="B505" s="23">
        <v>0.61526199084527344</v>
      </c>
      <c r="C505" s="23">
        <v>0.6764777242547928</v>
      </c>
      <c r="Q505" s="8"/>
      <c r="R505" s="9"/>
      <c r="S505" s="9"/>
    </row>
    <row r="506" spans="1:19">
      <c r="A506" s="2">
        <v>42454</v>
      </c>
      <c r="B506" s="23">
        <v>0.59649326044875162</v>
      </c>
      <c r="C506" s="23">
        <v>0.66757831509081433</v>
      </c>
      <c r="Q506" s="8"/>
      <c r="R506" s="9"/>
      <c r="S506" s="9"/>
    </row>
    <row r="507" spans="1:19">
      <c r="A507" s="2">
        <v>42461</v>
      </c>
      <c r="B507" s="23">
        <v>0.59672136467614367</v>
      </c>
      <c r="C507" s="23">
        <v>0.65127545218628446</v>
      </c>
      <c r="Q507" s="8"/>
      <c r="R507" s="9"/>
      <c r="S507" s="9"/>
    </row>
    <row r="508" spans="1:19">
      <c r="A508" s="2">
        <v>42468</v>
      </c>
      <c r="B508" s="23">
        <v>0.58846321228802978</v>
      </c>
      <c r="C508" s="23">
        <v>0.63784914963707928</v>
      </c>
      <c r="Q508" s="8"/>
      <c r="R508" s="9"/>
      <c r="S508" s="9"/>
    </row>
    <row r="509" spans="1:19">
      <c r="A509" s="2">
        <v>42475</v>
      </c>
      <c r="B509" s="23">
        <v>0.60234910028935285</v>
      </c>
      <c r="C509" s="23">
        <v>0.66112198020558777</v>
      </c>
      <c r="Q509" s="8"/>
      <c r="R509" s="9"/>
      <c r="S509" s="9"/>
    </row>
    <row r="510" spans="1:19">
      <c r="A510" s="2">
        <v>42482</v>
      </c>
      <c r="B510" s="23">
        <v>0.66242173240136837</v>
      </c>
      <c r="C510" s="23">
        <v>0.71434276509455663</v>
      </c>
      <c r="Q510" s="8"/>
      <c r="R510" s="9"/>
      <c r="S510" s="9"/>
    </row>
    <row r="511" spans="1:19">
      <c r="A511" s="2">
        <v>42489</v>
      </c>
      <c r="B511" s="23">
        <v>0.66528020277107225</v>
      </c>
      <c r="C511" s="23">
        <v>0.7151966931130993</v>
      </c>
      <c r="Q511" s="8"/>
      <c r="R511" s="9"/>
      <c r="S511" s="9"/>
    </row>
    <row r="512" spans="1:19">
      <c r="A512" s="2">
        <v>42496</v>
      </c>
      <c r="B512" s="23">
        <v>0.66541495053207333</v>
      </c>
      <c r="C512" s="23">
        <v>0.71565131383269098</v>
      </c>
      <c r="Q512" s="8"/>
      <c r="R512" s="9"/>
      <c r="S512" s="9"/>
    </row>
    <row r="513" spans="1:19">
      <c r="A513" s="2">
        <v>42503</v>
      </c>
      <c r="B513" s="23">
        <v>0.66179926607603745</v>
      </c>
      <c r="C513" s="23">
        <v>0.71106582175409139</v>
      </c>
      <c r="Q513" s="8"/>
      <c r="R513" s="9"/>
      <c r="S513" s="9"/>
    </row>
    <row r="514" spans="1:19">
      <c r="A514" s="2">
        <v>42510</v>
      </c>
      <c r="B514" s="23">
        <v>0.66850221432375612</v>
      </c>
      <c r="C514" s="23">
        <v>0.72220572810410166</v>
      </c>
      <c r="Q514" s="8"/>
      <c r="R514" s="9"/>
      <c r="S514" s="9"/>
    </row>
    <row r="515" spans="1:19">
      <c r="A515" s="2">
        <v>42517</v>
      </c>
      <c r="B515" s="23">
        <v>0.67524757841680483</v>
      </c>
      <c r="C515" s="23">
        <v>0.72635717614186601</v>
      </c>
      <c r="Q515" s="8"/>
      <c r="R515" s="9"/>
      <c r="S515" s="9"/>
    </row>
    <row r="516" spans="1:19">
      <c r="A516" s="2">
        <v>42524</v>
      </c>
      <c r="B516" s="23">
        <v>0.67661245642908607</v>
      </c>
      <c r="C516" s="23">
        <v>0.72620096815728108</v>
      </c>
      <c r="Q516" s="8"/>
      <c r="R516" s="9"/>
      <c r="S516" s="9"/>
    </row>
    <row r="517" spans="1:19">
      <c r="A517" s="2">
        <v>42531</v>
      </c>
      <c r="B517" s="23">
        <v>0.68873155330658431</v>
      </c>
      <c r="C517" s="23">
        <v>0.72542683162296639</v>
      </c>
      <c r="Q517" s="8"/>
      <c r="R517" s="9"/>
      <c r="S517" s="9"/>
    </row>
    <row r="518" spans="1:19">
      <c r="A518" s="2">
        <v>42538</v>
      </c>
      <c r="B518" s="23">
        <v>0.69526298180287283</v>
      </c>
      <c r="C518" s="23">
        <v>0.74157198104286215</v>
      </c>
      <c r="Q518" s="8"/>
      <c r="R518" s="9"/>
      <c r="S518" s="9"/>
    </row>
    <row r="519" spans="1:19">
      <c r="A519" s="2">
        <v>42545</v>
      </c>
      <c r="B519" s="23">
        <v>0.69764163848440852</v>
      </c>
      <c r="C519" s="23">
        <v>0.74051457779495145</v>
      </c>
      <c r="Q519" s="8"/>
      <c r="R519" s="9"/>
      <c r="S519" s="9"/>
    </row>
    <row r="520" spans="1:19">
      <c r="A520" s="2">
        <v>42552</v>
      </c>
      <c r="B520" s="23">
        <v>0.72324852251609373</v>
      </c>
      <c r="C520" s="23">
        <v>0.758175529357627</v>
      </c>
      <c r="Q520" s="8"/>
      <c r="R520" s="9"/>
      <c r="S520" s="9"/>
    </row>
    <row r="521" spans="1:19">
      <c r="A521" s="2">
        <v>42559</v>
      </c>
      <c r="B521" s="23">
        <v>0.72840306508135633</v>
      </c>
      <c r="C521" s="23">
        <v>0.75243360029411055</v>
      </c>
      <c r="Q521" s="8"/>
      <c r="R521" s="9"/>
      <c r="S521" s="9"/>
    </row>
    <row r="522" spans="1:19">
      <c r="A522" s="2">
        <v>42566</v>
      </c>
      <c r="B522" s="23">
        <v>0.72695997610741414</v>
      </c>
      <c r="C522" s="23">
        <v>0.76374612838103628</v>
      </c>
      <c r="Q522" s="8"/>
      <c r="R522" s="9"/>
      <c r="S522" s="9"/>
    </row>
    <row r="523" spans="1:19">
      <c r="A523" s="2">
        <v>42573</v>
      </c>
      <c r="B523" s="23">
        <v>0.72781914868392295</v>
      </c>
      <c r="C523" s="23">
        <v>0.76596505621543076</v>
      </c>
      <c r="Q523" s="8"/>
      <c r="R523" s="9"/>
      <c r="S523" s="9"/>
    </row>
    <row r="524" spans="1:19">
      <c r="A524" s="2">
        <v>42580</v>
      </c>
      <c r="B524" s="23">
        <v>0.7302153107982603</v>
      </c>
      <c r="C524" s="23">
        <v>0.76599884369930782</v>
      </c>
      <c r="Q524" s="8"/>
      <c r="R524" s="9"/>
      <c r="S524" s="9"/>
    </row>
    <row r="525" spans="1:19">
      <c r="A525" s="2">
        <v>42587</v>
      </c>
      <c r="B525" s="23">
        <v>0.73293086714042965</v>
      </c>
      <c r="C525" s="23">
        <v>0.77123108075492319</v>
      </c>
      <c r="Q525" s="8"/>
      <c r="R525" s="9"/>
      <c r="S525" s="9"/>
    </row>
    <row r="526" spans="1:19">
      <c r="A526" s="2">
        <v>42594</v>
      </c>
      <c r="B526" s="23">
        <v>0.73162154266994472</v>
      </c>
      <c r="C526" s="23">
        <v>0.76886706625797763</v>
      </c>
      <c r="Q526" s="8"/>
      <c r="R526" s="9"/>
      <c r="S526" s="9"/>
    </row>
    <row r="527" spans="1:19">
      <c r="A527" s="2">
        <v>42601</v>
      </c>
      <c r="B527" s="23">
        <v>0.73912288211758848</v>
      </c>
      <c r="C527" s="23">
        <v>0.76937326826672692</v>
      </c>
      <c r="Q527" s="8"/>
      <c r="R527" s="9"/>
      <c r="S527" s="9"/>
    </row>
    <row r="528" spans="1:19">
      <c r="A528" s="2">
        <v>42608</v>
      </c>
      <c r="B528" s="23">
        <v>0.76141026312323101</v>
      </c>
      <c r="C528" s="23">
        <v>0.79615543344357154</v>
      </c>
      <c r="Q528" s="8"/>
      <c r="R528" s="9"/>
      <c r="S528" s="9"/>
    </row>
    <row r="529" spans="1:19">
      <c r="A529" s="2">
        <v>42615</v>
      </c>
      <c r="B529" s="23">
        <v>0.74018540871954397</v>
      </c>
      <c r="C529" s="23">
        <v>0.77726271978831996</v>
      </c>
      <c r="Q529" s="8"/>
      <c r="R529" s="9"/>
      <c r="S529" s="9"/>
    </row>
    <row r="530" spans="1:19">
      <c r="A530" s="2">
        <v>42622</v>
      </c>
      <c r="B530" s="23">
        <v>0.73323276253565506</v>
      </c>
      <c r="C530" s="23">
        <v>0.77671395029708246</v>
      </c>
      <c r="Q530" s="8"/>
      <c r="R530" s="9"/>
      <c r="S530" s="9"/>
    </row>
    <row r="531" spans="1:19">
      <c r="A531" s="2">
        <v>42629</v>
      </c>
      <c r="B531" s="23">
        <v>0.73719330805574435</v>
      </c>
      <c r="C531" s="23">
        <v>0.77528815108534577</v>
      </c>
      <c r="Q531" s="8"/>
      <c r="R531" s="9"/>
      <c r="S531" s="9"/>
    </row>
    <row r="532" spans="1:19">
      <c r="A532" s="2">
        <v>42636</v>
      </c>
      <c r="B532" s="23">
        <v>0.73094413755440424</v>
      </c>
      <c r="C532" s="23">
        <v>0.77148404321879338</v>
      </c>
      <c r="Q532" s="8"/>
      <c r="R532" s="9"/>
      <c r="S532" s="9"/>
    </row>
    <row r="533" spans="1:19">
      <c r="A533" s="2">
        <v>42643</v>
      </c>
      <c r="B533" s="23">
        <v>0.72767956896872732</v>
      </c>
      <c r="C533" s="23">
        <v>0.77181778587112526</v>
      </c>
      <c r="Q533" s="8"/>
      <c r="R533" s="9"/>
      <c r="S533" s="9"/>
    </row>
    <row r="534" spans="1:19">
      <c r="A534" s="2">
        <v>42650</v>
      </c>
      <c r="B534" s="23">
        <v>0.71070022320637871</v>
      </c>
      <c r="C534" s="23">
        <v>0.77000993645233518</v>
      </c>
      <c r="Q534" s="8"/>
      <c r="R534" s="9"/>
      <c r="S534" s="9"/>
    </row>
    <row r="535" spans="1:19">
      <c r="A535" s="2">
        <v>42657</v>
      </c>
      <c r="B535" s="23">
        <v>0.71543351708227143</v>
      </c>
      <c r="C535" s="23">
        <v>0.77431174470346997</v>
      </c>
      <c r="Q535" s="8"/>
      <c r="R535" s="9"/>
      <c r="S535" s="9"/>
    </row>
    <row r="536" spans="1:19">
      <c r="A536" s="2">
        <v>42664</v>
      </c>
      <c r="B536" s="23">
        <v>0.71461317809707336</v>
      </c>
      <c r="C536" s="23">
        <v>0.77605201459291318</v>
      </c>
      <c r="Q536" s="8"/>
      <c r="R536" s="9"/>
      <c r="S536" s="9"/>
    </row>
    <row r="537" spans="1:19">
      <c r="A537" s="2">
        <v>42671</v>
      </c>
      <c r="B537" s="23">
        <v>0.72515799452494489</v>
      </c>
      <c r="C537" s="23">
        <v>0.77227039089221228</v>
      </c>
      <c r="Q537" s="8"/>
      <c r="R537" s="9"/>
      <c r="S537" s="9"/>
    </row>
    <row r="538" spans="1:19">
      <c r="A538" s="2">
        <v>42678</v>
      </c>
      <c r="B538" s="23">
        <v>0.73466771193447244</v>
      </c>
      <c r="C538" s="23">
        <v>0.78395877784304524</v>
      </c>
      <c r="Q538" s="8"/>
      <c r="R538" s="9"/>
      <c r="S538" s="9"/>
    </row>
    <row r="539" spans="1:19">
      <c r="A539" s="2">
        <v>42685</v>
      </c>
      <c r="B539" s="23">
        <v>0.66140048818881281</v>
      </c>
      <c r="C539" s="23">
        <v>0.78358349147210882</v>
      </c>
      <c r="Q539" s="8"/>
      <c r="R539" s="9"/>
      <c r="S539" s="9"/>
    </row>
    <row r="540" spans="1:19">
      <c r="A540" s="2">
        <v>42692</v>
      </c>
      <c r="B540" s="23">
        <v>0.65532737453979162</v>
      </c>
      <c r="C540" s="23">
        <v>0.77755204789003562</v>
      </c>
      <c r="Q540" s="8"/>
      <c r="R540" s="9"/>
      <c r="S540" s="9"/>
    </row>
    <row r="541" spans="1:19">
      <c r="A541" s="2">
        <v>42699</v>
      </c>
      <c r="B541" s="23">
        <v>0.6608936422216255</v>
      </c>
      <c r="C541" s="23">
        <v>0.79026284246668754</v>
      </c>
      <c r="Q541" s="8"/>
      <c r="R541" s="9"/>
      <c r="S541" s="9"/>
    </row>
    <row r="542" spans="1:19">
      <c r="A542" s="2">
        <v>42706</v>
      </c>
      <c r="B542" s="23">
        <v>0.66263589892919861</v>
      </c>
      <c r="C542" s="23">
        <v>0.78821881118332515</v>
      </c>
      <c r="Q542" s="8"/>
      <c r="R542" s="9"/>
      <c r="S542" s="9"/>
    </row>
    <row r="543" spans="1:19">
      <c r="A543" s="2">
        <v>42713</v>
      </c>
      <c r="B543" s="23">
        <v>0.66705702596656302</v>
      </c>
      <c r="C543" s="23">
        <v>0.7937630413183242</v>
      </c>
      <c r="Q543" s="8"/>
      <c r="R543" s="9"/>
      <c r="S543" s="9"/>
    </row>
    <row r="544" spans="1:19">
      <c r="A544" s="2">
        <v>42720</v>
      </c>
      <c r="B544" s="23">
        <v>0.68020240048574421</v>
      </c>
      <c r="C544" s="23">
        <v>0.79395628283009279</v>
      </c>
      <c r="Q544" s="8"/>
      <c r="R544" s="9"/>
      <c r="S544" s="9"/>
    </row>
    <row r="545" spans="1:19">
      <c r="A545" s="2">
        <v>42727</v>
      </c>
      <c r="B545" s="23">
        <v>0.6662405832052497</v>
      </c>
      <c r="C545" s="23">
        <v>0.79367715755432622</v>
      </c>
      <c r="Q545" s="8"/>
      <c r="R545" s="9"/>
      <c r="S545" s="9"/>
    </row>
    <row r="546" spans="1:19">
      <c r="A546" s="2">
        <v>42734</v>
      </c>
      <c r="B546" s="23">
        <v>0.65511776429480006</v>
      </c>
      <c r="C546" s="23">
        <v>0.80831961596092494</v>
      </c>
      <c r="Q546" s="8"/>
      <c r="R546" s="9"/>
      <c r="S546" s="9"/>
    </row>
    <row r="547" spans="1:19">
      <c r="A547" s="2">
        <v>42741</v>
      </c>
      <c r="B547" s="23">
        <v>0.6226093362866375</v>
      </c>
      <c r="C547" s="23">
        <v>0.79169911259215964</v>
      </c>
      <c r="Q547" s="8"/>
      <c r="R547" s="9"/>
      <c r="S547" s="9"/>
    </row>
    <row r="548" spans="1:19">
      <c r="A548" s="2">
        <v>42748</v>
      </c>
      <c r="B548" s="23">
        <v>0.60929638888885962</v>
      </c>
      <c r="C548" s="23">
        <v>0.79086488401605148</v>
      </c>
      <c r="Q548" s="8"/>
      <c r="R548" s="9"/>
      <c r="S548" s="9"/>
    </row>
    <row r="549" spans="1:19">
      <c r="A549" s="2">
        <v>42755</v>
      </c>
      <c r="B549" s="23">
        <v>0.61845988559215825</v>
      </c>
      <c r="C549" s="23">
        <v>0.79234645265981185</v>
      </c>
      <c r="Q549" s="8"/>
      <c r="R549" s="9"/>
      <c r="S549" s="9"/>
    </row>
    <row r="550" spans="1:19">
      <c r="A550" s="2">
        <v>42762</v>
      </c>
      <c r="B550" s="23">
        <v>0.61245747863157052</v>
      </c>
      <c r="C550" s="23">
        <v>0.78996948598006955</v>
      </c>
      <c r="Q550" s="8"/>
      <c r="R550" s="9"/>
      <c r="S550" s="9"/>
    </row>
    <row r="551" spans="1:19">
      <c r="A551" s="2">
        <v>42769</v>
      </c>
      <c r="B551" s="23">
        <v>0.61495604318819308</v>
      </c>
      <c r="C551" s="23">
        <v>0.78869802256669108</v>
      </c>
      <c r="Q551" s="8"/>
      <c r="R551" s="9"/>
      <c r="S551" s="9"/>
    </row>
    <row r="552" spans="1:19">
      <c r="A552" s="2">
        <v>42776</v>
      </c>
      <c r="B552" s="23">
        <v>0.57189239664689417</v>
      </c>
      <c r="C552" s="23">
        <v>0.77937427844698293</v>
      </c>
      <c r="Q552" s="8"/>
      <c r="R552" s="9"/>
      <c r="S552" s="9"/>
    </row>
    <row r="553" spans="1:19">
      <c r="A553" s="2">
        <v>42783</v>
      </c>
      <c r="B553" s="23">
        <v>0.54135973727008435</v>
      </c>
      <c r="C553" s="23">
        <v>0.76760792588745164</v>
      </c>
      <c r="Q553" s="8"/>
      <c r="R553" s="9"/>
      <c r="S553" s="9"/>
    </row>
    <row r="554" spans="1:19">
      <c r="A554" s="2">
        <v>42790</v>
      </c>
      <c r="B554" s="23">
        <v>0.56000561087642931</v>
      </c>
      <c r="C554" s="23">
        <v>0.76936180265978626</v>
      </c>
      <c r="Q554" s="8"/>
      <c r="R554" s="9"/>
      <c r="S554" s="9"/>
    </row>
    <row r="555" spans="1:19">
      <c r="A555" s="2">
        <v>42797</v>
      </c>
      <c r="B555" s="23">
        <v>0.49253920479267566</v>
      </c>
      <c r="C555" s="23">
        <v>0.72527117015801645</v>
      </c>
      <c r="Q555" s="8"/>
      <c r="R555" s="9"/>
      <c r="S555" s="9"/>
    </row>
    <row r="556" spans="1:19">
      <c r="A556" s="2">
        <v>42804</v>
      </c>
      <c r="B556" s="23">
        <v>0.49278917016980428</v>
      </c>
      <c r="C556" s="23">
        <v>0.72501307245534585</v>
      </c>
      <c r="Q556" s="8"/>
      <c r="R556" s="9"/>
      <c r="S556" s="9"/>
    </row>
    <row r="557" spans="1:19">
      <c r="A557" s="2">
        <v>42811</v>
      </c>
      <c r="B557" s="23">
        <v>0.49695165179088441</v>
      </c>
      <c r="C557" s="23">
        <v>0.74732618397661543</v>
      </c>
      <c r="Q557" s="8"/>
      <c r="R557" s="9"/>
      <c r="S557" s="9"/>
    </row>
    <row r="558" spans="1:19">
      <c r="A558" s="2">
        <v>42818</v>
      </c>
      <c r="B558" s="23">
        <v>0.5322773662985858</v>
      </c>
      <c r="C558" s="23">
        <v>0.77105263738410457</v>
      </c>
      <c r="Q558" s="8"/>
      <c r="R558" s="9"/>
      <c r="S558" s="9"/>
    </row>
    <row r="559" spans="1:19">
      <c r="A559" s="2">
        <v>42825</v>
      </c>
      <c r="B559" s="23">
        <v>0.54237963814563439</v>
      </c>
      <c r="C559" s="23">
        <v>0.77459720000696197</v>
      </c>
      <c r="Q559" s="8"/>
      <c r="R559" s="9"/>
      <c r="S559" s="9"/>
    </row>
    <row r="560" spans="1:19">
      <c r="A560" s="2">
        <v>42832</v>
      </c>
      <c r="B560" s="23">
        <v>0.53464365077257114</v>
      </c>
      <c r="C560" s="23">
        <v>0.7725048396656049</v>
      </c>
      <c r="Q560" s="8"/>
      <c r="R560" s="9"/>
      <c r="S560" s="9"/>
    </row>
    <row r="561" spans="1:19">
      <c r="A561" s="2">
        <v>42839</v>
      </c>
      <c r="B561" s="23">
        <v>0.50636530366712984</v>
      </c>
      <c r="C561" s="23">
        <v>0.75657924971541324</v>
      </c>
      <c r="Q561" s="8"/>
      <c r="R561" s="9"/>
      <c r="S561" s="9"/>
    </row>
    <row r="562" spans="1:19">
      <c r="A562" s="2">
        <v>42846</v>
      </c>
      <c r="B562" s="23">
        <v>0.50255293384772803</v>
      </c>
      <c r="C562" s="23">
        <v>0.75646182333308942</v>
      </c>
      <c r="Q562" s="8"/>
      <c r="R562" s="9"/>
      <c r="S562" s="9"/>
    </row>
    <row r="563" spans="1:19">
      <c r="A563" s="2">
        <v>42853</v>
      </c>
      <c r="B563" s="23">
        <v>0.50817809027259209</v>
      </c>
      <c r="C563" s="23">
        <v>0.75840949623819987</v>
      </c>
      <c r="Q563" s="8"/>
      <c r="R563" s="9"/>
      <c r="S563" s="9"/>
    </row>
    <row r="564" spans="1:19">
      <c r="A564" s="2">
        <v>42860</v>
      </c>
      <c r="B564" s="23">
        <v>0.49243160601082298</v>
      </c>
      <c r="C564" s="23">
        <v>0.77049001654989147</v>
      </c>
      <c r="Q564" s="8"/>
      <c r="R564" s="9"/>
      <c r="S564" s="9"/>
    </row>
    <row r="565" spans="1:19">
      <c r="A565" s="2">
        <v>42867</v>
      </c>
      <c r="B565" s="23">
        <v>0.48849004426986048</v>
      </c>
      <c r="C565" s="23">
        <v>0.78569196687664233</v>
      </c>
      <c r="Q565" s="8"/>
      <c r="R565" s="9"/>
      <c r="S565" s="9"/>
    </row>
    <row r="566" spans="1:19">
      <c r="A566" s="2">
        <v>42874</v>
      </c>
      <c r="B566" s="23">
        <v>0.49156483917238591</v>
      </c>
      <c r="C566" s="23">
        <v>0.78358839345840992</v>
      </c>
      <c r="Q566" s="8"/>
      <c r="R566" s="9"/>
      <c r="S566" s="9"/>
    </row>
    <row r="567" spans="1:19">
      <c r="A567" s="2">
        <v>42881</v>
      </c>
      <c r="B567" s="23">
        <v>0.4517502331399556</v>
      </c>
      <c r="C567" s="23">
        <v>0.78534517787869973</v>
      </c>
      <c r="Q567" s="8"/>
      <c r="R567" s="9"/>
      <c r="S567" s="9"/>
    </row>
    <row r="568" spans="1:19">
      <c r="A568" s="2">
        <v>42888</v>
      </c>
      <c r="B568" s="23">
        <v>0.45494921965679735</v>
      </c>
      <c r="C568" s="23">
        <v>0.78055171310160743</v>
      </c>
      <c r="Q568" s="8"/>
      <c r="R568" s="9"/>
      <c r="S568" s="9"/>
    </row>
    <row r="569" spans="1:19">
      <c r="A569" s="2">
        <v>42895</v>
      </c>
      <c r="B569" s="23">
        <v>0.44352205706632603</v>
      </c>
      <c r="C569" s="23">
        <v>0.79179205986756263</v>
      </c>
      <c r="Q569" s="8"/>
      <c r="R569" s="9"/>
      <c r="S569" s="9"/>
    </row>
    <row r="570" spans="1:19">
      <c r="A570" s="2">
        <v>42902</v>
      </c>
      <c r="B570" s="23">
        <v>0.45321328201295796</v>
      </c>
      <c r="C570" s="23">
        <v>0.80486540986415755</v>
      </c>
      <c r="Q570" s="8"/>
      <c r="R570" s="9"/>
      <c r="S570" s="9"/>
    </row>
    <row r="571" spans="1:19">
      <c r="A571" s="2">
        <v>42909</v>
      </c>
      <c r="B571" s="23">
        <v>0.44766240248972644</v>
      </c>
      <c r="C571" s="23">
        <v>0.80072469359847209</v>
      </c>
      <c r="Q571" s="8"/>
      <c r="R571" s="9"/>
      <c r="S571" s="9"/>
    </row>
    <row r="572" spans="1:19">
      <c r="A572" s="2">
        <v>42916</v>
      </c>
      <c r="B572" s="23">
        <v>0.39880381057237368</v>
      </c>
      <c r="C572" s="23">
        <v>0.78725768555993259</v>
      </c>
      <c r="Q572" s="8"/>
      <c r="R572" s="9"/>
      <c r="S572" s="9"/>
    </row>
    <row r="573" spans="1:19">
      <c r="A573" s="2">
        <v>42923</v>
      </c>
      <c r="B573" s="23">
        <v>0.38502099905580794</v>
      </c>
      <c r="C573" s="23">
        <v>0.76905730530357852</v>
      </c>
      <c r="Q573" s="8"/>
      <c r="R573" s="9"/>
      <c r="S573" s="9"/>
    </row>
    <row r="574" spans="1:19">
      <c r="A574" s="2">
        <v>42930</v>
      </c>
      <c r="B574" s="23">
        <v>0.38579036594719573</v>
      </c>
      <c r="C574" s="23">
        <v>0.77771403430793751</v>
      </c>
      <c r="Q574" s="8"/>
      <c r="R574" s="9"/>
      <c r="S574" s="9"/>
    </row>
    <row r="575" spans="1:19">
      <c r="A575" s="2">
        <v>42937</v>
      </c>
      <c r="B575" s="23">
        <v>0.38712122137290311</v>
      </c>
      <c r="C575" s="23">
        <v>0.77889603482118519</v>
      </c>
      <c r="Q575" s="8"/>
      <c r="R575" s="9"/>
      <c r="S575" s="9"/>
    </row>
    <row r="576" spans="1:19">
      <c r="A576" s="2">
        <v>42944</v>
      </c>
      <c r="B576" s="23">
        <v>0.37878606429112432</v>
      </c>
      <c r="C576" s="23">
        <v>0.78056234369833843</v>
      </c>
      <c r="Q576" s="8"/>
      <c r="R576" s="9"/>
      <c r="S576" s="9"/>
    </row>
    <row r="577" spans="1:19">
      <c r="A577" s="2">
        <v>42951</v>
      </c>
      <c r="B577" s="23">
        <v>0.3821859418039224</v>
      </c>
      <c r="C577" s="23">
        <v>0.78106301021961289</v>
      </c>
      <c r="Q577" s="8"/>
      <c r="R577" s="9"/>
      <c r="S577" s="9"/>
    </row>
    <row r="578" spans="1:19">
      <c r="A578" s="2">
        <v>42958</v>
      </c>
      <c r="B578" s="23">
        <v>0.43823841845029377</v>
      </c>
      <c r="C578" s="23">
        <v>0.80176938177301804</v>
      </c>
      <c r="Q578" s="8"/>
      <c r="R578" s="9"/>
      <c r="S578" s="9"/>
    </row>
    <row r="579" spans="1:19">
      <c r="A579" s="2">
        <v>42965</v>
      </c>
      <c r="B579" s="23">
        <v>0.42219808282771831</v>
      </c>
      <c r="C579" s="23">
        <v>0.80428814012189276</v>
      </c>
      <c r="Q579" s="8"/>
      <c r="R579" s="9"/>
      <c r="S579" s="9"/>
    </row>
    <row r="580" spans="1:19">
      <c r="A580" s="2">
        <v>42972</v>
      </c>
      <c r="B580" s="23">
        <v>0.41621550112096761</v>
      </c>
      <c r="C580" s="23">
        <v>0.79089061603447663</v>
      </c>
      <c r="Q580" s="8"/>
      <c r="R580" s="9"/>
      <c r="S580" s="9"/>
    </row>
    <row r="581" spans="1:19">
      <c r="A581" s="2">
        <v>42979</v>
      </c>
      <c r="B581" s="23">
        <v>0.42478460109571775</v>
      </c>
      <c r="C581" s="23">
        <v>0.8070540762505326</v>
      </c>
      <c r="Q581" s="8"/>
      <c r="R581" s="9"/>
      <c r="S581" s="9"/>
    </row>
    <row r="582" spans="1:19">
      <c r="A582" s="2">
        <v>42986</v>
      </c>
      <c r="B582" s="23">
        <v>0.44701992846058619</v>
      </c>
      <c r="C582" s="23">
        <v>0.80726407572760805</v>
      </c>
      <c r="Q582" s="8"/>
      <c r="R582" s="9"/>
      <c r="S582" s="9"/>
    </row>
    <row r="583" spans="1:19">
      <c r="A583" s="2">
        <v>42993</v>
      </c>
      <c r="B583" s="23">
        <v>0.44716143175418793</v>
      </c>
      <c r="C583" s="23">
        <v>0.80886404152211555</v>
      </c>
      <c r="Q583" s="8"/>
      <c r="R583" s="9"/>
      <c r="S583" s="9"/>
    </row>
    <row r="584" spans="1:19">
      <c r="A584" s="2">
        <v>43000</v>
      </c>
      <c r="B584" s="23">
        <v>0.44703744903109494</v>
      </c>
      <c r="C584" s="23">
        <v>0.8251442697320176</v>
      </c>
      <c r="Q584" s="8"/>
      <c r="R584" s="9"/>
      <c r="S584" s="9"/>
    </row>
    <row r="585" spans="1:19">
      <c r="A585" s="2">
        <v>43007</v>
      </c>
      <c r="B585" s="23">
        <v>0.43378147378994114</v>
      </c>
      <c r="C585" s="23">
        <v>0.82630437813573743</v>
      </c>
      <c r="Q585" s="8"/>
      <c r="R585" s="9"/>
      <c r="S585" s="9"/>
    </row>
    <row r="586" spans="1:19">
      <c r="A586" s="2">
        <v>43014</v>
      </c>
      <c r="B586" s="23">
        <v>0.4580553656006317</v>
      </c>
      <c r="C586" s="23">
        <v>0.82835256776780397</v>
      </c>
      <c r="Q586" s="8"/>
      <c r="R586" s="9"/>
      <c r="S586" s="9"/>
    </row>
    <row r="587" spans="1:19">
      <c r="A587" s="2">
        <v>43021</v>
      </c>
      <c r="B587" s="23">
        <v>0.44296444397690193</v>
      </c>
      <c r="C587" s="23">
        <v>0.82696336624682565</v>
      </c>
      <c r="Q587" s="8"/>
      <c r="R587" s="9"/>
      <c r="S587" s="9"/>
    </row>
    <row r="588" spans="1:19">
      <c r="A588" s="2">
        <v>43028</v>
      </c>
      <c r="B588" s="23">
        <v>0.44289246700047569</v>
      </c>
      <c r="C588" s="23">
        <v>0.82521997188109908</v>
      </c>
      <c r="Q588" s="8"/>
      <c r="R588" s="9"/>
      <c r="S588" s="9"/>
    </row>
    <row r="589" spans="1:19">
      <c r="A589" s="2">
        <v>43035</v>
      </c>
      <c r="B589" s="23">
        <v>0.42114858465207872</v>
      </c>
      <c r="C589" s="23">
        <v>0.79914095193469847</v>
      </c>
      <c r="Q589" s="8"/>
      <c r="R589" s="9"/>
      <c r="S589" s="9"/>
    </row>
    <row r="590" spans="1:19">
      <c r="A590" s="2">
        <v>43042</v>
      </c>
      <c r="B590" s="23">
        <v>0.36121900832870635</v>
      </c>
      <c r="C590" s="23">
        <v>0.78578029253375981</v>
      </c>
      <c r="Q590" s="8"/>
      <c r="R590" s="9"/>
      <c r="S590" s="9"/>
    </row>
    <row r="591" spans="1:19">
      <c r="A591" s="2">
        <v>43049</v>
      </c>
      <c r="B591" s="23">
        <v>0.51169353159725106</v>
      </c>
      <c r="C591" s="23">
        <v>0.75225339169040228</v>
      </c>
      <c r="Q591" s="8"/>
      <c r="R591" s="9"/>
      <c r="S591" s="9"/>
    </row>
    <row r="592" spans="1:19">
      <c r="A592" s="2">
        <v>43056</v>
      </c>
      <c r="B592" s="23">
        <v>0.52067352744880258</v>
      </c>
      <c r="C592" s="23">
        <v>0.75221817556582304</v>
      </c>
      <c r="Q592" s="8"/>
      <c r="R592" s="9"/>
      <c r="S592" s="9"/>
    </row>
    <row r="593" spans="1:19">
      <c r="A593" s="2">
        <v>43063</v>
      </c>
      <c r="B593" s="23">
        <v>0.51444176186474833</v>
      </c>
      <c r="C593" s="23">
        <v>0.75192916200504012</v>
      </c>
      <c r="Q593" s="8"/>
      <c r="R593" s="9"/>
      <c r="S593" s="9"/>
    </row>
    <row r="594" spans="1:19">
      <c r="A594" s="2">
        <v>43070</v>
      </c>
      <c r="B594" s="23">
        <v>0.48362356102749604</v>
      </c>
      <c r="C594" s="23">
        <v>0.77417506558453375</v>
      </c>
      <c r="Q594" s="8"/>
      <c r="R594" s="9"/>
      <c r="S594" s="9"/>
    </row>
    <row r="595" spans="1:19">
      <c r="A595" s="2">
        <v>43077</v>
      </c>
      <c r="B595" s="23">
        <v>0.45845660323352089</v>
      </c>
      <c r="C595" s="23">
        <v>0.74627444554942768</v>
      </c>
      <c r="Q595" s="8"/>
      <c r="R595" s="9"/>
      <c r="S595" s="9"/>
    </row>
    <row r="596" spans="1:19">
      <c r="A596" s="2">
        <v>43084</v>
      </c>
      <c r="B596" s="23">
        <v>0.44700557040482292</v>
      </c>
      <c r="C596" s="23">
        <v>0.73819644663757888</v>
      </c>
      <c r="Q596" s="8"/>
      <c r="R596" s="9"/>
      <c r="S596" s="9"/>
    </row>
    <row r="597" spans="1:19">
      <c r="A597" s="2">
        <v>43091</v>
      </c>
      <c r="B597" s="23">
        <v>0.466966655061893</v>
      </c>
      <c r="C597" s="23">
        <v>0.72894903311088521</v>
      </c>
      <c r="Q597" s="8"/>
      <c r="R597" s="9"/>
      <c r="S597" s="9"/>
    </row>
    <row r="598" spans="1:19">
      <c r="A598" s="2">
        <v>43098</v>
      </c>
      <c r="B598" s="23">
        <v>0.52066889311401543</v>
      </c>
      <c r="C598" s="23">
        <v>0.71793369137760865</v>
      </c>
      <c r="Q598" s="8"/>
      <c r="R598" s="9"/>
      <c r="S598" s="9"/>
    </row>
    <row r="599" spans="1:19">
      <c r="A599" s="2">
        <v>43105</v>
      </c>
      <c r="B599" s="23">
        <v>0.48582978413875288</v>
      </c>
      <c r="C599" s="23">
        <v>0.69219964503514164</v>
      </c>
      <c r="Q599" s="8"/>
      <c r="R599" s="9"/>
      <c r="S599" s="9"/>
    </row>
    <row r="600" spans="1:19">
      <c r="A600" s="2">
        <v>43112</v>
      </c>
      <c r="B600" s="23">
        <v>0.49528164384413842</v>
      </c>
      <c r="C600" s="23">
        <v>0.68678964896367001</v>
      </c>
      <c r="Q600" s="8"/>
      <c r="R600" s="9"/>
      <c r="S600" s="9"/>
    </row>
    <row r="601" spans="1:19">
      <c r="A601" s="2">
        <v>43119</v>
      </c>
      <c r="B601" s="23">
        <v>0.49058568468015518</v>
      </c>
      <c r="C601" s="23">
        <v>0.6852842210892186</v>
      </c>
      <c r="Q601" s="8"/>
      <c r="R601" s="9"/>
      <c r="S601" s="9"/>
    </row>
    <row r="602" spans="1:19">
      <c r="A602" s="2">
        <v>43126</v>
      </c>
      <c r="B602" s="23">
        <v>0.47430619796032231</v>
      </c>
      <c r="C602" s="23">
        <v>0.66829564062941449</v>
      </c>
      <c r="Q602" s="8"/>
      <c r="R602" s="9"/>
      <c r="S602" s="9"/>
    </row>
    <row r="603" spans="1:19">
      <c r="A603" s="2">
        <v>43133</v>
      </c>
      <c r="B603" s="23">
        <v>0.58493916726036588</v>
      </c>
      <c r="C603" s="23">
        <v>0.71218066777146216</v>
      </c>
      <c r="Q603" s="8"/>
      <c r="R603" s="9"/>
      <c r="S603" s="9"/>
    </row>
    <row r="604" spans="1:19">
      <c r="A604" s="2">
        <v>43140</v>
      </c>
      <c r="B604" s="23">
        <v>0.58794141147830503</v>
      </c>
      <c r="C604" s="23">
        <v>0.71160678195196836</v>
      </c>
      <c r="Q604" s="8"/>
      <c r="R604" s="9"/>
      <c r="S604" s="9"/>
    </row>
    <row r="605" spans="1:19">
      <c r="A605" s="2">
        <v>43147</v>
      </c>
      <c r="B605" s="23">
        <v>0.52646881792539413</v>
      </c>
      <c r="C605" s="23">
        <v>0.66703312316396735</v>
      </c>
      <c r="Q605" s="8"/>
      <c r="R605" s="9"/>
      <c r="S605" s="9"/>
    </row>
    <row r="606" spans="1:19">
      <c r="A606" s="2">
        <v>43154</v>
      </c>
      <c r="B606" s="23">
        <v>0.53027198453726643</v>
      </c>
      <c r="C606" s="23">
        <v>0.66954589460168612</v>
      </c>
      <c r="Q606" s="8"/>
      <c r="R606" s="9"/>
      <c r="S606" s="9"/>
    </row>
    <row r="607" spans="1:19">
      <c r="A607" s="2">
        <v>43161</v>
      </c>
      <c r="B607" s="23">
        <v>0.5268909259578991</v>
      </c>
      <c r="C607" s="23">
        <v>0.66318530891937655</v>
      </c>
      <c r="Q607" s="8"/>
      <c r="R607" s="9"/>
      <c r="S607" s="9"/>
    </row>
    <row r="608" spans="1:19">
      <c r="A608" s="2">
        <v>43168</v>
      </c>
      <c r="B608" s="23">
        <v>0.43288035445955764</v>
      </c>
      <c r="C608" s="23">
        <v>0.61253529504133597</v>
      </c>
      <c r="Q608" s="8"/>
      <c r="R608" s="9"/>
      <c r="S608" s="9"/>
    </row>
    <row r="609" spans="1:19">
      <c r="A609" s="2">
        <v>43175</v>
      </c>
      <c r="B609" s="23">
        <v>0.43069324793648323</v>
      </c>
      <c r="C609" s="23">
        <v>0.58871589750039011</v>
      </c>
      <c r="Q609" s="8"/>
      <c r="R609" s="9"/>
      <c r="S609" s="9"/>
    </row>
    <row r="610" spans="1:19">
      <c r="A610" s="2">
        <v>43182</v>
      </c>
      <c r="B610" s="23">
        <v>0.45763810668323379</v>
      </c>
      <c r="C610" s="23">
        <v>0.60896046860575026</v>
      </c>
      <c r="Q610" s="8"/>
      <c r="R610" s="9"/>
      <c r="S610" s="9"/>
    </row>
    <row r="611" spans="1:19">
      <c r="A611" s="2">
        <v>43189</v>
      </c>
      <c r="B611" s="23">
        <v>0.46083568143438564</v>
      </c>
      <c r="C611" s="23">
        <v>0.6149252131156332</v>
      </c>
      <c r="Q611" s="8"/>
      <c r="R611" s="9"/>
      <c r="S611" s="9"/>
    </row>
    <row r="612" spans="1:19">
      <c r="A612" s="2">
        <v>43196</v>
      </c>
      <c r="B612" s="23">
        <v>0.43633264037608177</v>
      </c>
      <c r="C612" s="23">
        <v>0.58481920652841457</v>
      </c>
      <c r="Q612" s="8"/>
      <c r="R612" s="9"/>
      <c r="S612" s="9"/>
    </row>
    <row r="613" spans="1:19">
      <c r="A613" s="2">
        <v>43203</v>
      </c>
      <c r="B613" s="23">
        <v>0.43901376177202311</v>
      </c>
      <c r="C613" s="23">
        <v>0.58361153092546392</v>
      </c>
      <c r="Q613" s="8"/>
      <c r="R613" s="9"/>
      <c r="S613" s="9"/>
    </row>
    <row r="614" spans="1:19">
      <c r="A614" s="2">
        <v>43210</v>
      </c>
      <c r="B614" s="23">
        <v>0.44250997520789892</v>
      </c>
      <c r="C614" s="23">
        <v>0.58091973011843057</v>
      </c>
      <c r="Q614" s="8"/>
      <c r="R614" s="9"/>
      <c r="S614" s="9"/>
    </row>
    <row r="615" spans="1:19">
      <c r="A615" s="2">
        <v>43217</v>
      </c>
      <c r="B615" s="23">
        <v>0.4239239316959213</v>
      </c>
      <c r="C615" s="23">
        <v>0.56125170529784962</v>
      </c>
      <c r="Q615" s="8"/>
      <c r="R615" s="9"/>
      <c r="S615" s="9"/>
    </row>
    <row r="616" spans="1:19">
      <c r="A616" s="2">
        <v>43224</v>
      </c>
      <c r="B616" s="23">
        <v>0.43171003032473854</v>
      </c>
      <c r="C616" s="23">
        <v>0.5714692693705169</v>
      </c>
      <c r="Q616" s="8"/>
      <c r="R616" s="9"/>
      <c r="S616" s="9"/>
    </row>
    <row r="617" spans="1:19">
      <c r="A617" s="2">
        <v>43231</v>
      </c>
      <c r="B617" s="23">
        <v>0.44434500163146257</v>
      </c>
      <c r="C617" s="23">
        <v>0.56669574153277957</v>
      </c>
      <c r="Q617" s="8"/>
      <c r="R617" s="9"/>
      <c r="S617" s="9"/>
    </row>
    <row r="618" spans="1:19">
      <c r="A618" s="2">
        <v>43238</v>
      </c>
      <c r="B618" s="23">
        <v>0.44659745328120476</v>
      </c>
      <c r="C618" s="23">
        <v>0.58083970135619234</v>
      </c>
      <c r="Q618" s="8"/>
      <c r="R618" s="9"/>
      <c r="S618" s="9"/>
    </row>
    <row r="619" spans="1:19">
      <c r="A619" s="2">
        <v>43245</v>
      </c>
      <c r="B619" s="23">
        <v>0.44305006404238412</v>
      </c>
      <c r="C619" s="23">
        <v>0.57698532082181453</v>
      </c>
      <c r="Q619" s="8"/>
      <c r="R619" s="9"/>
      <c r="S619" s="9"/>
    </row>
    <row r="620" spans="1:19">
      <c r="A620" s="2">
        <v>43252</v>
      </c>
      <c r="B620" s="23">
        <v>0.44000003008967498</v>
      </c>
      <c r="C620" s="23">
        <v>0.57808321500854087</v>
      </c>
      <c r="Q620" s="8"/>
      <c r="R620" s="9"/>
      <c r="S620" s="9"/>
    </row>
    <row r="621" spans="1:19">
      <c r="A621" s="2">
        <v>43259</v>
      </c>
      <c r="B621" s="23">
        <v>0.44714706628120954</v>
      </c>
      <c r="C621" s="23">
        <v>0.57645731775417897</v>
      </c>
      <c r="Q621" s="8"/>
      <c r="R621" s="9"/>
      <c r="S621" s="9"/>
    </row>
    <row r="622" spans="1:19">
      <c r="A622" s="2">
        <v>43266</v>
      </c>
      <c r="B622" s="23">
        <v>0.44604529343223659</v>
      </c>
      <c r="C622" s="23">
        <v>0.56117219479619806</v>
      </c>
      <c r="Q622" s="8"/>
      <c r="R622" s="9"/>
      <c r="S622" s="9"/>
    </row>
    <row r="623" spans="1:19">
      <c r="A623" s="2">
        <v>43273</v>
      </c>
      <c r="B623" s="23">
        <v>0.4481499519599263</v>
      </c>
      <c r="C623" s="23">
        <v>0.56490784929949733</v>
      </c>
      <c r="Q623" s="8"/>
      <c r="R623" s="9"/>
      <c r="S623" s="9"/>
    </row>
    <row r="624" spans="1:19">
      <c r="A624" s="2">
        <v>43280</v>
      </c>
      <c r="B624" s="23">
        <v>0.45514691818701875</v>
      </c>
      <c r="C624" s="23">
        <v>0.5711916627624819</v>
      </c>
      <c r="Q624" s="8"/>
      <c r="R624" s="9"/>
      <c r="S624" s="9"/>
    </row>
    <row r="625" spans="1:19">
      <c r="A625" s="2">
        <v>43287</v>
      </c>
      <c r="B625" s="23">
        <v>0.46318453165971774</v>
      </c>
      <c r="C625" s="23">
        <v>0.58393338183199761</v>
      </c>
      <c r="Q625" s="8"/>
      <c r="R625" s="9"/>
      <c r="S625" s="9"/>
    </row>
    <row r="626" spans="1:19">
      <c r="A626" s="2">
        <v>43294</v>
      </c>
      <c r="B626" s="23">
        <v>0.45235416683851798</v>
      </c>
      <c r="C626" s="23">
        <v>0.56600289479844046</v>
      </c>
      <c r="Q626" s="8"/>
      <c r="R626" s="9"/>
      <c r="S626" s="9"/>
    </row>
    <row r="627" spans="1:19">
      <c r="A627" s="2">
        <v>43301</v>
      </c>
      <c r="B627" s="23">
        <v>0.45124340623452214</v>
      </c>
      <c r="C627" s="23">
        <v>0.56435947844634127</v>
      </c>
      <c r="Q627" s="8"/>
      <c r="R627" s="9"/>
      <c r="S627" s="9"/>
    </row>
    <row r="628" spans="1:19">
      <c r="A628" s="2">
        <v>43308</v>
      </c>
      <c r="B628" s="23">
        <v>0.45228984890663426</v>
      </c>
      <c r="C628" s="23">
        <v>0.5754099047807949</v>
      </c>
      <c r="Q628" s="8"/>
      <c r="R628" s="9"/>
      <c r="S628" s="9"/>
    </row>
    <row r="629" spans="1:19">
      <c r="A629" s="2">
        <v>43315</v>
      </c>
      <c r="B629" s="23">
        <v>0.44809396187067585</v>
      </c>
      <c r="C629" s="23">
        <v>0.55735108858901272</v>
      </c>
      <c r="Q629" s="8"/>
      <c r="R629" s="9"/>
      <c r="S629" s="9"/>
    </row>
    <row r="630" spans="1:19">
      <c r="A630" s="2">
        <v>43322</v>
      </c>
      <c r="B630" s="23">
        <v>0.4230618497381991</v>
      </c>
      <c r="C630" s="23">
        <v>0.54049987007977496</v>
      </c>
      <c r="Q630" s="8"/>
      <c r="R630" s="9"/>
      <c r="S630" s="9"/>
    </row>
    <row r="631" spans="1:19">
      <c r="A631" s="2">
        <v>43329</v>
      </c>
      <c r="B631" s="23">
        <v>0.43129588924219087</v>
      </c>
      <c r="C631" s="23">
        <v>0.51294301647172369</v>
      </c>
      <c r="Q631" s="8"/>
      <c r="R631" s="9"/>
      <c r="S631" s="9"/>
    </row>
    <row r="632" spans="1:19">
      <c r="A632" s="2">
        <v>43336</v>
      </c>
      <c r="B632" s="23">
        <v>0.43607401640819432</v>
      </c>
      <c r="C632" s="23">
        <v>0.52686089255430368</v>
      </c>
      <c r="Q632" s="8"/>
      <c r="R632" s="9"/>
      <c r="S632" s="9"/>
    </row>
    <row r="633" spans="1:19">
      <c r="A633" s="2">
        <v>43343</v>
      </c>
      <c r="B633" s="23">
        <v>0.43264032301527078</v>
      </c>
      <c r="C633" s="23">
        <v>0.52730279169879224</v>
      </c>
      <c r="Q633" s="8"/>
      <c r="R633" s="9"/>
      <c r="S633" s="9"/>
    </row>
    <row r="634" spans="1:19">
      <c r="A634" s="2">
        <v>43350</v>
      </c>
      <c r="B634" s="23">
        <v>0.44133193967551398</v>
      </c>
      <c r="C634" s="23">
        <v>0.53610998708677182</v>
      </c>
      <c r="Q634" s="8"/>
      <c r="R634" s="9"/>
      <c r="S634" s="9"/>
    </row>
    <row r="635" spans="1:19">
      <c r="A635" s="2">
        <v>43357</v>
      </c>
      <c r="B635" s="23">
        <v>0.42307483125788026</v>
      </c>
      <c r="C635" s="23">
        <v>0.52674453779869268</v>
      </c>
      <c r="Q635" s="8"/>
      <c r="R635" s="9"/>
      <c r="S635" s="9"/>
    </row>
    <row r="636" spans="1:19">
      <c r="A636" s="2">
        <v>43364</v>
      </c>
      <c r="B636" s="23">
        <v>0.3652159926493091</v>
      </c>
      <c r="C636" s="23">
        <v>0.45040402636970933</v>
      </c>
      <c r="Q636" s="8"/>
      <c r="R636" s="9"/>
      <c r="S636" s="9"/>
    </row>
    <row r="637" spans="1:19">
      <c r="A637" s="2">
        <v>43371</v>
      </c>
      <c r="B637" s="23">
        <v>0.38054001035729418</v>
      </c>
      <c r="C637" s="23">
        <v>0.43199310840198235</v>
      </c>
      <c r="Q637" s="8"/>
      <c r="R637" s="9"/>
      <c r="S637" s="9"/>
    </row>
    <row r="638" spans="1:19">
      <c r="A638" s="2">
        <v>43378</v>
      </c>
      <c r="B638" s="23">
        <v>0.39621644065367145</v>
      </c>
      <c r="C638" s="23">
        <v>0.48264135618044535</v>
      </c>
      <c r="Q638" s="8"/>
      <c r="R638" s="9"/>
      <c r="S638" s="9"/>
    </row>
    <row r="639" spans="1:19">
      <c r="A639" s="2">
        <v>43385</v>
      </c>
      <c r="B639" s="23">
        <v>0.34160861107281798</v>
      </c>
      <c r="C639" s="23">
        <v>0.45772880682138473</v>
      </c>
      <c r="Q639" s="8"/>
      <c r="R639" s="9"/>
      <c r="S639" s="9"/>
    </row>
    <row r="640" spans="1:19">
      <c r="A640" s="2">
        <v>43392</v>
      </c>
      <c r="B640" s="23">
        <v>0.33856555662721982</v>
      </c>
      <c r="C640" s="23">
        <v>0.45759339015717071</v>
      </c>
      <c r="Q640" s="8"/>
      <c r="R640" s="9"/>
      <c r="S640" s="9"/>
    </row>
    <row r="641" spans="1:19">
      <c r="A641" s="2">
        <v>43399</v>
      </c>
      <c r="B641" s="23">
        <v>0.38250407510066586</v>
      </c>
      <c r="C641" s="23">
        <v>0.48777432127311349</v>
      </c>
      <c r="Q641" s="8"/>
      <c r="R641" s="9"/>
      <c r="S641" s="9"/>
    </row>
    <row r="642" spans="1:19">
      <c r="A642" s="2">
        <v>43406</v>
      </c>
      <c r="B642" s="23">
        <v>0.42545086539397503</v>
      </c>
      <c r="C642" s="23">
        <v>0.56238459657784801</v>
      </c>
      <c r="Q642" s="8"/>
      <c r="R642" s="9"/>
      <c r="S642" s="9"/>
    </row>
    <row r="643" spans="1:19">
      <c r="A643" s="2">
        <v>43413</v>
      </c>
      <c r="B643" s="23">
        <v>0.42717328557141016</v>
      </c>
      <c r="C643" s="23">
        <v>0.56169038625883871</v>
      </c>
      <c r="Q643" s="8"/>
      <c r="R643" s="9"/>
      <c r="S643" s="9"/>
    </row>
    <row r="644" spans="1:19">
      <c r="A644" s="2">
        <v>43420</v>
      </c>
      <c r="B644" s="23">
        <v>0.4197694611600683</v>
      </c>
      <c r="C644" s="23">
        <v>0.56535706709607625</v>
      </c>
      <c r="Q644" s="8"/>
      <c r="R644" s="9"/>
      <c r="S644" s="9"/>
    </row>
    <row r="645" spans="1:19">
      <c r="A645" s="2">
        <v>43427</v>
      </c>
      <c r="B645" s="23">
        <v>0.42795738505198749</v>
      </c>
      <c r="C645" s="23">
        <v>0.56609856990026886</v>
      </c>
      <c r="Q645" s="8"/>
      <c r="R645" s="9"/>
      <c r="S645" s="9"/>
    </row>
    <row r="646" spans="1:19">
      <c r="A646" s="2">
        <v>43434</v>
      </c>
      <c r="B646" s="23">
        <v>0.47085730741473297</v>
      </c>
      <c r="C646" s="23">
        <v>0.56566228690619302</v>
      </c>
      <c r="Q646" s="8"/>
      <c r="R646" s="9"/>
      <c r="S646" s="9"/>
    </row>
    <row r="647" spans="1:19">
      <c r="A647" s="2">
        <v>43441</v>
      </c>
      <c r="B647" s="23">
        <v>0.48914028802241216</v>
      </c>
      <c r="C647" s="23">
        <v>0.5740215009359283</v>
      </c>
      <c r="Q647" s="8"/>
      <c r="R647" s="9"/>
      <c r="S647" s="9"/>
    </row>
    <row r="648" spans="1:19">
      <c r="A648" s="2">
        <v>43448</v>
      </c>
      <c r="B648" s="23">
        <v>0.47643215995391641</v>
      </c>
      <c r="C648" s="23">
        <v>0.56494758025658254</v>
      </c>
      <c r="Q648" s="8"/>
      <c r="R648" s="9"/>
      <c r="S648" s="9"/>
    </row>
    <row r="649" spans="1:19">
      <c r="A649" s="2">
        <v>43455</v>
      </c>
      <c r="B649" s="23">
        <v>0.45921359250684951</v>
      </c>
      <c r="C649" s="23">
        <v>0.55853637744542595</v>
      </c>
      <c r="Q649" s="8"/>
      <c r="R649" s="9"/>
      <c r="S649" s="9"/>
    </row>
    <row r="650" spans="1:19">
      <c r="A650" s="2">
        <v>43462</v>
      </c>
      <c r="B650" s="23">
        <v>0.4628950536175237</v>
      </c>
      <c r="C650" s="23">
        <v>0.55835319968147379</v>
      </c>
      <c r="Q650" s="8"/>
      <c r="R650" s="9"/>
      <c r="S650" s="9"/>
    </row>
    <row r="651" spans="1:19">
      <c r="A651" s="2">
        <v>43469</v>
      </c>
      <c r="B651" s="23">
        <v>0.44308747082503708</v>
      </c>
      <c r="C651" s="23">
        <v>0.55731767953843891</v>
      </c>
      <c r="Q651" s="8"/>
      <c r="R651" s="9"/>
      <c r="S651" s="9"/>
    </row>
    <row r="652" spans="1:19">
      <c r="A652" s="2">
        <v>43476</v>
      </c>
      <c r="B652" s="23">
        <v>0.43998642712860558</v>
      </c>
      <c r="C652" s="23">
        <v>0.5516033470230487</v>
      </c>
      <c r="Q652" s="8"/>
      <c r="R652" s="9"/>
      <c r="S652" s="9"/>
    </row>
    <row r="653" spans="1:19">
      <c r="A653" s="2">
        <v>43483</v>
      </c>
      <c r="B653" s="23">
        <v>0.44294142113621993</v>
      </c>
      <c r="C653" s="23">
        <v>0.55167209027296527</v>
      </c>
      <c r="Q653" s="8"/>
      <c r="R653" s="9"/>
      <c r="S653" s="9"/>
    </row>
    <row r="654" spans="1:19">
      <c r="A654" s="2">
        <v>43490</v>
      </c>
      <c r="B654" s="23">
        <v>0.43611413415401473</v>
      </c>
      <c r="C654" s="23">
        <v>0.53939979796700943</v>
      </c>
      <c r="Q654" s="8"/>
      <c r="R654" s="9"/>
      <c r="S654" s="9"/>
    </row>
    <row r="655" spans="1:19">
      <c r="A655" s="2">
        <v>43497</v>
      </c>
      <c r="B655" s="23">
        <v>0.41083138079016041</v>
      </c>
      <c r="C655" s="23">
        <v>0.52492105674026945</v>
      </c>
      <c r="Q655" s="8"/>
      <c r="R655" s="9"/>
      <c r="S655" s="9"/>
    </row>
    <row r="656" spans="1:19">
      <c r="A656" s="2">
        <v>43504</v>
      </c>
      <c r="B656" s="23">
        <v>0.38161869740881149</v>
      </c>
      <c r="C656" s="23">
        <v>0.50592187315929482</v>
      </c>
      <c r="Q656" s="8"/>
      <c r="R656" s="9"/>
      <c r="S656" s="9"/>
    </row>
    <row r="657" spans="1:19">
      <c r="A657" s="2">
        <v>43511</v>
      </c>
      <c r="B657" s="23">
        <v>0.35852803280406947</v>
      </c>
      <c r="C657" s="23">
        <v>0.53310380839713656</v>
      </c>
      <c r="Q657" s="8"/>
      <c r="R657" s="9"/>
      <c r="S657" s="9"/>
    </row>
    <row r="658" spans="1:19">
      <c r="A658" s="2">
        <v>43518</v>
      </c>
      <c r="B658" s="23">
        <v>0.36178425717033913</v>
      </c>
      <c r="C658" s="23">
        <v>0.53716543447364729</v>
      </c>
      <c r="Q658" s="8"/>
      <c r="R658" s="9"/>
      <c r="S658" s="9"/>
    </row>
    <row r="659" spans="1:19">
      <c r="A659" s="2">
        <v>43525</v>
      </c>
      <c r="B659" s="23">
        <v>0.36424258044507807</v>
      </c>
      <c r="C659" s="23">
        <v>0.53825431442816651</v>
      </c>
      <c r="Q659" s="8"/>
      <c r="R659" s="9"/>
      <c r="S659" s="9"/>
    </row>
    <row r="660" spans="1:19">
      <c r="A660" s="2">
        <v>43532</v>
      </c>
      <c r="B660" s="23">
        <v>0.39659426076546067</v>
      </c>
      <c r="C660" s="23">
        <v>0.56699562129199921</v>
      </c>
      <c r="Q660" s="8"/>
      <c r="R660" s="9"/>
      <c r="S660" s="9"/>
    </row>
    <row r="661" spans="1:19">
      <c r="A661" s="2">
        <v>43539</v>
      </c>
      <c r="B661" s="23">
        <v>0.41875341449058873</v>
      </c>
      <c r="C661" s="23">
        <v>0.58358109008370029</v>
      </c>
      <c r="Q661" s="8"/>
      <c r="R661" s="9"/>
      <c r="S661" s="9"/>
    </row>
    <row r="662" spans="1:19">
      <c r="A662" s="2">
        <v>43546</v>
      </c>
      <c r="B662" s="23">
        <v>0.39733437721766163</v>
      </c>
      <c r="C662" s="23">
        <v>0.57136015499705595</v>
      </c>
      <c r="Q662" s="8"/>
      <c r="R662" s="9"/>
      <c r="S662" s="9"/>
    </row>
    <row r="663" spans="1:19">
      <c r="A663" s="2">
        <v>43553</v>
      </c>
      <c r="B663" s="23">
        <v>0.39681233344469868</v>
      </c>
      <c r="C663" s="23">
        <v>0.56979794695176955</v>
      </c>
      <c r="Q663" s="8"/>
      <c r="R663" s="9"/>
      <c r="S663" s="9"/>
    </row>
    <row r="664" spans="1:19">
      <c r="A664" s="2">
        <v>43560</v>
      </c>
      <c r="B664" s="23">
        <v>0.41049219360950451</v>
      </c>
      <c r="C664" s="23">
        <v>0.57844946065618308</v>
      </c>
      <c r="Q664" s="8"/>
      <c r="R664" s="9"/>
      <c r="S664" s="9"/>
    </row>
    <row r="665" spans="1:19">
      <c r="A665" s="2">
        <v>43567</v>
      </c>
      <c r="B665" s="23">
        <v>0.40367490469229528</v>
      </c>
      <c r="C665" s="23">
        <v>0.5755356232892086</v>
      </c>
      <c r="Q665" s="8"/>
      <c r="R665" s="9"/>
      <c r="S665" s="9"/>
    </row>
    <row r="666" spans="1:19">
      <c r="A666" s="2">
        <v>43574</v>
      </c>
      <c r="B666" s="23">
        <v>0.40231623694376561</v>
      </c>
      <c r="C666" s="23">
        <v>0.57684175451624198</v>
      </c>
      <c r="Q666" s="8"/>
      <c r="R666" s="9"/>
      <c r="S666" s="9"/>
    </row>
    <row r="667" spans="1:19">
      <c r="A667" s="2">
        <v>43581</v>
      </c>
      <c r="B667" s="23">
        <v>0.40480449057386608</v>
      </c>
      <c r="C667" s="23">
        <v>0.5853962778334787</v>
      </c>
      <c r="Q667" s="8"/>
      <c r="R667" s="9"/>
      <c r="S667" s="9"/>
    </row>
    <row r="668" spans="1:19">
      <c r="A668" s="2">
        <v>43588</v>
      </c>
      <c r="B668" s="23">
        <v>0.40252313905203291</v>
      </c>
      <c r="C668" s="23">
        <v>0.57389399773569338</v>
      </c>
      <c r="Q668" s="8"/>
      <c r="R668" s="9"/>
      <c r="S668" s="9"/>
    </row>
    <row r="669" spans="1:19">
      <c r="A669" s="2">
        <v>43595</v>
      </c>
      <c r="B669" s="23">
        <v>0.42596609339765157</v>
      </c>
      <c r="C669" s="23">
        <v>0.60688720551939257</v>
      </c>
      <c r="Q669" s="8"/>
      <c r="R669" s="9"/>
      <c r="S669" s="9"/>
    </row>
    <row r="670" spans="1:19">
      <c r="A670" s="2">
        <v>43602</v>
      </c>
      <c r="B670" s="23">
        <v>0.4244890050466345</v>
      </c>
      <c r="C670" s="23">
        <v>0.57623792576226807</v>
      </c>
      <c r="Q670" s="8"/>
      <c r="R670" s="9"/>
      <c r="S670" s="9"/>
    </row>
    <row r="671" spans="1:19">
      <c r="A671" s="2">
        <v>43609</v>
      </c>
      <c r="B671" s="23">
        <v>0.39148913317429274</v>
      </c>
      <c r="C671" s="23">
        <v>0.54557294142344692</v>
      </c>
      <c r="Q671" s="8"/>
      <c r="R671" s="9"/>
      <c r="S671" s="9"/>
    </row>
    <row r="672" spans="1:19">
      <c r="A672" s="2">
        <v>43616</v>
      </c>
      <c r="B672" s="23">
        <v>0.37581691294957159</v>
      </c>
      <c r="C672" s="23">
        <v>0.54794547240015978</v>
      </c>
      <c r="Q672" s="8"/>
      <c r="R672" s="9"/>
      <c r="S672" s="9"/>
    </row>
    <row r="673" spans="1:19">
      <c r="A673" s="2">
        <v>43623</v>
      </c>
      <c r="B673" s="23">
        <v>0.34164146574293663</v>
      </c>
      <c r="C673" s="23">
        <v>0.54089016818556757</v>
      </c>
      <c r="Q673" s="8"/>
      <c r="R673" s="9"/>
      <c r="S673" s="9"/>
    </row>
    <row r="674" spans="1:19">
      <c r="A674" s="2">
        <v>43630</v>
      </c>
      <c r="B674" s="23">
        <v>0.34161726054211272</v>
      </c>
      <c r="C674" s="23">
        <v>0.54475107314400273</v>
      </c>
      <c r="Q674" s="8"/>
      <c r="R674" s="9"/>
      <c r="S674" s="9"/>
    </row>
    <row r="675" spans="1:19">
      <c r="A675" s="2">
        <v>43637</v>
      </c>
      <c r="B675" s="23">
        <v>0.32111989552161418</v>
      </c>
      <c r="C675" s="23">
        <v>0.50495422965069214</v>
      </c>
      <c r="Q675" s="8"/>
      <c r="R675" s="9"/>
      <c r="S675" s="9"/>
    </row>
    <row r="676" spans="1:19">
      <c r="A676" s="2">
        <v>43644</v>
      </c>
      <c r="B676" s="23">
        <v>0.31508812466553132</v>
      </c>
      <c r="C676" s="23">
        <v>0.50025304116739178</v>
      </c>
      <c r="Q676" s="8"/>
      <c r="R676" s="9"/>
      <c r="S676" s="9"/>
    </row>
    <row r="677" spans="1:19">
      <c r="A677" s="2">
        <v>43651</v>
      </c>
      <c r="B677" s="23">
        <v>0.31193087019096583</v>
      </c>
      <c r="C677" s="23">
        <v>0.50075446947914504</v>
      </c>
      <c r="Q677" s="8"/>
      <c r="R677" s="9"/>
      <c r="S677" s="9"/>
    </row>
    <row r="678" spans="1:19">
      <c r="A678" s="2">
        <v>43658</v>
      </c>
      <c r="B678" s="23">
        <v>0.30101583626386269</v>
      </c>
      <c r="C678" s="23">
        <v>0.49626252962670708</v>
      </c>
      <c r="Q678" s="8"/>
      <c r="R678" s="9"/>
      <c r="S678" s="9"/>
    </row>
    <row r="679" spans="1:19">
      <c r="A679" s="2">
        <v>43665</v>
      </c>
      <c r="B679" s="23">
        <v>0.30399485520853348</v>
      </c>
      <c r="C679" s="23">
        <v>0.49208990304470446</v>
      </c>
      <c r="Q679" s="8"/>
      <c r="R679" s="9"/>
      <c r="S679" s="9"/>
    </row>
    <row r="680" spans="1:19">
      <c r="A680" s="2">
        <v>43672</v>
      </c>
      <c r="B680" s="23">
        <v>0.29367077448891771</v>
      </c>
      <c r="C680" s="23">
        <v>0.48135769000710826</v>
      </c>
      <c r="Q680" s="8"/>
      <c r="R680" s="9"/>
      <c r="S680" s="9"/>
    </row>
    <row r="681" spans="1:19">
      <c r="A681" s="2">
        <v>43679</v>
      </c>
      <c r="B681" s="23">
        <v>0.32128883818009335</v>
      </c>
      <c r="C681" s="23">
        <v>0.51845214821533958</v>
      </c>
      <c r="Q681" s="8"/>
      <c r="R681" s="9"/>
      <c r="S681" s="9"/>
    </row>
    <row r="682" spans="1:19">
      <c r="A682" s="2">
        <v>43686</v>
      </c>
      <c r="B682" s="23">
        <v>0.31927387166225801</v>
      </c>
      <c r="C682" s="23">
        <v>0.50522780471428619</v>
      </c>
      <c r="Q682" s="8"/>
      <c r="R682" s="9"/>
      <c r="S682" s="9"/>
    </row>
    <row r="683" spans="1:19">
      <c r="A683" s="2">
        <v>43693</v>
      </c>
      <c r="B683" s="23">
        <v>0.32055277640665586</v>
      </c>
      <c r="C683" s="23">
        <v>0.5300419267340829</v>
      </c>
      <c r="Q683" s="8"/>
      <c r="R683" s="9"/>
      <c r="S683" s="9"/>
    </row>
    <row r="684" spans="1:19">
      <c r="A684" s="2">
        <v>43700</v>
      </c>
      <c r="B684" s="23">
        <v>0.31756676224353747</v>
      </c>
      <c r="C684" s="23">
        <v>0.51950444069769286</v>
      </c>
      <c r="Q684" s="8"/>
      <c r="R684" s="9"/>
      <c r="S684" s="9"/>
    </row>
    <row r="685" spans="1:19">
      <c r="A685" s="2">
        <v>43707</v>
      </c>
      <c r="B685" s="23">
        <v>0.3290403236507532</v>
      </c>
      <c r="C685" s="23">
        <v>0.52257930527593932</v>
      </c>
      <c r="Q685" s="8"/>
      <c r="R685" s="9"/>
      <c r="S685" s="9"/>
    </row>
    <row r="686" spans="1:19">
      <c r="A686" s="2">
        <v>43714</v>
      </c>
      <c r="B686" s="23">
        <v>0.31585973826755287</v>
      </c>
      <c r="C686" s="23">
        <v>0.50765857161177852</v>
      </c>
      <c r="Q686" s="8"/>
      <c r="R686" s="9"/>
      <c r="S686" s="9"/>
    </row>
    <row r="687" spans="1:19">
      <c r="A687" s="2">
        <v>43721</v>
      </c>
      <c r="B687" s="23">
        <v>0.32484883156663918</v>
      </c>
      <c r="C687" s="23">
        <v>0.51380339377313422</v>
      </c>
      <c r="Q687" s="8"/>
      <c r="R687" s="9"/>
      <c r="S687" s="9"/>
    </row>
    <row r="688" spans="1:19">
      <c r="A688" s="2">
        <v>43728</v>
      </c>
      <c r="B688" s="23">
        <v>0.3561680348461907</v>
      </c>
      <c r="C688" s="23">
        <v>0.56312442571945875</v>
      </c>
      <c r="Q688" s="8"/>
      <c r="R688" s="9"/>
      <c r="S688" s="9"/>
    </row>
    <row r="689" spans="1:19">
      <c r="A689" s="2">
        <v>43735</v>
      </c>
      <c r="B689" s="23">
        <v>0.34623765559205111</v>
      </c>
      <c r="C689" s="23">
        <v>0.55341417106593915</v>
      </c>
      <c r="Q689" s="8"/>
      <c r="R689" s="9"/>
      <c r="S689" s="9"/>
    </row>
    <row r="690" spans="1:19">
      <c r="A690" s="2">
        <v>43742</v>
      </c>
      <c r="B690" s="23">
        <v>0.34306257133256346</v>
      </c>
      <c r="C690" s="23">
        <v>0.49205425837408695</v>
      </c>
      <c r="Q690" s="8"/>
      <c r="R690" s="9"/>
      <c r="S690" s="9"/>
    </row>
    <row r="691" spans="1:19">
      <c r="A691" s="2">
        <v>43749</v>
      </c>
      <c r="B691" s="23">
        <v>0.38595896460163176</v>
      </c>
      <c r="C691" s="23">
        <v>0.51364117342390958</v>
      </c>
      <c r="Q691" s="8"/>
      <c r="R691" s="9"/>
      <c r="S691" s="9"/>
    </row>
    <row r="692" spans="1:19">
      <c r="A692" s="2">
        <v>43756</v>
      </c>
      <c r="B692" s="23">
        <v>0.38823543754955347</v>
      </c>
      <c r="C692" s="23">
        <v>0.51309048819986569</v>
      </c>
      <c r="Q692" s="8"/>
      <c r="R692" s="9"/>
      <c r="S692" s="9"/>
    </row>
    <row r="693" spans="1:19">
      <c r="A693" s="2">
        <v>43763</v>
      </c>
      <c r="B693" s="23">
        <v>0.33411957338383347</v>
      </c>
      <c r="C693" s="23">
        <v>0.47469844987299736</v>
      </c>
      <c r="Q693" s="8"/>
      <c r="R693" s="9"/>
      <c r="S693" s="9"/>
    </row>
    <row r="694" spans="1:19">
      <c r="A694" s="2">
        <v>43770</v>
      </c>
      <c r="B694" s="23">
        <v>0.29341517879303092</v>
      </c>
      <c r="C694" s="23">
        <v>0.35383036398444501</v>
      </c>
      <c r="Q694" s="8"/>
      <c r="R694" s="9"/>
      <c r="S694" s="9"/>
    </row>
    <row r="695" spans="1:19">
      <c r="A695" s="2">
        <v>43777</v>
      </c>
      <c r="B695" s="23">
        <v>0.28879481002766982</v>
      </c>
      <c r="C695" s="23">
        <v>0.35584747848073989</v>
      </c>
      <c r="Q695" s="8"/>
      <c r="R695" s="9"/>
      <c r="S695" s="9"/>
    </row>
    <row r="696" spans="1:19">
      <c r="A696" s="2">
        <v>43784</v>
      </c>
      <c r="B696" s="23">
        <v>0.29362860935607704</v>
      </c>
      <c r="C696" s="23">
        <v>0.35799124409973176</v>
      </c>
      <c r="Q696" s="8"/>
      <c r="R696" s="9"/>
      <c r="S696" s="9"/>
    </row>
    <row r="697" spans="1:19">
      <c r="A697" s="2">
        <v>43791</v>
      </c>
      <c r="B697" s="23">
        <v>0.26529037269744443</v>
      </c>
      <c r="C697" s="23">
        <v>0.34230922622350668</v>
      </c>
      <c r="Q697" s="8"/>
      <c r="R697" s="9"/>
      <c r="S697" s="9"/>
    </row>
    <row r="698" spans="1:19">
      <c r="A698" s="2">
        <v>43798</v>
      </c>
      <c r="B698" s="23">
        <v>0.22084297560255445</v>
      </c>
      <c r="C698" s="23">
        <v>0.30182953549654723</v>
      </c>
      <c r="Q698" s="8"/>
      <c r="R698" s="9"/>
      <c r="S698" s="9"/>
    </row>
    <row r="699" spans="1:19">
      <c r="A699" s="2">
        <v>43805</v>
      </c>
      <c r="B699" s="23">
        <v>0.16901888778327029</v>
      </c>
      <c r="C699" s="23">
        <v>0.27673325800552173</v>
      </c>
      <c r="Q699" s="8"/>
      <c r="R699" s="9"/>
      <c r="S699" s="9"/>
    </row>
    <row r="700" spans="1:19">
      <c r="A700" s="2">
        <v>43812</v>
      </c>
      <c r="B700" s="23">
        <v>0.19419568797211526</v>
      </c>
      <c r="C700" s="23">
        <v>0.30982265579363499</v>
      </c>
      <c r="Q700" s="8"/>
      <c r="R700" s="9"/>
      <c r="S700" s="9"/>
    </row>
    <row r="701" spans="1:19">
      <c r="A701" s="2">
        <v>43819</v>
      </c>
      <c r="B701" s="23">
        <v>0.19381938887035718</v>
      </c>
      <c r="C701" s="23">
        <v>0.31516559949782386</v>
      </c>
      <c r="Q701" s="8"/>
      <c r="R701" s="9"/>
      <c r="S701" s="9"/>
    </row>
    <row r="702" spans="1:19">
      <c r="A702" s="2">
        <v>43826</v>
      </c>
      <c r="B702" s="23">
        <v>0.18490991803735779</v>
      </c>
      <c r="C702" s="23">
        <v>0.31358939432998545</v>
      </c>
      <c r="Q702" s="8"/>
      <c r="R702" s="9"/>
      <c r="S702" s="9"/>
    </row>
    <row r="703" spans="1:19">
      <c r="A703" s="2">
        <v>43833</v>
      </c>
      <c r="B703" s="23">
        <v>0.21239830934352941</v>
      </c>
      <c r="C703" s="23">
        <v>0.31650924847889389</v>
      </c>
      <c r="Q703" s="8"/>
      <c r="R703" s="9"/>
      <c r="S703" s="9"/>
    </row>
    <row r="704" spans="1:19">
      <c r="A704" s="2">
        <v>43840</v>
      </c>
      <c r="B704" s="23">
        <v>0.20696883010575448</v>
      </c>
      <c r="C704" s="23">
        <v>0.31500508929404841</v>
      </c>
      <c r="Q704" s="8"/>
      <c r="R704" s="9"/>
      <c r="S704" s="9"/>
    </row>
    <row r="705" spans="1:19">
      <c r="A705" s="2">
        <v>43847</v>
      </c>
      <c r="B705" s="23">
        <v>0.2061895269452059</v>
      </c>
      <c r="C705" s="23">
        <v>0.31353823629857558</v>
      </c>
      <c r="Q705" s="8"/>
      <c r="R705" s="9"/>
      <c r="S705" s="9"/>
    </row>
    <row r="706" spans="1:19">
      <c r="A706" s="2">
        <v>43854</v>
      </c>
      <c r="B706" s="23">
        <v>0.20930877139177242</v>
      </c>
      <c r="C706" s="23">
        <v>0.33000213753361846</v>
      </c>
      <c r="Q706" s="8"/>
      <c r="R706" s="9"/>
      <c r="S706" s="9"/>
    </row>
    <row r="707" spans="1:19">
      <c r="A707" s="2">
        <v>43861</v>
      </c>
      <c r="B707" s="23">
        <v>0.25644897041657744</v>
      </c>
      <c r="C707" s="23">
        <v>0.39003277958651567</v>
      </c>
      <c r="Q707" s="8"/>
      <c r="R707" s="9"/>
      <c r="S707" s="9"/>
    </row>
    <row r="708" spans="1:19">
      <c r="A708" s="2">
        <v>43868</v>
      </c>
      <c r="B708" s="23">
        <v>0.28240687777380818</v>
      </c>
      <c r="C708" s="23">
        <v>0.40977136594650132</v>
      </c>
      <c r="Q708" s="8"/>
      <c r="R708" s="9"/>
      <c r="S708" s="9"/>
    </row>
    <row r="709" spans="1:19">
      <c r="A709" s="2">
        <v>43875</v>
      </c>
      <c r="B709" s="23">
        <v>0.34607616872221431</v>
      </c>
      <c r="C709" s="23">
        <v>0.410590361896359</v>
      </c>
      <c r="Q709" s="8"/>
      <c r="R709" s="9"/>
      <c r="S709" s="9"/>
    </row>
    <row r="710" spans="1:19">
      <c r="A710" s="2">
        <v>43882</v>
      </c>
      <c r="B710" s="23">
        <v>0.34481150124900067</v>
      </c>
      <c r="C710" s="23">
        <v>0.40580064896961482</v>
      </c>
      <c r="Q710" s="8"/>
      <c r="R710" s="9"/>
      <c r="S710" s="9"/>
    </row>
    <row r="711" spans="1:19">
      <c r="A711" s="2">
        <v>43889</v>
      </c>
      <c r="B711" s="23">
        <v>0.63043551930373476</v>
      </c>
      <c r="C711" s="23">
        <v>0.57099384372378903</v>
      </c>
      <c r="Q711" s="8"/>
      <c r="R711" s="9"/>
      <c r="S711" s="9"/>
    </row>
    <row r="712" spans="1:19">
      <c r="A712" s="2">
        <v>43896</v>
      </c>
      <c r="B712" s="23">
        <v>0.65057427490782538</v>
      </c>
      <c r="C712" s="23">
        <v>0.58387382704054003</v>
      </c>
      <c r="Q712" s="8"/>
      <c r="R712" s="9"/>
      <c r="S712" s="9"/>
    </row>
    <row r="713" spans="1:19">
      <c r="A713" s="2">
        <v>43903</v>
      </c>
      <c r="B713" s="23">
        <v>0.7757825304053495</v>
      </c>
      <c r="C713" s="23">
        <v>0.72567374959647857</v>
      </c>
      <c r="Q713" s="8"/>
      <c r="R713" s="9"/>
      <c r="S713" s="9"/>
    </row>
    <row r="714" spans="1:19">
      <c r="A714" s="2">
        <v>43910</v>
      </c>
      <c r="B714" s="23">
        <v>0.84144650674348553</v>
      </c>
      <c r="C714" s="23">
        <v>0.78648569692030013</v>
      </c>
      <c r="Q714" s="8"/>
      <c r="R714" s="9"/>
      <c r="S714" s="9"/>
    </row>
    <row r="715" spans="1:19">
      <c r="A715" s="2">
        <v>43917</v>
      </c>
      <c r="B715" s="23">
        <v>0.7304918658585946</v>
      </c>
      <c r="C715" s="23">
        <v>0.75065135266993965</v>
      </c>
      <c r="Q715" s="8"/>
      <c r="R715" s="9"/>
      <c r="S715" s="9"/>
    </row>
    <row r="716" spans="1:19">
      <c r="A716" s="2">
        <v>43924</v>
      </c>
      <c r="B716" s="23">
        <v>0.72984530682961013</v>
      </c>
      <c r="C716" s="23">
        <v>0.740374776219344</v>
      </c>
      <c r="Q716" s="8"/>
      <c r="R716" s="9"/>
      <c r="S716" s="9"/>
    </row>
    <row r="717" spans="1:19">
      <c r="A717" s="2">
        <v>43931</v>
      </c>
      <c r="B717" s="23">
        <v>0.78024908720131192</v>
      </c>
      <c r="C717" s="23">
        <v>0.75724137025277283</v>
      </c>
      <c r="Q717" s="8"/>
      <c r="R717" s="9"/>
      <c r="S717" s="9"/>
    </row>
    <row r="718" spans="1:19">
      <c r="A718" s="2">
        <v>43938</v>
      </c>
      <c r="B718" s="23">
        <v>0.78272395609108747</v>
      </c>
      <c r="C718" s="23">
        <v>0.75877715982008864</v>
      </c>
      <c r="Q718" s="8"/>
      <c r="R718" s="9"/>
      <c r="S718" s="9"/>
    </row>
    <row r="719" spans="1:19">
      <c r="A719" s="2">
        <v>43945</v>
      </c>
      <c r="B719" s="23">
        <v>0.7832508104005661</v>
      </c>
      <c r="C719" s="23">
        <v>0.7604544999954066</v>
      </c>
      <c r="Q719" s="8"/>
      <c r="R719" s="9"/>
      <c r="S719" s="9"/>
    </row>
    <row r="720" spans="1:19">
      <c r="A720" s="2">
        <v>43952</v>
      </c>
      <c r="B720" s="23">
        <v>0.75654863950562212</v>
      </c>
      <c r="C720" s="23">
        <v>0.77085805366374327</v>
      </c>
      <c r="Q720" s="8"/>
      <c r="R720" s="9"/>
      <c r="S720" s="9"/>
    </row>
    <row r="721" spans="1:19">
      <c r="A721" s="2">
        <v>43959</v>
      </c>
      <c r="B721" s="23">
        <v>0.71703804299368024</v>
      </c>
      <c r="C721" s="23">
        <v>0.75422841281791675</v>
      </c>
      <c r="Q721" s="8"/>
      <c r="R721" s="9"/>
      <c r="S721" s="9"/>
    </row>
    <row r="722" spans="1:19">
      <c r="A722" s="2">
        <v>43966</v>
      </c>
      <c r="B722" s="23">
        <v>0.71691646562003575</v>
      </c>
      <c r="C722" s="23">
        <v>0.76748817576380923</v>
      </c>
      <c r="Q722" s="8"/>
      <c r="R722" s="9"/>
      <c r="S722" s="9"/>
    </row>
    <row r="723" spans="1:19">
      <c r="A723" s="2">
        <v>43973</v>
      </c>
      <c r="B723" s="23">
        <v>0.72672089033749721</v>
      </c>
      <c r="C723" s="23">
        <v>0.78303531522755787</v>
      </c>
      <c r="Q723" s="8"/>
      <c r="R723" s="9"/>
      <c r="S723" s="9"/>
    </row>
    <row r="724" spans="1:19">
      <c r="A724" s="2">
        <v>43980</v>
      </c>
      <c r="B724" s="23">
        <v>0.73990768870896229</v>
      </c>
      <c r="C724" s="23">
        <v>0.78574181143773769</v>
      </c>
      <c r="Q724" s="8"/>
      <c r="R724" s="9"/>
      <c r="S724" s="9"/>
    </row>
    <row r="725" spans="1:19">
      <c r="A725" s="2">
        <v>43987</v>
      </c>
      <c r="B725" s="23">
        <v>0.75770343845843802</v>
      </c>
      <c r="C725" s="23">
        <v>0.79468159591572318</v>
      </c>
      <c r="Q725" s="8"/>
      <c r="R725" s="9"/>
      <c r="S725" s="9"/>
    </row>
    <row r="726" spans="1:19">
      <c r="A726" s="2">
        <v>43994</v>
      </c>
      <c r="B726" s="23">
        <v>0.752721427592415</v>
      </c>
      <c r="C726" s="23">
        <v>0.79527354597092281</v>
      </c>
      <c r="Q726" s="8"/>
      <c r="R726" s="9"/>
      <c r="S726" s="9"/>
    </row>
    <row r="727" spans="1:19">
      <c r="A727" s="2">
        <v>44001</v>
      </c>
      <c r="B727" s="23">
        <v>0.75949235553550021</v>
      </c>
      <c r="C727" s="23">
        <v>0.81223920238674285</v>
      </c>
      <c r="Q727" s="8"/>
      <c r="R727" s="9"/>
      <c r="S727" s="9"/>
    </row>
    <row r="728" spans="1:19">
      <c r="A728" s="2">
        <v>44008</v>
      </c>
      <c r="B728" s="23">
        <v>0.75246381419397113</v>
      </c>
      <c r="C728" s="23">
        <v>0.81108476815300301</v>
      </c>
      <c r="Q728" s="8"/>
      <c r="R728" s="9"/>
      <c r="S728" s="9"/>
    </row>
    <row r="729" spans="1:19">
      <c r="A729" s="2">
        <v>44015</v>
      </c>
      <c r="B729" s="23">
        <v>0.75533973943668353</v>
      </c>
      <c r="C729" s="23">
        <v>0.81236453372631601</v>
      </c>
      <c r="Q729" s="8"/>
      <c r="R729" s="9"/>
      <c r="S729" s="9"/>
    </row>
    <row r="730" spans="1:19">
      <c r="A730" s="2">
        <v>44022</v>
      </c>
      <c r="B730" s="23">
        <v>0.75837016797160717</v>
      </c>
      <c r="C730" s="23">
        <v>0.81019992328169832</v>
      </c>
      <c r="Q730" s="8"/>
      <c r="R730" s="9"/>
      <c r="S730" s="9"/>
    </row>
    <row r="731" spans="1:19">
      <c r="A731" s="2">
        <v>44029</v>
      </c>
      <c r="B731" s="23">
        <v>0.75873850867322901</v>
      </c>
      <c r="C731" s="23">
        <v>0.80514963438846787</v>
      </c>
      <c r="Q731" s="8"/>
      <c r="R731" s="9"/>
      <c r="S731" s="9"/>
    </row>
    <row r="732" spans="1:19">
      <c r="A732" s="2">
        <v>44036</v>
      </c>
      <c r="B732" s="23">
        <v>0.75713291693166385</v>
      </c>
      <c r="C732" s="23">
        <v>0.80311346046328391</v>
      </c>
      <c r="Q732" s="8"/>
      <c r="R732" s="9"/>
      <c r="S732" s="9"/>
    </row>
    <row r="733" spans="1:19">
      <c r="A733" s="2">
        <v>44043</v>
      </c>
      <c r="B733" s="23">
        <v>0.7543630976910064</v>
      </c>
      <c r="C733" s="23">
        <v>0.80023402661490306</v>
      </c>
      <c r="Q733" s="8"/>
      <c r="R733" s="9"/>
      <c r="S733" s="9"/>
    </row>
    <row r="734" spans="1:19">
      <c r="A734" s="2">
        <v>44050</v>
      </c>
      <c r="B734" s="23">
        <v>0.75713816282504265</v>
      </c>
      <c r="C734" s="23">
        <v>0.80884556688559128</v>
      </c>
      <c r="Q734" s="8"/>
      <c r="R734" s="9"/>
      <c r="S734" s="9"/>
    </row>
    <row r="735" spans="1:19">
      <c r="A735" s="2">
        <v>44057</v>
      </c>
      <c r="B735" s="23">
        <v>0.75639888008911937</v>
      </c>
      <c r="C735" s="23">
        <v>0.80899896337727839</v>
      </c>
      <c r="Q735" s="8"/>
      <c r="R735" s="9"/>
      <c r="S735" s="9"/>
    </row>
    <row r="736" spans="1:19">
      <c r="A736" s="2">
        <v>44064</v>
      </c>
      <c r="B736" s="23">
        <v>0.75554268155661719</v>
      </c>
      <c r="C736" s="23">
        <v>0.80894054629185874</v>
      </c>
      <c r="Q736" s="8"/>
      <c r="R736" s="9"/>
      <c r="S736" s="9"/>
    </row>
    <row r="737" spans="1:19">
      <c r="A737" s="2">
        <v>44071</v>
      </c>
      <c r="B737" s="23">
        <v>0.75558609758351081</v>
      </c>
      <c r="C737" s="23">
        <v>0.80935807614709743</v>
      </c>
      <c r="Q737" s="8"/>
      <c r="R737" s="9"/>
      <c r="S737" s="9"/>
    </row>
    <row r="738" spans="1:19">
      <c r="A738" s="2">
        <v>44078</v>
      </c>
      <c r="B738" s="23">
        <v>0.76205236283200084</v>
      </c>
      <c r="C738" s="23">
        <v>0.81878669553816696</v>
      </c>
      <c r="Q738" s="8"/>
      <c r="R738" s="9"/>
      <c r="S738" s="9"/>
    </row>
    <row r="739" spans="1:19">
      <c r="A739" s="2">
        <v>44085</v>
      </c>
      <c r="B739" s="23">
        <v>0.75423147517503497</v>
      </c>
      <c r="C739" s="23">
        <v>0.81304489340928254</v>
      </c>
      <c r="Q739" s="8"/>
      <c r="R739" s="9"/>
      <c r="S739" s="9"/>
    </row>
    <row r="740" spans="1:19">
      <c r="A740" s="2">
        <v>44092</v>
      </c>
      <c r="B740" s="23">
        <v>0.75532704433663411</v>
      </c>
      <c r="C740" s="23">
        <v>0.81547928845837625</v>
      </c>
      <c r="Q740" s="8"/>
      <c r="R740" s="9"/>
      <c r="S740" s="9"/>
    </row>
    <row r="741" spans="1:19">
      <c r="A741" s="2">
        <v>44099</v>
      </c>
      <c r="B741" s="23">
        <v>0.75753312206435475</v>
      </c>
      <c r="C741" s="23">
        <v>0.82648193712409423</v>
      </c>
      <c r="Q741" s="8"/>
      <c r="R741" s="9"/>
      <c r="S741" s="9"/>
    </row>
    <row r="742" spans="1:19">
      <c r="A742" s="2">
        <v>44106</v>
      </c>
      <c r="B742" s="23">
        <v>0.75729716612697817</v>
      </c>
      <c r="C742" s="23">
        <v>0.82896834788819851</v>
      </c>
      <c r="Q742" s="8"/>
      <c r="R742" s="9"/>
      <c r="S742" s="9"/>
    </row>
    <row r="743" spans="1:19">
      <c r="A743" s="2">
        <v>44113</v>
      </c>
      <c r="B743" s="23">
        <v>0.76027904535088298</v>
      </c>
      <c r="C743" s="23">
        <v>0.8313777220935239</v>
      </c>
      <c r="Q743" s="8"/>
      <c r="R743" s="9"/>
      <c r="S743" s="9"/>
    </row>
    <row r="744" spans="1:19">
      <c r="A744" s="2">
        <v>44120</v>
      </c>
      <c r="B744" s="23">
        <v>0.76322277602114741</v>
      </c>
      <c r="C744" s="23">
        <v>0.83169243300604034</v>
      </c>
      <c r="Q744" s="8"/>
      <c r="R744" s="9"/>
      <c r="S744" s="9"/>
    </row>
    <row r="745" spans="1:19">
      <c r="A745" s="2">
        <v>44127</v>
      </c>
      <c r="B745" s="23">
        <v>0.76459189381706472</v>
      </c>
      <c r="C745" s="23">
        <v>0.83484710849164379</v>
      </c>
      <c r="Q745" s="8"/>
      <c r="R745" s="9"/>
      <c r="S745" s="9"/>
    </row>
    <row r="746" spans="1:19">
      <c r="A746" s="2">
        <v>44134</v>
      </c>
      <c r="B746" s="23">
        <v>0.76720006386203254</v>
      </c>
      <c r="C746" s="23">
        <v>0.83785315013084649</v>
      </c>
      <c r="Q746" s="8"/>
      <c r="R746" s="9"/>
      <c r="S746" s="9"/>
    </row>
    <row r="747" spans="1:19">
      <c r="A747" s="2">
        <v>44141</v>
      </c>
      <c r="B747" s="23">
        <v>0.7716977041715577</v>
      </c>
      <c r="C747" s="23">
        <v>0.84104309313464698</v>
      </c>
      <c r="Q747" s="8"/>
      <c r="R747" s="9"/>
      <c r="S747" s="9"/>
    </row>
    <row r="748" spans="1:19">
      <c r="A748" s="2">
        <v>44148</v>
      </c>
      <c r="B748" s="23">
        <v>0.77316838635211615</v>
      </c>
      <c r="C748" s="23">
        <v>0.838795313951885</v>
      </c>
      <c r="Q748" s="8"/>
      <c r="R748" s="9"/>
      <c r="S748" s="9"/>
    </row>
    <row r="749" spans="1:19">
      <c r="A749" s="2">
        <v>44155</v>
      </c>
      <c r="B749" s="23">
        <v>0.77362784935525308</v>
      </c>
      <c r="C749" s="23">
        <v>0.83757907075677196</v>
      </c>
      <c r="Q749" s="8"/>
      <c r="R749" s="9"/>
      <c r="S749" s="9"/>
    </row>
    <row r="750" spans="1:19">
      <c r="A750" s="2">
        <v>44162</v>
      </c>
      <c r="B750" s="23">
        <v>0.77263015243555677</v>
      </c>
      <c r="C750" s="23">
        <v>0.8394999082630219</v>
      </c>
      <c r="Q750" s="8"/>
      <c r="R750" s="9"/>
      <c r="S750" s="9"/>
    </row>
    <row r="751" spans="1:19">
      <c r="A751" s="2">
        <v>44169</v>
      </c>
      <c r="B751" s="23">
        <v>0.77267706979964845</v>
      </c>
      <c r="C751" s="23">
        <v>0.84137790590775208</v>
      </c>
      <c r="Q751" s="8"/>
      <c r="R751" s="9"/>
      <c r="S751" s="9"/>
    </row>
    <row r="752" spans="1:19">
      <c r="A752" s="2">
        <v>44176</v>
      </c>
      <c r="B752" s="23">
        <v>0.76893424681873435</v>
      </c>
      <c r="C752" s="23">
        <v>0.84285291980573429</v>
      </c>
      <c r="Q752" s="8"/>
      <c r="R752" s="9"/>
      <c r="S752" s="9"/>
    </row>
    <row r="753" spans="1:19">
      <c r="A753" s="2">
        <v>44183</v>
      </c>
      <c r="B753" s="23">
        <v>0.76918495885556315</v>
      </c>
      <c r="C753" s="23">
        <v>0.84227664030761418</v>
      </c>
      <c r="Q753" s="8"/>
      <c r="R753" s="9"/>
      <c r="S753" s="9"/>
    </row>
    <row r="754" spans="1:19">
      <c r="A754" s="2">
        <v>44190</v>
      </c>
      <c r="B754" s="23">
        <v>0.76933960694872783</v>
      </c>
      <c r="C754" s="23">
        <v>0.84209363180553121</v>
      </c>
    </row>
    <row r="755" spans="1:19">
      <c r="A755" s="2">
        <v>44197</v>
      </c>
      <c r="B755" s="23">
        <v>0.76927028318809443</v>
      </c>
      <c r="C755" s="23">
        <v>0.84247953458775282</v>
      </c>
    </row>
    <row r="756" spans="1:19">
      <c r="A756" s="2">
        <v>44204</v>
      </c>
      <c r="B756" s="23">
        <v>0.77035090822096364</v>
      </c>
      <c r="C756" s="23">
        <v>0.84340455752582844</v>
      </c>
    </row>
    <row r="757" spans="1:19">
      <c r="A757" s="2">
        <v>44211</v>
      </c>
      <c r="B757" s="23">
        <v>0.76986502451941774</v>
      </c>
      <c r="C757" s="23">
        <v>0.84309664154808894</v>
      </c>
    </row>
    <row r="758" spans="1:19">
      <c r="A758" s="2">
        <v>44218</v>
      </c>
      <c r="B758" s="23">
        <v>0.768018056831825</v>
      </c>
      <c r="C758" s="23">
        <v>0.84040140834791122</v>
      </c>
    </row>
    <row r="759" spans="1:19">
      <c r="A759" s="2">
        <v>44225</v>
      </c>
      <c r="B759" s="23">
        <v>0.76928158664052881</v>
      </c>
      <c r="C759" s="23">
        <v>0.8470244864894001</v>
      </c>
    </row>
    <row r="760" spans="1:19">
      <c r="A760" s="2">
        <v>44232</v>
      </c>
      <c r="B760" s="23">
        <v>0.76947494267207606</v>
      </c>
      <c r="C760" s="23">
        <v>0.85052083403594303</v>
      </c>
    </row>
    <row r="761" spans="1:19">
      <c r="A761" s="2">
        <v>44239</v>
      </c>
      <c r="B761" s="23">
        <v>0.77022768776011574</v>
      </c>
      <c r="C761" s="23">
        <v>0.85164719298209612</v>
      </c>
    </row>
    <row r="762" spans="1:19">
      <c r="A762" s="2">
        <v>44246</v>
      </c>
      <c r="B762" s="23">
        <v>0.77029064971610728</v>
      </c>
      <c r="C762" s="23">
        <v>0.85334048147775188</v>
      </c>
    </row>
    <row r="763" spans="1:19">
      <c r="A763" s="2">
        <v>44253</v>
      </c>
      <c r="B763" s="23">
        <v>0.74876565749073731</v>
      </c>
      <c r="C763" s="23">
        <v>0.83497413531119724</v>
      </c>
    </row>
    <row r="764" spans="1:19">
      <c r="A764" s="2">
        <v>44260</v>
      </c>
      <c r="B764" s="23">
        <v>0.74525580562974192</v>
      </c>
      <c r="C764" s="23">
        <v>0.8309828882160577</v>
      </c>
    </row>
    <row r="765" spans="1:19">
      <c r="A765" s="2">
        <v>44267</v>
      </c>
      <c r="B765" s="23">
        <v>0.69128934905315143</v>
      </c>
      <c r="C765" s="23">
        <v>0.79956703267286433</v>
      </c>
    </row>
    <row r="766" spans="1:19">
      <c r="A766" s="2">
        <v>44274</v>
      </c>
      <c r="B766" s="23">
        <v>0.60039542188322848</v>
      </c>
      <c r="C766" s="23">
        <v>0.74534255695278318</v>
      </c>
    </row>
    <row r="767" spans="1:19">
      <c r="A767" s="2">
        <v>44281</v>
      </c>
      <c r="B767" s="23">
        <v>0.72127036961526814</v>
      </c>
      <c r="C767" s="23">
        <v>0.79082489006173928</v>
      </c>
    </row>
    <row r="768" spans="1:19">
      <c r="A768" s="2">
        <v>44288</v>
      </c>
      <c r="B768" s="23">
        <v>0.70897795250621254</v>
      </c>
      <c r="C768" s="23">
        <v>0.79544410045660852</v>
      </c>
    </row>
    <row r="769" spans="1:3">
      <c r="A769" s="2">
        <v>44295</v>
      </c>
      <c r="B769" s="23">
        <v>0.59976588612424153</v>
      </c>
      <c r="C769" s="23">
        <v>0.78603949116339933</v>
      </c>
    </row>
    <row r="770" spans="1:3">
      <c r="A770" s="2">
        <v>44302</v>
      </c>
      <c r="B770" s="23">
        <v>0.58618383450803779</v>
      </c>
      <c r="C770" s="23">
        <v>0.77407365390738048</v>
      </c>
    </row>
    <row r="771" spans="1:3">
      <c r="A771" s="2">
        <v>44309</v>
      </c>
      <c r="B771" s="23">
        <v>0.5806272383954072</v>
      </c>
      <c r="C771" s="23">
        <v>0.76520905213085877</v>
      </c>
    </row>
    <row r="772" spans="1:3">
      <c r="A772" s="2">
        <v>44316</v>
      </c>
      <c r="B772" s="23">
        <v>0.61069625622720514</v>
      </c>
      <c r="C772" s="23">
        <v>0.75288597972451088</v>
      </c>
    </row>
    <row r="773" spans="1:3">
      <c r="A773" s="2">
        <v>44323</v>
      </c>
      <c r="B773" s="23">
        <v>0.69501765595706144</v>
      </c>
      <c r="C773" s="23">
        <v>0.77136773002573178</v>
      </c>
    </row>
    <row r="774" spans="1:3">
      <c r="A774" s="2">
        <v>44330</v>
      </c>
      <c r="B774" s="23">
        <v>0.69466794103125784</v>
      </c>
      <c r="C774" s="23">
        <v>0.76829772982110534</v>
      </c>
    </row>
    <row r="775" spans="1:3">
      <c r="A775" s="2">
        <v>44337</v>
      </c>
      <c r="B775" s="23">
        <v>0.70822680568697183</v>
      </c>
      <c r="C775" s="23">
        <v>0.76978931412624463</v>
      </c>
    </row>
    <row r="776" spans="1:3">
      <c r="A776" s="2">
        <v>44344</v>
      </c>
      <c r="B776" s="23">
        <v>0.69759047831964804</v>
      </c>
      <c r="C776" s="23">
        <v>0.76919985131668345</v>
      </c>
    </row>
    <row r="777" spans="1:3">
      <c r="A777" s="2">
        <v>44351</v>
      </c>
      <c r="B777" s="23">
        <v>0.67160111069016881</v>
      </c>
      <c r="C777" s="23">
        <v>0.75330615133463197</v>
      </c>
    </row>
    <row r="778" spans="1:3">
      <c r="A778" s="2">
        <v>44358</v>
      </c>
      <c r="B778" s="23">
        <v>0.67286227864470594</v>
      </c>
      <c r="C778" s="23">
        <v>0.74809319171874311</v>
      </c>
    </row>
    <row r="779" spans="1:3">
      <c r="A779" s="2">
        <v>44365</v>
      </c>
      <c r="B779" s="23">
        <v>0.67604929937310609</v>
      </c>
      <c r="C779" s="23">
        <v>0.75195900548028005</v>
      </c>
    </row>
    <row r="780" spans="1:3">
      <c r="A780" s="2">
        <v>44372</v>
      </c>
      <c r="B780" s="23">
        <v>0.6886627627873072</v>
      </c>
      <c r="C780" s="23">
        <v>0.75349849856920448</v>
      </c>
    </row>
    <row r="781" spans="1:3">
      <c r="A781" s="2">
        <v>44379</v>
      </c>
      <c r="B781" s="23">
        <v>0.68347262859463753</v>
      </c>
      <c r="C781" s="23">
        <v>0.75469194939891993</v>
      </c>
    </row>
    <row r="782" spans="1:3">
      <c r="A782" s="2">
        <v>44386</v>
      </c>
      <c r="B782" s="23">
        <v>0.68333663577600401</v>
      </c>
      <c r="C782" s="23">
        <v>0.75753994006882353</v>
      </c>
    </row>
    <row r="783" spans="1:3">
      <c r="A783" s="2">
        <v>44393</v>
      </c>
      <c r="B783" s="23">
        <v>0.67546130056541465</v>
      </c>
      <c r="C783" s="23">
        <v>0.76874601291126099</v>
      </c>
    </row>
    <row r="784" spans="1:3">
      <c r="A784" s="2">
        <v>44400</v>
      </c>
      <c r="B784" s="23">
        <v>0.6806230779968474</v>
      </c>
      <c r="C784" s="23">
        <v>0.76887823671081346</v>
      </c>
    </row>
    <row r="785" spans="1:3">
      <c r="A785" s="2">
        <v>44407</v>
      </c>
      <c r="B785" s="23">
        <v>0.6818623377469597</v>
      </c>
      <c r="C785" s="23">
        <v>0.77281142290750482</v>
      </c>
    </row>
    <row r="786" spans="1:3">
      <c r="A786" s="2">
        <v>44414</v>
      </c>
      <c r="B786" s="23">
        <v>0.67979277980893382</v>
      </c>
      <c r="C786" s="23">
        <v>0.77193714714584849</v>
      </c>
    </row>
    <row r="787" spans="1:3">
      <c r="A787" s="2">
        <v>44421</v>
      </c>
      <c r="B787" s="23">
        <v>0.68413436531969662</v>
      </c>
      <c r="C787" s="23">
        <v>0.76789893302848278</v>
      </c>
    </row>
    <row r="788" spans="1:3">
      <c r="A788" s="2">
        <v>44428</v>
      </c>
      <c r="B788" s="23">
        <v>0.68427204074570169</v>
      </c>
      <c r="C788" s="23">
        <v>0.75165903946038914</v>
      </c>
    </row>
    <row r="789" spans="1:3">
      <c r="A789" s="2">
        <v>44435</v>
      </c>
      <c r="B789" s="23">
        <v>0.68535902300942764</v>
      </c>
      <c r="C789" s="23">
        <v>0.74709117277748871</v>
      </c>
    </row>
    <row r="790" spans="1:3">
      <c r="A790" s="2">
        <v>44442</v>
      </c>
      <c r="B790" s="23">
        <v>0.6623310567350299</v>
      </c>
      <c r="C790" s="23">
        <v>0.75143021135899812</v>
      </c>
    </row>
    <row r="791" spans="1:3">
      <c r="A791" s="2">
        <v>44449</v>
      </c>
      <c r="B791" s="23">
        <v>0.68016260726064415</v>
      </c>
      <c r="C791" s="23">
        <v>0.76118122549455836</v>
      </c>
    </row>
    <row r="792" spans="1:3">
      <c r="A792" s="2">
        <v>44456</v>
      </c>
      <c r="B792" s="23">
        <v>0.67822530954657734</v>
      </c>
      <c r="C792" s="23">
        <v>0.75444433550969525</v>
      </c>
    </row>
    <row r="793" spans="1:3">
      <c r="A793" s="2">
        <v>44463</v>
      </c>
      <c r="B793" s="23">
        <v>0.66895178048386705</v>
      </c>
      <c r="C793" s="23">
        <v>0.73101388899304209</v>
      </c>
    </row>
    <row r="794" spans="1:3">
      <c r="A794" s="2">
        <v>44470</v>
      </c>
      <c r="B794" s="23">
        <v>0.67914540481820085</v>
      </c>
      <c r="C794" s="23">
        <v>0.7305186108982078</v>
      </c>
    </row>
    <row r="795" spans="1:3">
      <c r="A795" s="2">
        <v>44477</v>
      </c>
      <c r="B795" s="23">
        <v>0.66639481175275983</v>
      </c>
      <c r="C795" s="23">
        <v>0.72116970977238104</v>
      </c>
    </row>
    <row r="796" spans="1:3">
      <c r="A796" s="2">
        <v>44484</v>
      </c>
      <c r="B796" s="23">
        <v>0.66937691456581361</v>
      </c>
      <c r="C796" s="23">
        <v>0.72968484651216725</v>
      </c>
    </row>
    <row r="797" spans="1:3">
      <c r="A797" s="2">
        <v>44491</v>
      </c>
      <c r="B797" s="23">
        <v>0.64713055544077769</v>
      </c>
      <c r="C797" s="23">
        <v>0.71151749523283481</v>
      </c>
    </row>
    <row r="798" spans="1:3">
      <c r="A798" s="2">
        <v>44498</v>
      </c>
      <c r="B798" s="23">
        <v>0.6135991613667634</v>
      </c>
      <c r="C798" s="23">
        <v>0.70700530981407772</v>
      </c>
    </row>
    <row r="799" spans="1:3">
      <c r="A799" s="2">
        <v>44505</v>
      </c>
      <c r="B799" s="23">
        <v>0.6117101647626827</v>
      </c>
      <c r="C799" s="23">
        <v>0.69029415030296737</v>
      </c>
    </row>
    <row r="800" spans="1:3">
      <c r="A800" s="2">
        <v>44512</v>
      </c>
      <c r="B800" s="23">
        <v>0.58960774108525393</v>
      </c>
      <c r="C800" s="23">
        <v>0.69567230373329714</v>
      </c>
    </row>
    <row r="801" spans="1:3">
      <c r="A801" s="2">
        <v>44519</v>
      </c>
      <c r="B801" s="23">
        <v>0.58980583578455115</v>
      </c>
      <c r="C801" s="23">
        <v>0.7048581504565451</v>
      </c>
    </row>
    <row r="802" spans="1:3">
      <c r="A802" s="2">
        <v>44526</v>
      </c>
      <c r="B802" s="23">
        <v>0.63420518511949853</v>
      </c>
      <c r="C802" s="23">
        <v>0.72542890801405324</v>
      </c>
    </row>
    <row r="803" spans="1:3">
      <c r="A803" s="2">
        <v>44533</v>
      </c>
      <c r="B803" s="23">
        <v>0.61784284639724585</v>
      </c>
      <c r="C803" s="23">
        <v>0.72245391877745468</v>
      </c>
    </row>
    <row r="804" spans="1:3">
      <c r="A804" s="2">
        <v>44540</v>
      </c>
      <c r="B804" s="23">
        <v>0.62795487225454671</v>
      </c>
      <c r="C804" s="23">
        <v>0.72422934522586035</v>
      </c>
    </row>
    <row r="805" spans="1:3">
      <c r="A805" s="2">
        <v>44547</v>
      </c>
      <c r="B805" s="23">
        <v>0.63707129087835401</v>
      </c>
      <c r="C805" s="23">
        <v>0.72512076535456049</v>
      </c>
    </row>
    <row r="806" spans="1:3">
      <c r="A806" s="2">
        <v>44554</v>
      </c>
      <c r="B806" s="23">
        <v>0.62869932114268823</v>
      </c>
      <c r="C806" s="23">
        <v>0.72491240034102944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D90BD2-1A5F-48CF-ABE1-2522B93FD379}">
  <dimension ref="A1:AC157"/>
  <sheetViews>
    <sheetView showGridLines="0" zoomScaleNormal="100" workbookViewId="0">
      <selection activeCell="B1" sqref="B1"/>
    </sheetView>
  </sheetViews>
  <sheetFormatPr defaultColWidth="13.36328125" defaultRowHeight="12"/>
  <cols>
    <col min="1" max="11" width="13.36328125" style="33"/>
    <col min="12" max="12" width="14.7265625" style="33" customWidth="1"/>
    <col min="13" max="13" width="13.36328125" style="33"/>
    <col min="14" max="14" width="14.7265625" style="33" customWidth="1"/>
    <col min="15" max="15" width="13.36328125" style="33"/>
    <col min="16" max="16" width="14.7265625" style="33" customWidth="1"/>
    <col min="17" max="17" width="13.36328125" style="33"/>
    <col min="18" max="18" width="14.7265625" style="33" customWidth="1"/>
    <col min="19" max="19" width="13.36328125" style="33"/>
    <col min="20" max="20" width="14.7265625" style="33" customWidth="1"/>
    <col min="21" max="21" width="13.36328125" style="33"/>
    <col min="22" max="22" width="14.7265625" style="33" customWidth="1"/>
    <col min="23" max="23" width="13.36328125" style="33"/>
    <col min="24" max="24" width="14.7265625" style="33" customWidth="1"/>
    <col min="25" max="25" width="13.36328125" style="33"/>
    <col min="26" max="26" width="14.7265625" style="33" customWidth="1"/>
    <col min="27" max="27" width="13.36328125" style="33"/>
    <col min="28" max="28" width="14.7265625" style="33" customWidth="1"/>
    <col min="29" max="16384" width="13.36328125" style="33"/>
  </cols>
  <sheetData>
    <row r="1" spans="12:28">
      <c r="L1" s="36">
        <v>43831</v>
      </c>
      <c r="M1" s="33" t="s">
        <v>123</v>
      </c>
    </row>
    <row r="2" spans="12:28">
      <c r="L2" s="33" t="s">
        <v>122</v>
      </c>
      <c r="N2" s="33" t="s">
        <v>121</v>
      </c>
      <c r="P2" s="33" t="s">
        <v>120</v>
      </c>
      <c r="R2" s="33" t="s">
        <v>119</v>
      </c>
      <c r="T2" s="33" t="s">
        <v>118</v>
      </c>
      <c r="V2" s="33" t="s">
        <v>117</v>
      </c>
      <c r="X2" s="33" t="s">
        <v>116</v>
      </c>
      <c r="Z2" s="33" t="s">
        <v>115</v>
      </c>
      <c r="AB2" s="33" t="s">
        <v>114</v>
      </c>
    </row>
    <row r="3" spans="12:28">
      <c r="L3" s="33" t="s">
        <v>113</v>
      </c>
      <c r="N3" s="33" t="s">
        <v>112</v>
      </c>
      <c r="P3" s="33" t="s">
        <v>111</v>
      </c>
      <c r="R3" s="33" t="s">
        <v>110</v>
      </c>
      <c r="T3" s="33" t="s">
        <v>109</v>
      </c>
      <c r="V3" s="33" t="s">
        <v>108</v>
      </c>
      <c r="X3" s="33" t="s">
        <v>107</v>
      </c>
      <c r="Z3" s="33" t="s">
        <v>106</v>
      </c>
      <c r="AB3" s="33" t="s">
        <v>105</v>
      </c>
    </row>
    <row r="18" spans="1:29">
      <c r="L18" s="34">
        <f>_xll.BDH(L2,$M$1,$L$1,"","Per=W","cols=2;rows=140")</f>
        <v>43833</v>
      </c>
      <c r="M18" s="37">
        <v>281.31</v>
      </c>
      <c r="N18" s="34">
        <f>_xll.BDH(N2,$M$1,$L$1,"","Per=W","cols=2;rows=140")</f>
        <v>43833</v>
      </c>
      <c r="O18" s="37">
        <v>252.48</v>
      </c>
      <c r="P18" s="34">
        <f>_xll.BDH(P2,$M$1,$L$1,"","Per=W","cols=2;rows=140")</f>
        <v>43833</v>
      </c>
      <c r="Q18" s="37">
        <v>213.04</v>
      </c>
      <c r="R18" s="34">
        <f>_xll.BDH(R2,$M$1,$L$1,"","Per=W","cols=2;rows=140")</f>
        <v>43833</v>
      </c>
      <c r="S18" s="37">
        <v>132.16</v>
      </c>
      <c r="T18" s="34">
        <f>_xll.BDH(T2,$M$1,$L$1,"","Per=W","cols=2;rows=140")</f>
        <v>43833</v>
      </c>
      <c r="U18" s="37">
        <v>279.76</v>
      </c>
      <c r="V18" s="34">
        <f>_xll.BDH(V2,$M$1,$L$1,"","Per=W","cols=2;rows=140")</f>
        <v>43833</v>
      </c>
      <c r="W18" s="37">
        <v>266.69</v>
      </c>
      <c r="X18" s="34">
        <f>_xll.BDH(X2,$M$1,$L$1,"","Per=W","cols=2;rows=140")</f>
        <v>43833</v>
      </c>
      <c r="Y18" s="37">
        <v>317.08999999999997</v>
      </c>
      <c r="Z18" s="34">
        <f>_xll.BDH(Z2,$M$1,$L$1,"","Per=W","cols=2;rows=140")</f>
        <v>43833</v>
      </c>
      <c r="AA18" s="37">
        <v>276.05</v>
      </c>
      <c r="AB18" s="34">
        <f>_xll.BDH(AB2,$M$1,$L$1,"","Per=W","cols=2;rows=140")</f>
        <v>43833</v>
      </c>
      <c r="AC18" s="37">
        <v>149.27000000000001</v>
      </c>
    </row>
    <row r="19" spans="1:29">
      <c r="B19" s="33" t="s">
        <v>104</v>
      </c>
      <c r="C19" s="33" t="s">
        <v>103</v>
      </c>
      <c r="D19" s="33" t="s">
        <v>102</v>
      </c>
      <c r="E19" s="33" t="s">
        <v>101</v>
      </c>
      <c r="F19" s="33" t="s">
        <v>100</v>
      </c>
      <c r="G19" s="33" t="s">
        <v>99</v>
      </c>
      <c r="H19" s="33" t="s">
        <v>98</v>
      </c>
      <c r="I19" s="33" t="s">
        <v>97</v>
      </c>
      <c r="J19" s="33" t="s">
        <v>96</v>
      </c>
      <c r="L19" s="34">
        <v>43840</v>
      </c>
      <c r="M19" s="37">
        <v>283.37</v>
      </c>
      <c r="N19" s="34">
        <v>43840</v>
      </c>
      <c r="O19" s="37">
        <v>252.91</v>
      </c>
      <c r="P19" s="34">
        <v>43840</v>
      </c>
      <c r="Q19" s="33">
        <v>212.09</v>
      </c>
      <c r="R19" s="34">
        <v>43840</v>
      </c>
      <c r="S19" s="33">
        <v>131.65</v>
      </c>
      <c r="T19" s="34">
        <v>43840</v>
      </c>
      <c r="U19" s="33">
        <v>283.64999999999998</v>
      </c>
      <c r="V19" s="34">
        <v>43840</v>
      </c>
      <c r="W19" s="33">
        <v>266.33999999999997</v>
      </c>
      <c r="X19" s="34">
        <v>43840</v>
      </c>
      <c r="Y19" s="33">
        <v>324.10000000000002</v>
      </c>
      <c r="Z19" s="34">
        <v>43840</v>
      </c>
      <c r="AA19" s="33">
        <v>273.7</v>
      </c>
      <c r="AB19" s="34">
        <v>43840</v>
      </c>
      <c r="AC19" s="33">
        <v>149.82</v>
      </c>
    </row>
    <row r="20" spans="1:29">
      <c r="A20" s="36">
        <f t="shared" ref="A20:A51" si="0">L20</f>
        <v>43847</v>
      </c>
      <c r="B20" s="35">
        <v>100</v>
      </c>
      <c r="C20" s="35">
        <v>100</v>
      </c>
      <c r="D20" s="35">
        <v>100</v>
      </c>
      <c r="E20" s="35">
        <v>100</v>
      </c>
      <c r="F20" s="35">
        <v>100</v>
      </c>
      <c r="G20" s="35">
        <v>100</v>
      </c>
      <c r="H20" s="35">
        <v>100</v>
      </c>
      <c r="I20" s="35">
        <v>100</v>
      </c>
      <c r="J20" s="35">
        <v>100</v>
      </c>
      <c r="L20" s="34">
        <v>43847</v>
      </c>
      <c r="M20" s="37">
        <v>286.86</v>
      </c>
      <c r="N20" s="34">
        <v>43847</v>
      </c>
      <c r="O20" s="37">
        <v>257.49</v>
      </c>
      <c r="P20" s="34">
        <v>43847</v>
      </c>
      <c r="Q20" s="33">
        <v>210.43</v>
      </c>
      <c r="R20" s="34">
        <v>43847</v>
      </c>
      <c r="S20" s="33">
        <v>132.52000000000001</v>
      </c>
      <c r="T20" s="34">
        <v>43847</v>
      </c>
      <c r="U20" s="33">
        <v>288.25</v>
      </c>
      <c r="V20" s="34">
        <v>43847</v>
      </c>
      <c r="W20" s="33">
        <v>270.49</v>
      </c>
      <c r="X20" s="34">
        <v>43847</v>
      </c>
      <c r="Y20" s="33">
        <v>332.29</v>
      </c>
      <c r="Z20" s="34">
        <v>43847</v>
      </c>
      <c r="AA20" s="33">
        <v>278.27</v>
      </c>
      <c r="AB20" s="34">
        <v>43847</v>
      </c>
      <c r="AC20" s="33">
        <v>154.88</v>
      </c>
    </row>
    <row r="21" spans="1:29">
      <c r="A21" s="36">
        <f t="shared" si="0"/>
        <v>43854</v>
      </c>
      <c r="B21" s="35">
        <f t="shared" ref="B21:B52" si="1">B20*M21/M20</f>
        <v>97.873527156104018</v>
      </c>
      <c r="C21" s="35">
        <f t="shared" ref="C21:C52" si="2">C20*O21/O20</f>
        <v>99.491242378344793</v>
      </c>
      <c r="D21" s="35">
        <f t="shared" ref="D21:D52" si="3">D20*Q21/Q20</f>
        <v>96.583186807964637</v>
      </c>
      <c r="E21" s="35">
        <f t="shared" ref="E21:E52" si="4">E20*S21/S20</f>
        <v>98.400241472985201</v>
      </c>
      <c r="F21" s="35">
        <f t="shared" ref="F21:F52" si="5">F20*U21/U20</f>
        <v>98.560277536860383</v>
      </c>
      <c r="G21" s="35">
        <f t="shared" ref="G21:G52" si="6">G20*W21/W20</f>
        <v>99.426965876742202</v>
      </c>
      <c r="H21" s="35">
        <f t="shared" ref="H21:H52" si="7">H20*Y21/Y20</f>
        <v>100.31899846519606</v>
      </c>
      <c r="I21" s="35">
        <f t="shared" ref="I21:I52" si="8">I20*AA21/AA20</f>
        <v>98.167247637186918</v>
      </c>
      <c r="J21" s="35">
        <f t="shared" ref="J21:J52" si="9">J20*AC21/AC20</f>
        <v>101.7497417355372</v>
      </c>
      <c r="L21" s="34">
        <v>43854</v>
      </c>
      <c r="M21" s="37">
        <v>280.76</v>
      </c>
      <c r="N21" s="34">
        <v>43854</v>
      </c>
      <c r="O21" s="37">
        <v>256.18</v>
      </c>
      <c r="P21" s="34">
        <v>43854</v>
      </c>
      <c r="Q21" s="33">
        <v>203.24</v>
      </c>
      <c r="R21" s="34">
        <v>43854</v>
      </c>
      <c r="S21" s="33">
        <v>130.4</v>
      </c>
      <c r="T21" s="34">
        <v>43854</v>
      </c>
      <c r="U21" s="33">
        <v>284.10000000000002</v>
      </c>
      <c r="V21" s="34">
        <v>43854</v>
      </c>
      <c r="W21" s="33">
        <v>268.94</v>
      </c>
      <c r="X21" s="34">
        <v>43854</v>
      </c>
      <c r="Y21" s="33">
        <v>333.35</v>
      </c>
      <c r="Z21" s="34">
        <v>43854</v>
      </c>
      <c r="AA21" s="33">
        <v>273.17</v>
      </c>
      <c r="AB21" s="34">
        <v>43854</v>
      </c>
      <c r="AC21" s="33">
        <v>157.59</v>
      </c>
    </row>
    <row r="22" spans="1:29">
      <c r="A22" s="36">
        <f t="shared" si="0"/>
        <v>43861</v>
      </c>
      <c r="B22" s="35">
        <f t="shared" si="1"/>
        <v>96.374538102210124</v>
      </c>
      <c r="C22" s="35">
        <f t="shared" si="2"/>
        <v>97.980504097246481</v>
      </c>
      <c r="D22" s="35">
        <f t="shared" si="3"/>
        <v>91.232238749227761</v>
      </c>
      <c r="E22" s="35">
        <f t="shared" si="4"/>
        <v>96.19680048294596</v>
      </c>
      <c r="F22" s="35">
        <f t="shared" si="5"/>
        <v>96.034692107545538</v>
      </c>
      <c r="G22" s="35">
        <f t="shared" si="6"/>
        <v>96.572886243484049</v>
      </c>
      <c r="H22" s="35">
        <f t="shared" si="7"/>
        <v>97.318607240663255</v>
      </c>
      <c r="I22" s="35">
        <f t="shared" si="8"/>
        <v>94.469400222805191</v>
      </c>
      <c r="J22" s="35">
        <f t="shared" si="9"/>
        <v>101.56250000000001</v>
      </c>
      <c r="L22" s="34">
        <v>43861</v>
      </c>
      <c r="M22" s="37">
        <v>276.45999999999998</v>
      </c>
      <c r="N22" s="34">
        <v>43861</v>
      </c>
      <c r="O22" s="37">
        <v>252.29</v>
      </c>
      <c r="P22" s="34">
        <v>43861</v>
      </c>
      <c r="Q22" s="33">
        <v>191.98</v>
      </c>
      <c r="R22" s="34">
        <v>43861</v>
      </c>
      <c r="S22" s="33">
        <v>127.48</v>
      </c>
      <c r="T22" s="34">
        <v>43861</v>
      </c>
      <c r="U22" s="33">
        <v>276.82</v>
      </c>
      <c r="V22" s="34">
        <v>43861</v>
      </c>
      <c r="W22" s="33">
        <v>261.22000000000003</v>
      </c>
      <c r="X22" s="34">
        <v>43861</v>
      </c>
      <c r="Y22" s="33">
        <v>323.38</v>
      </c>
      <c r="Z22" s="34">
        <v>43861</v>
      </c>
      <c r="AA22" s="33">
        <v>262.88</v>
      </c>
      <c r="AB22" s="34">
        <v>43861</v>
      </c>
      <c r="AC22" s="33">
        <v>157.30000000000001</v>
      </c>
    </row>
    <row r="23" spans="1:29">
      <c r="A23" s="36">
        <f t="shared" si="0"/>
        <v>43868</v>
      </c>
      <c r="B23" s="35">
        <f t="shared" si="1"/>
        <v>98.678798019940032</v>
      </c>
      <c r="C23" s="35">
        <f t="shared" si="2"/>
        <v>99.355314769505611</v>
      </c>
      <c r="D23" s="35">
        <f t="shared" si="3"/>
        <v>91.574395285843266</v>
      </c>
      <c r="E23" s="35">
        <f t="shared" si="4"/>
        <v>98.868095381829164</v>
      </c>
      <c r="F23" s="35">
        <f t="shared" si="5"/>
        <v>99.406764960971387</v>
      </c>
      <c r="G23" s="35">
        <f t="shared" si="6"/>
        <v>98.857628747827988</v>
      </c>
      <c r="H23" s="35">
        <f t="shared" si="7"/>
        <v>101.44151193234823</v>
      </c>
      <c r="I23" s="35">
        <f t="shared" si="8"/>
        <v>96.420742444388551</v>
      </c>
      <c r="J23" s="35">
        <f t="shared" si="9"/>
        <v>101.63352272727273</v>
      </c>
      <c r="L23" s="34">
        <v>43868</v>
      </c>
      <c r="M23" s="37">
        <v>283.07</v>
      </c>
      <c r="N23" s="34">
        <v>43868</v>
      </c>
      <c r="O23" s="37">
        <v>255.83</v>
      </c>
      <c r="P23" s="34">
        <v>43868</v>
      </c>
      <c r="Q23" s="33">
        <v>192.7</v>
      </c>
      <c r="R23" s="34">
        <v>43868</v>
      </c>
      <c r="S23" s="33">
        <v>131.02000000000001</v>
      </c>
      <c r="T23" s="34">
        <v>43868</v>
      </c>
      <c r="U23" s="33">
        <v>286.54000000000002</v>
      </c>
      <c r="V23" s="34">
        <v>43868</v>
      </c>
      <c r="W23" s="33">
        <v>267.39999999999998</v>
      </c>
      <c r="X23" s="34">
        <v>43868</v>
      </c>
      <c r="Y23" s="33">
        <v>337.08</v>
      </c>
      <c r="Z23" s="34">
        <v>43868</v>
      </c>
      <c r="AA23" s="33">
        <v>268.31</v>
      </c>
      <c r="AB23" s="34">
        <v>43868</v>
      </c>
      <c r="AC23" s="33">
        <v>157.41</v>
      </c>
    </row>
    <row r="24" spans="1:29">
      <c r="A24" s="36">
        <f t="shared" si="0"/>
        <v>43875</v>
      </c>
      <c r="B24" s="35">
        <f t="shared" si="1"/>
        <v>100.44272467405702</v>
      </c>
      <c r="C24" s="35">
        <f t="shared" si="2"/>
        <v>99.506776962212129</v>
      </c>
      <c r="D24" s="35">
        <f t="shared" si="3"/>
        <v>91.522121370527032</v>
      </c>
      <c r="E24" s="35">
        <f t="shared" si="4"/>
        <v>99.630244491397534</v>
      </c>
      <c r="F24" s="35">
        <f t="shared" si="5"/>
        <v>99.906331309627078</v>
      </c>
      <c r="G24" s="35">
        <f t="shared" si="6"/>
        <v>99.101630374505518</v>
      </c>
      <c r="H24" s="35">
        <f t="shared" si="7"/>
        <v>103.69255770561857</v>
      </c>
      <c r="I24" s="35">
        <f t="shared" si="8"/>
        <v>97.024472634491701</v>
      </c>
      <c r="J24" s="35">
        <f t="shared" si="9"/>
        <v>103.48011363636365</v>
      </c>
      <c r="L24" s="34">
        <v>43875</v>
      </c>
      <c r="M24" s="37">
        <v>288.13</v>
      </c>
      <c r="N24" s="34">
        <v>43875</v>
      </c>
      <c r="O24" s="37">
        <v>256.22000000000003</v>
      </c>
      <c r="P24" s="34">
        <v>43875</v>
      </c>
      <c r="Q24" s="33">
        <v>192.59</v>
      </c>
      <c r="R24" s="34">
        <v>43875</v>
      </c>
      <c r="S24" s="33">
        <v>132.03</v>
      </c>
      <c r="T24" s="34">
        <v>43875</v>
      </c>
      <c r="U24" s="33">
        <v>287.98</v>
      </c>
      <c r="V24" s="34">
        <v>43875</v>
      </c>
      <c r="W24" s="33">
        <v>268.06</v>
      </c>
      <c r="X24" s="34">
        <v>43875</v>
      </c>
      <c r="Y24" s="33">
        <v>344.56</v>
      </c>
      <c r="Z24" s="34">
        <v>43875</v>
      </c>
      <c r="AA24" s="33">
        <v>269.99</v>
      </c>
      <c r="AB24" s="34">
        <v>43875</v>
      </c>
      <c r="AC24" s="33">
        <v>160.27000000000001</v>
      </c>
    </row>
    <row r="25" spans="1:29">
      <c r="A25" s="36">
        <f t="shared" si="0"/>
        <v>43882</v>
      </c>
      <c r="B25" s="35">
        <f t="shared" si="1"/>
        <v>99.295823746775412</v>
      </c>
      <c r="C25" s="35">
        <f t="shared" si="2"/>
        <v>98.982484756689587</v>
      </c>
      <c r="D25" s="35">
        <f t="shared" si="3"/>
        <v>90.557430024236112</v>
      </c>
      <c r="E25" s="35">
        <f t="shared" si="4"/>
        <v>98.204044672502263</v>
      </c>
      <c r="F25" s="35">
        <f t="shared" si="5"/>
        <v>99.55941023417175</v>
      </c>
      <c r="G25" s="35">
        <f t="shared" si="6"/>
        <v>97.670893563532843</v>
      </c>
      <c r="H25" s="35">
        <f t="shared" si="7"/>
        <v>100.94796713713923</v>
      </c>
      <c r="I25" s="35">
        <f t="shared" si="8"/>
        <v>96.291371689366457</v>
      </c>
      <c r="J25" s="35">
        <f t="shared" si="9"/>
        <v>103.86105371900828</v>
      </c>
      <c r="L25" s="34">
        <v>43882</v>
      </c>
      <c r="M25" s="37">
        <v>284.83999999999997</v>
      </c>
      <c r="N25" s="34">
        <v>43882</v>
      </c>
      <c r="O25" s="37">
        <v>254.87</v>
      </c>
      <c r="P25" s="34">
        <v>43882</v>
      </c>
      <c r="Q25" s="33">
        <v>190.56</v>
      </c>
      <c r="R25" s="34">
        <v>43882</v>
      </c>
      <c r="S25" s="33">
        <v>130.13999999999999</v>
      </c>
      <c r="T25" s="34">
        <v>43882</v>
      </c>
      <c r="U25" s="33">
        <v>286.98</v>
      </c>
      <c r="V25" s="34">
        <v>43882</v>
      </c>
      <c r="W25" s="33">
        <v>264.19</v>
      </c>
      <c r="X25" s="34">
        <v>43882</v>
      </c>
      <c r="Y25" s="33">
        <v>335.44</v>
      </c>
      <c r="Z25" s="34">
        <v>43882</v>
      </c>
      <c r="AA25" s="33">
        <v>267.95</v>
      </c>
      <c r="AB25" s="34">
        <v>43882</v>
      </c>
      <c r="AC25" s="33">
        <v>160.86000000000001</v>
      </c>
    </row>
    <row r="26" spans="1:29">
      <c r="A26" s="36">
        <f t="shared" si="0"/>
        <v>43889</v>
      </c>
      <c r="B26" s="35">
        <f t="shared" si="1"/>
        <v>89.24911106463081</v>
      </c>
      <c r="C26" s="35">
        <f t="shared" si="2"/>
        <v>89.393762864577269</v>
      </c>
      <c r="D26" s="35">
        <f t="shared" si="3"/>
        <v>78.192272964881454</v>
      </c>
      <c r="E26" s="35">
        <f t="shared" si="4"/>
        <v>87.126471476003616</v>
      </c>
      <c r="F26" s="35">
        <f t="shared" si="5"/>
        <v>89.516045099739813</v>
      </c>
      <c r="G26" s="35">
        <f t="shared" si="6"/>
        <v>87.441310214795365</v>
      </c>
      <c r="H26" s="35">
        <f t="shared" si="7"/>
        <v>90.472177916879815</v>
      </c>
      <c r="I26" s="35">
        <f t="shared" si="8"/>
        <v>85.165486757465786</v>
      </c>
      <c r="J26" s="35">
        <f t="shared" si="9"/>
        <v>93.32386363636364</v>
      </c>
      <c r="L26" s="34">
        <v>43889</v>
      </c>
      <c r="M26" s="37">
        <v>256.02</v>
      </c>
      <c r="N26" s="34">
        <v>43889</v>
      </c>
      <c r="O26" s="37">
        <v>230.18</v>
      </c>
      <c r="P26" s="34">
        <v>43889</v>
      </c>
      <c r="Q26" s="33">
        <v>164.54</v>
      </c>
      <c r="R26" s="34">
        <v>43889</v>
      </c>
      <c r="S26" s="33">
        <v>115.46</v>
      </c>
      <c r="T26" s="34">
        <v>43889</v>
      </c>
      <c r="U26" s="33">
        <v>258.02999999999997</v>
      </c>
      <c r="V26" s="34">
        <v>43889</v>
      </c>
      <c r="W26" s="33">
        <v>236.52</v>
      </c>
      <c r="X26" s="34">
        <v>43889</v>
      </c>
      <c r="Y26" s="33">
        <v>300.63</v>
      </c>
      <c r="Z26" s="34">
        <v>43889</v>
      </c>
      <c r="AA26" s="33">
        <v>236.99</v>
      </c>
      <c r="AB26" s="34">
        <v>43889</v>
      </c>
      <c r="AC26" s="33">
        <v>144.54</v>
      </c>
    </row>
    <row r="27" spans="1:29">
      <c r="A27" s="36">
        <f t="shared" si="0"/>
        <v>43896</v>
      </c>
      <c r="B27" s="35">
        <f t="shared" si="1"/>
        <v>88.625113295684301</v>
      </c>
      <c r="C27" s="35">
        <f t="shared" si="2"/>
        <v>93.914326769971652</v>
      </c>
      <c r="D27" s="35">
        <f t="shared" si="3"/>
        <v>74.466568455068213</v>
      </c>
      <c r="E27" s="35">
        <f t="shared" si="4"/>
        <v>84.10051313009356</v>
      </c>
      <c r="F27" s="35">
        <f t="shared" si="5"/>
        <v>93.328707718993925</v>
      </c>
      <c r="G27" s="35">
        <f t="shared" si="6"/>
        <v>86.4690007024289</v>
      </c>
      <c r="H27" s="35">
        <f t="shared" si="7"/>
        <v>91.040958199163356</v>
      </c>
      <c r="I27" s="35">
        <f t="shared" si="8"/>
        <v>86.092643835124164</v>
      </c>
      <c r="J27" s="35">
        <f t="shared" si="9"/>
        <v>98.883006198347118</v>
      </c>
      <c r="L27" s="34">
        <v>43896</v>
      </c>
      <c r="M27" s="37">
        <v>254.23</v>
      </c>
      <c r="N27" s="34">
        <v>43896</v>
      </c>
      <c r="O27" s="37">
        <v>241.82</v>
      </c>
      <c r="P27" s="34">
        <v>43896</v>
      </c>
      <c r="Q27" s="33">
        <v>156.69999999999999</v>
      </c>
      <c r="R27" s="34">
        <v>43896</v>
      </c>
      <c r="S27" s="33">
        <v>111.45</v>
      </c>
      <c r="T27" s="34">
        <v>43896</v>
      </c>
      <c r="U27" s="33">
        <v>269.02</v>
      </c>
      <c r="V27" s="34">
        <v>43896</v>
      </c>
      <c r="W27" s="33">
        <v>233.89</v>
      </c>
      <c r="X27" s="34">
        <v>43896</v>
      </c>
      <c r="Y27" s="33">
        <v>302.52</v>
      </c>
      <c r="Z27" s="34">
        <v>43896</v>
      </c>
      <c r="AA27" s="33">
        <v>239.57</v>
      </c>
      <c r="AB27" s="34">
        <v>43896</v>
      </c>
      <c r="AC27" s="33">
        <v>153.15</v>
      </c>
    </row>
    <row r="28" spans="1:29">
      <c r="A28" s="36">
        <f t="shared" si="0"/>
        <v>43903</v>
      </c>
      <c r="B28" s="35">
        <f t="shared" si="1"/>
        <v>77.135187896534887</v>
      </c>
      <c r="C28" s="35">
        <f t="shared" si="2"/>
        <v>83.630432249796115</v>
      </c>
      <c r="D28" s="35">
        <f t="shared" si="3"/>
        <v>54.925628475027345</v>
      </c>
      <c r="E28" s="35">
        <f t="shared" si="4"/>
        <v>72.268336854814351</v>
      </c>
      <c r="F28" s="35">
        <f t="shared" si="5"/>
        <v>84.499566348655677</v>
      </c>
      <c r="G28" s="35">
        <f t="shared" si="6"/>
        <v>73.04521424082219</v>
      </c>
      <c r="H28" s="35">
        <f t="shared" si="7"/>
        <v>83.962803575190321</v>
      </c>
      <c r="I28" s="35">
        <f t="shared" si="8"/>
        <v>71.326409602184924</v>
      </c>
      <c r="J28" s="35">
        <f t="shared" si="9"/>
        <v>82.476756198347104</v>
      </c>
      <c r="L28" s="34">
        <v>43903</v>
      </c>
      <c r="M28" s="37">
        <v>221.27</v>
      </c>
      <c r="N28" s="34">
        <v>43903</v>
      </c>
      <c r="O28" s="37">
        <v>215.34</v>
      </c>
      <c r="P28" s="34">
        <v>43903</v>
      </c>
      <c r="Q28" s="33">
        <v>115.58</v>
      </c>
      <c r="R28" s="34">
        <v>43903</v>
      </c>
      <c r="S28" s="33">
        <v>95.77</v>
      </c>
      <c r="T28" s="34">
        <v>43903</v>
      </c>
      <c r="U28" s="33">
        <v>243.57</v>
      </c>
      <c r="V28" s="34">
        <v>43903</v>
      </c>
      <c r="W28" s="33">
        <v>197.58</v>
      </c>
      <c r="X28" s="34">
        <v>43903</v>
      </c>
      <c r="Y28" s="33">
        <v>279</v>
      </c>
      <c r="Z28" s="34">
        <v>43903</v>
      </c>
      <c r="AA28" s="33">
        <v>198.48</v>
      </c>
      <c r="AB28" s="34">
        <v>43903</v>
      </c>
      <c r="AC28" s="33">
        <v>127.74</v>
      </c>
    </row>
    <row r="29" spans="1:29">
      <c r="A29" s="36">
        <f t="shared" si="0"/>
        <v>43910</v>
      </c>
      <c r="B29" s="35">
        <f t="shared" si="1"/>
        <v>69.044133026563472</v>
      </c>
      <c r="C29" s="35">
        <f t="shared" si="2"/>
        <v>78.309837275233988</v>
      </c>
      <c r="D29" s="35">
        <f t="shared" si="3"/>
        <v>46.404980278477424</v>
      </c>
      <c r="E29" s="35">
        <f t="shared" si="4"/>
        <v>61.711439782674304</v>
      </c>
      <c r="F29" s="35">
        <f t="shared" si="5"/>
        <v>76.235906331309621</v>
      </c>
      <c r="G29" s="35">
        <f t="shared" si="6"/>
        <v>63.36278605493731</v>
      </c>
      <c r="H29" s="35">
        <f t="shared" si="7"/>
        <v>72.605254446417263</v>
      </c>
      <c r="I29" s="35">
        <f t="shared" si="8"/>
        <v>64.476946850181463</v>
      </c>
      <c r="J29" s="35">
        <f t="shared" si="9"/>
        <v>72.546487603305792</v>
      </c>
      <c r="L29" s="34">
        <v>43910</v>
      </c>
      <c r="M29" s="37">
        <v>198.06</v>
      </c>
      <c r="N29" s="34">
        <v>43910</v>
      </c>
      <c r="O29" s="37">
        <v>201.64</v>
      </c>
      <c r="P29" s="34">
        <v>43910</v>
      </c>
      <c r="Q29" s="33">
        <v>97.65</v>
      </c>
      <c r="R29" s="34">
        <v>43910</v>
      </c>
      <c r="S29" s="33">
        <v>81.78</v>
      </c>
      <c r="T29" s="34">
        <v>43910</v>
      </c>
      <c r="U29" s="33">
        <v>219.75</v>
      </c>
      <c r="V29" s="34">
        <v>43910</v>
      </c>
      <c r="W29" s="33">
        <v>171.39</v>
      </c>
      <c r="X29" s="34">
        <v>43910</v>
      </c>
      <c r="Y29" s="33">
        <v>241.26</v>
      </c>
      <c r="Z29" s="34">
        <v>43910</v>
      </c>
      <c r="AA29" s="33">
        <v>179.42</v>
      </c>
      <c r="AB29" s="34">
        <v>43910</v>
      </c>
      <c r="AC29" s="33">
        <v>112.36</v>
      </c>
    </row>
    <row r="30" spans="1:29">
      <c r="A30" s="36">
        <f t="shared" si="0"/>
        <v>43917</v>
      </c>
      <c r="B30" s="35">
        <f t="shared" si="1"/>
        <v>76.549536359199593</v>
      </c>
      <c r="C30" s="35">
        <f t="shared" si="2"/>
        <v>82.737193677424372</v>
      </c>
      <c r="D30" s="35">
        <f t="shared" si="3"/>
        <v>52.544789241077815</v>
      </c>
      <c r="E30" s="35">
        <f t="shared" si="4"/>
        <v>68.027467552067606</v>
      </c>
      <c r="F30" s="35">
        <f t="shared" si="5"/>
        <v>82.692107545533389</v>
      </c>
      <c r="G30" s="35">
        <f t="shared" si="6"/>
        <v>71.943509926429797</v>
      </c>
      <c r="H30" s="35">
        <f t="shared" si="7"/>
        <v>80.270245869571738</v>
      </c>
      <c r="I30" s="35">
        <f t="shared" si="8"/>
        <v>71.089229884644396</v>
      </c>
      <c r="J30" s="35">
        <f t="shared" si="9"/>
        <v>81.714876033057863</v>
      </c>
      <c r="L30" s="34">
        <v>43917</v>
      </c>
      <c r="M30" s="37">
        <v>219.59</v>
      </c>
      <c r="N30" s="34">
        <v>43917</v>
      </c>
      <c r="O30" s="37">
        <v>213.04</v>
      </c>
      <c r="P30" s="34">
        <v>43917</v>
      </c>
      <c r="Q30" s="33">
        <v>110.57</v>
      </c>
      <c r="R30" s="34">
        <v>43917</v>
      </c>
      <c r="S30" s="33">
        <v>90.15</v>
      </c>
      <c r="T30" s="34">
        <v>43917</v>
      </c>
      <c r="U30" s="33">
        <v>238.36</v>
      </c>
      <c r="V30" s="34">
        <v>43917</v>
      </c>
      <c r="W30" s="33">
        <v>194.6</v>
      </c>
      <c r="X30" s="34">
        <v>43917</v>
      </c>
      <c r="Y30" s="33">
        <v>266.73</v>
      </c>
      <c r="Z30" s="34">
        <v>43917</v>
      </c>
      <c r="AA30" s="33">
        <v>197.82</v>
      </c>
      <c r="AB30" s="34">
        <v>43917</v>
      </c>
      <c r="AC30" s="33">
        <v>126.56</v>
      </c>
    </row>
    <row r="31" spans="1:29">
      <c r="A31" s="36">
        <f t="shared" si="0"/>
        <v>43924</v>
      </c>
      <c r="B31" s="35">
        <f t="shared" si="1"/>
        <v>72.14669176601825</v>
      </c>
      <c r="C31" s="35">
        <f t="shared" si="2"/>
        <v>84.139189871451336</v>
      </c>
      <c r="D31" s="35">
        <f t="shared" si="3"/>
        <v>56.508102456874049</v>
      </c>
      <c r="E31" s="35">
        <f t="shared" si="4"/>
        <v>63.696045879867178</v>
      </c>
      <c r="F31" s="35">
        <f t="shared" si="5"/>
        <v>84.28100607111881</v>
      </c>
      <c r="G31" s="35">
        <f t="shared" si="6"/>
        <v>67.780694295537714</v>
      </c>
      <c r="H31" s="35">
        <f t="shared" si="7"/>
        <v>78.052303710614211</v>
      </c>
      <c r="I31" s="35">
        <f t="shared" si="8"/>
        <v>70.108168325726808</v>
      </c>
      <c r="J31" s="35">
        <f t="shared" si="9"/>
        <v>77.388946280991732</v>
      </c>
      <c r="L31" s="34">
        <v>43924</v>
      </c>
      <c r="M31" s="37">
        <v>206.96</v>
      </c>
      <c r="N31" s="34">
        <v>43924</v>
      </c>
      <c r="O31" s="37">
        <v>216.65</v>
      </c>
      <c r="P31" s="34">
        <v>43924</v>
      </c>
      <c r="Q31" s="33">
        <v>118.91</v>
      </c>
      <c r="R31" s="34">
        <v>43924</v>
      </c>
      <c r="S31" s="33">
        <v>84.41</v>
      </c>
      <c r="T31" s="34">
        <v>43924</v>
      </c>
      <c r="U31" s="33">
        <v>242.94</v>
      </c>
      <c r="V31" s="34">
        <v>43924</v>
      </c>
      <c r="W31" s="33">
        <v>183.34</v>
      </c>
      <c r="X31" s="34">
        <v>43924</v>
      </c>
      <c r="Y31" s="33">
        <v>259.36</v>
      </c>
      <c r="Z31" s="34">
        <v>43924</v>
      </c>
      <c r="AA31" s="33">
        <v>195.09</v>
      </c>
      <c r="AB31" s="34">
        <v>43924</v>
      </c>
      <c r="AC31" s="33">
        <v>119.86</v>
      </c>
    </row>
    <row r="32" spans="1:29">
      <c r="A32" s="36">
        <f t="shared" si="0"/>
        <v>43931</v>
      </c>
      <c r="B32" s="35">
        <f t="shared" si="1"/>
        <v>81.339329289548886</v>
      </c>
      <c r="C32" s="35">
        <f t="shared" si="2"/>
        <v>88.17818167695836</v>
      </c>
      <c r="D32" s="35">
        <f t="shared" si="3"/>
        <v>61.322054840089372</v>
      </c>
      <c r="E32" s="35">
        <f t="shared" si="4"/>
        <v>72.456987624509495</v>
      </c>
      <c r="F32" s="35">
        <f t="shared" si="5"/>
        <v>90.820468343451864</v>
      </c>
      <c r="G32" s="35">
        <f t="shared" si="6"/>
        <v>75.359532699914951</v>
      </c>
      <c r="H32" s="35">
        <f t="shared" si="7"/>
        <v>86.138613861386133</v>
      </c>
      <c r="I32" s="35">
        <f t="shared" si="8"/>
        <v>79.318647356883602</v>
      </c>
      <c r="J32" s="35">
        <f t="shared" si="9"/>
        <v>87.409607438016522</v>
      </c>
      <c r="L32" s="34">
        <v>43931</v>
      </c>
      <c r="M32" s="37">
        <v>233.33</v>
      </c>
      <c r="N32" s="34">
        <v>43931</v>
      </c>
      <c r="O32" s="37">
        <v>227.05</v>
      </c>
      <c r="P32" s="34">
        <v>43931</v>
      </c>
      <c r="Q32" s="33">
        <v>129.04</v>
      </c>
      <c r="R32" s="34">
        <v>43931</v>
      </c>
      <c r="S32" s="33">
        <v>96.02</v>
      </c>
      <c r="T32" s="34">
        <v>43931</v>
      </c>
      <c r="U32" s="33">
        <v>261.79000000000002</v>
      </c>
      <c r="V32" s="34">
        <v>43931</v>
      </c>
      <c r="W32" s="33">
        <v>203.84</v>
      </c>
      <c r="X32" s="34">
        <v>43931</v>
      </c>
      <c r="Y32" s="33">
        <v>286.23</v>
      </c>
      <c r="Z32" s="34">
        <v>43931</v>
      </c>
      <c r="AA32" s="33">
        <v>220.72</v>
      </c>
      <c r="AB32" s="34">
        <v>43931</v>
      </c>
      <c r="AC32" s="33">
        <v>135.38</v>
      </c>
    </row>
    <row r="33" spans="1:29">
      <c r="A33" s="36">
        <f t="shared" si="0"/>
        <v>43938</v>
      </c>
      <c r="B33" s="35">
        <f t="shared" si="1"/>
        <v>86.136094262009323</v>
      </c>
      <c r="C33" s="35">
        <f t="shared" si="2"/>
        <v>90.768573536836413</v>
      </c>
      <c r="D33" s="35">
        <f t="shared" si="3"/>
        <v>59.421185192225479</v>
      </c>
      <c r="E33" s="35">
        <f t="shared" si="4"/>
        <v>70.147902203440978</v>
      </c>
      <c r="F33" s="35">
        <f t="shared" si="5"/>
        <v>95.888985255854266</v>
      </c>
      <c r="G33" s="35">
        <f t="shared" si="6"/>
        <v>75.610928315279665</v>
      </c>
      <c r="H33" s="35">
        <f t="shared" si="7"/>
        <v>90.261518553071113</v>
      </c>
      <c r="I33" s="35">
        <f t="shared" si="8"/>
        <v>79.286304668128082</v>
      </c>
      <c r="J33" s="35">
        <f t="shared" si="9"/>
        <v>86.893078512396698</v>
      </c>
      <c r="L33" s="34">
        <v>43938</v>
      </c>
      <c r="M33" s="37">
        <v>247.09</v>
      </c>
      <c r="N33" s="34">
        <v>43938</v>
      </c>
      <c r="O33" s="37">
        <v>233.72</v>
      </c>
      <c r="P33" s="34">
        <v>43938</v>
      </c>
      <c r="Q33" s="33">
        <v>125.04</v>
      </c>
      <c r="R33" s="34">
        <v>43938</v>
      </c>
      <c r="S33" s="33">
        <v>92.96</v>
      </c>
      <c r="T33" s="34">
        <v>43938</v>
      </c>
      <c r="U33" s="33">
        <v>276.39999999999998</v>
      </c>
      <c r="V33" s="34">
        <v>43938</v>
      </c>
      <c r="W33" s="33">
        <v>204.52</v>
      </c>
      <c r="X33" s="34">
        <v>43938</v>
      </c>
      <c r="Y33" s="33">
        <v>299.93</v>
      </c>
      <c r="Z33" s="34">
        <v>43938</v>
      </c>
      <c r="AA33" s="33">
        <v>220.63</v>
      </c>
      <c r="AB33" s="34">
        <v>43938</v>
      </c>
      <c r="AC33" s="33">
        <v>134.58000000000001</v>
      </c>
    </row>
    <row r="34" spans="1:29">
      <c r="A34" s="36">
        <f t="shared" si="0"/>
        <v>43945</v>
      </c>
      <c r="B34" s="35">
        <f t="shared" si="1"/>
        <v>84.755629924004722</v>
      </c>
      <c r="C34" s="35">
        <f t="shared" si="2"/>
        <v>88.620917317177401</v>
      </c>
      <c r="D34" s="35">
        <f t="shared" si="3"/>
        <v>60.010454783063281</v>
      </c>
      <c r="E34" s="35">
        <f t="shared" si="4"/>
        <v>67.710534258979777</v>
      </c>
      <c r="F34" s="35">
        <f t="shared" si="5"/>
        <v>96.083261058109258</v>
      </c>
      <c r="G34" s="35">
        <f t="shared" si="6"/>
        <v>73.58867240933121</v>
      </c>
      <c r="H34" s="35">
        <f t="shared" si="7"/>
        <v>89.157061602816825</v>
      </c>
      <c r="I34" s="35">
        <f t="shared" si="8"/>
        <v>78.829913393466782</v>
      </c>
      <c r="J34" s="35">
        <f t="shared" si="9"/>
        <v>84.349173553718998</v>
      </c>
      <c r="L34" s="34">
        <v>43945</v>
      </c>
      <c r="M34" s="37">
        <v>243.13</v>
      </c>
      <c r="N34" s="34">
        <v>43945</v>
      </c>
      <c r="O34" s="37">
        <v>228.19</v>
      </c>
      <c r="P34" s="34">
        <v>43945</v>
      </c>
      <c r="Q34" s="33">
        <v>126.28</v>
      </c>
      <c r="R34" s="34">
        <v>43945</v>
      </c>
      <c r="S34" s="33">
        <v>89.73</v>
      </c>
      <c r="T34" s="34">
        <v>43945</v>
      </c>
      <c r="U34" s="33">
        <v>276.95999999999998</v>
      </c>
      <c r="V34" s="34">
        <v>43945</v>
      </c>
      <c r="W34" s="33">
        <v>199.05</v>
      </c>
      <c r="X34" s="34">
        <v>43945</v>
      </c>
      <c r="Y34" s="33">
        <v>296.26</v>
      </c>
      <c r="Z34" s="34">
        <v>43945</v>
      </c>
      <c r="AA34" s="33">
        <v>219.36</v>
      </c>
      <c r="AB34" s="34">
        <v>43945</v>
      </c>
      <c r="AC34" s="33">
        <v>130.63999999999999</v>
      </c>
    </row>
    <row r="35" spans="1:29">
      <c r="A35" s="36">
        <f t="shared" si="0"/>
        <v>43952</v>
      </c>
      <c r="B35" s="35">
        <f t="shared" si="1"/>
        <v>85.243672871784128</v>
      </c>
      <c r="C35" s="35">
        <f t="shared" si="2"/>
        <v>88.294691055963384</v>
      </c>
      <c r="D35" s="35">
        <f t="shared" si="3"/>
        <v>61.711733117901474</v>
      </c>
      <c r="E35" s="35">
        <f t="shared" si="4"/>
        <v>70.487473588892229</v>
      </c>
      <c r="F35" s="35">
        <f t="shared" si="5"/>
        <v>94.289679098005195</v>
      </c>
      <c r="G35" s="35">
        <f t="shared" si="6"/>
        <v>75.751414100336419</v>
      </c>
      <c r="H35" s="35">
        <f t="shared" si="7"/>
        <v>90.117066417887997</v>
      </c>
      <c r="I35" s="35">
        <f t="shared" si="8"/>
        <v>80.986092643835121</v>
      </c>
      <c r="J35" s="35">
        <f t="shared" si="9"/>
        <v>83.722882231404952</v>
      </c>
      <c r="L35" s="34">
        <v>43952</v>
      </c>
      <c r="M35" s="37">
        <v>244.53</v>
      </c>
      <c r="N35" s="34">
        <v>43952</v>
      </c>
      <c r="O35" s="37">
        <v>227.35</v>
      </c>
      <c r="P35" s="34">
        <v>43952</v>
      </c>
      <c r="Q35" s="33">
        <v>129.86000000000001</v>
      </c>
      <c r="R35" s="34">
        <v>43952</v>
      </c>
      <c r="S35" s="33">
        <v>93.41</v>
      </c>
      <c r="T35" s="34">
        <v>43952</v>
      </c>
      <c r="U35" s="33">
        <v>271.79000000000002</v>
      </c>
      <c r="V35" s="34">
        <v>43952</v>
      </c>
      <c r="W35" s="33">
        <v>204.9</v>
      </c>
      <c r="X35" s="34">
        <v>43952</v>
      </c>
      <c r="Y35" s="33">
        <v>299.45</v>
      </c>
      <c r="Z35" s="34">
        <v>43952</v>
      </c>
      <c r="AA35" s="33">
        <v>225.36</v>
      </c>
      <c r="AB35" s="34">
        <v>43952</v>
      </c>
      <c r="AC35" s="33">
        <v>129.66999999999999</v>
      </c>
    </row>
    <row r="36" spans="1:29">
      <c r="A36" s="36">
        <f t="shared" si="0"/>
        <v>43959</v>
      </c>
      <c r="B36" s="35">
        <f t="shared" si="1"/>
        <v>88.46127030607262</v>
      </c>
      <c r="C36" s="35">
        <f t="shared" si="2"/>
        <v>88.667521068779422</v>
      </c>
      <c r="D36" s="35">
        <f t="shared" si="3"/>
        <v>64.658081072090511</v>
      </c>
      <c r="E36" s="35">
        <f t="shared" si="4"/>
        <v>70.291276788409291</v>
      </c>
      <c r="F36" s="35">
        <f t="shared" si="5"/>
        <v>95.961838681699902</v>
      </c>
      <c r="G36" s="35">
        <f t="shared" si="6"/>
        <v>76.864209397759609</v>
      </c>
      <c r="H36" s="35">
        <f t="shared" si="7"/>
        <v>95.193957085678178</v>
      </c>
      <c r="I36" s="35">
        <f t="shared" si="8"/>
        <v>82.653537930786641</v>
      </c>
      <c r="J36" s="35">
        <f t="shared" si="9"/>
        <v>83.52272727272728</v>
      </c>
      <c r="L36" s="34">
        <v>43959</v>
      </c>
      <c r="M36" s="37">
        <v>253.76</v>
      </c>
      <c r="N36" s="34">
        <v>43959</v>
      </c>
      <c r="O36" s="37">
        <v>228.31</v>
      </c>
      <c r="P36" s="34">
        <v>43959</v>
      </c>
      <c r="Q36" s="33">
        <v>136.06</v>
      </c>
      <c r="R36" s="34">
        <v>43959</v>
      </c>
      <c r="S36" s="33">
        <v>93.15</v>
      </c>
      <c r="T36" s="34">
        <v>43959</v>
      </c>
      <c r="U36" s="33">
        <v>276.61</v>
      </c>
      <c r="V36" s="34">
        <v>43959</v>
      </c>
      <c r="W36" s="33">
        <v>207.91</v>
      </c>
      <c r="X36" s="34">
        <v>43959</v>
      </c>
      <c r="Y36" s="33">
        <v>316.32</v>
      </c>
      <c r="Z36" s="34">
        <v>43959</v>
      </c>
      <c r="AA36" s="33">
        <v>230</v>
      </c>
      <c r="AB36" s="34">
        <v>43959</v>
      </c>
      <c r="AC36" s="33">
        <v>129.36000000000001</v>
      </c>
    </row>
    <row r="37" spans="1:29">
      <c r="A37" s="36">
        <f t="shared" si="0"/>
        <v>43966</v>
      </c>
      <c r="B37" s="35">
        <f t="shared" si="1"/>
        <v>86.927421041623063</v>
      </c>
      <c r="C37" s="35">
        <f t="shared" si="2"/>
        <v>87.164550079614784</v>
      </c>
      <c r="D37" s="35">
        <f t="shared" si="3"/>
        <v>60.808820035166114</v>
      </c>
      <c r="E37" s="35">
        <f t="shared" si="4"/>
        <v>66.64654391789918</v>
      </c>
      <c r="F37" s="35">
        <f t="shared" si="5"/>
        <v>96.478751084128362</v>
      </c>
      <c r="G37" s="35">
        <f t="shared" si="6"/>
        <v>73.522126511146439</v>
      </c>
      <c r="H37" s="35">
        <f t="shared" si="7"/>
        <v>93.746426314363973</v>
      </c>
      <c r="I37" s="35">
        <f t="shared" si="8"/>
        <v>80.554856793761445</v>
      </c>
      <c r="J37" s="35">
        <f t="shared" si="9"/>
        <v>81.153150826446279</v>
      </c>
      <c r="L37" s="34">
        <v>43966</v>
      </c>
      <c r="M37" s="33">
        <v>249.36</v>
      </c>
      <c r="N37" s="34">
        <v>43966</v>
      </c>
      <c r="O37" s="33">
        <v>224.44</v>
      </c>
      <c r="P37" s="34">
        <v>43966</v>
      </c>
      <c r="Q37" s="33">
        <v>127.96</v>
      </c>
      <c r="R37" s="34">
        <v>43966</v>
      </c>
      <c r="S37" s="33">
        <v>88.32</v>
      </c>
      <c r="T37" s="34">
        <v>43966</v>
      </c>
      <c r="U37" s="33">
        <v>278.10000000000002</v>
      </c>
      <c r="V37" s="34">
        <v>43966</v>
      </c>
      <c r="W37" s="33">
        <v>198.87</v>
      </c>
      <c r="X37" s="34">
        <v>43966</v>
      </c>
      <c r="Y37" s="33">
        <v>311.51</v>
      </c>
      <c r="Z37" s="34">
        <v>43966</v>
      </c>
      <c r="AA37" s="33">
        <v>224.16</v>
      </c>
      <c r="AB37" s="34">
        <v>43966</v>
      </c>
      <c r="AC37" s="33">
        <v>125.69</v>
      </c>
    </row>
    <row r="38" spans="1:29">
      <c r="A38" s="36">
        <f t="shared" si="0"/>
        <v>43973</v>
      </c>
      <c r="B38" s="35">
        <f t="shared" si="1"/>
        <v>89.970717423133195</v>
      </c>
      <c r="C38" s="35">
        <f t="shared" si="2"/>
        <v>87.653889471435818</v>
      </c>
      <c r="D38" s="35">
        <f t="shared" si="3"/>
        <v>63.96426365062019</v>
      </c>
      <c r="E38" s="35">
        <f t="shared" si="4"/>
        <v>68.593419861153038</v>
      </c>
      <c r="F38" s="35">
        <f t="shared" si="5"/>
        <v>96.586296617519508</v>
      </c>
      <c r="G38" s="35">
        <f t="shared" si="6"/>
        <v>77.477910458796998</v>
      </c>
      <c r="H38" s="35">
        <f t="shared" si="7"/>
        <v>96.716723344066935</v>
      </c>
      <c r="I38" s="35">
        <f t="shared" si="8"/>
        <v>83.839436518489237</v>
      </c>
      <c r="J38" s="35">
        <f t="shared" si="9"/>
        <v>83.277376033057848</v>
      </c>
      <c r="L38" s="34">
        <v>43973</v>
      </c>
      <c r="M38" s="33">
        <v>258.08999999999997</v>
      </c>
      <c r="N38" s="34">
        <v>43973</v>
      </c>
      <c r="O38" s="33">
        <v>225.7</v>
      </c>
      <c r="P38" s="34">
        <v>43973</v>
      </c>
      <c r="Q38" s="33">
        <v>134.6</v>
      </c>
      <c r="R38" s="34">
        <v>43973</v>
      </c>
      <c r="S38" s="33">
        <v>90.9</v>
      </c>
      <c r="T38" s="34">
        <v>43973</v>
      </c>
      <c r="U38" s="33">
        <v>278.41000000000003</v>
      </c>
      <c r="V38" s="34">
        <v>43973</v>
      </c>
      <c r="W38" s="33">
        <v>209.57</v>
      </c>
      <c r="X38" s="34">
        <v>43973</v>
      </c>
      <c r="Y38" s="33">
        <v>321.38</v>
      </c>
      <c r="Z38" s="34">
        <v>43973</v>
      </c>
      <c r="AA38" s="33">
        <v>233.3</v>
      </c>
      <c r="AB38" s="34">
        <v>43973</v>
      </c>
      <c r="AC38" s="33">
        <v>128.97999999999999</v>
      </c>
    </row>
    <row r="39" spans="1:29">
      <c r="A39" s="36">
        <f t="shared" si="0"/>
        <v>43980</v>
      </c>
      <c r="B39" s="35">
        <f t="shared" si="1"/>
        <v>93.331241720699964</v>
      </c>
      <c r="C39" s="35">
        <f t="shared" si="2"/>
        <v>90.76468989086959</v>
      </c>
      <c r="D39" s="35">
        <f t="shared" si="3"/>
        <v>65.157059354654791</v>
      </c>
      <c r="E39" s="35">
        <f t="shared" si="4"/>
        <v>72.955025656504688</v>
      </c>
      <c r="F39" s="35">
        <f t="shared" si="5"/>
        <v>99.580225498699036</v>
      </c>
      <c r="G39" s="35">
        <f t="shared" si="6"/>
        <v>81.906909682428193</v>
      </c>
      <c r="H39" s="35">
        <f t="shared" si="7"/>
        <v>98.46218664419635</v>
      </c>
      <c r="I39" s="35">
        <f t="shared" si="8"/>
        <v>86.97308369569123</v>
      </c>
      <c r="J39" s="35">
        <f t="shared" si="9"/>
        <v>87.997159090909093</v>
      </c>
      <c r="L39" s="34">
        <v>43980</v>
      </c>
      <c r="M39" s="33">
        <v>267.73</v>
      </c>
      <c r="N39" s="34">
        <v>43980</v>
      </c>
      <c r="O39" s="33">
        <v>233.71</v>
      </c>
      <c r="P39" s="34">
        <v>43980</v>
      </c>
      <c r="Q39" s="33">
        <v>137.11000000000001</v>
      </c>
      <c r="R39" s="34">
        <v>43980</v>
      </c>
      <c r="S39" s="33">
        <v>96.68</v>
      </c>
      <c r="T39" s="34">
        <v>43980</v>
      </c>
      <c r="U39" s="33">
        <v>287.04000000000002</v>
      </c>
      <c r="V39" s="34">
        <v>43980</v>
      </c>
      <c r="W39" s="33">
        <v>221.55</v>
      </c>
      <c r="X39" s="34">
        <v>43980</v>
      </c>
      <c r="Y39" s="33">
        <v>327.18</v>
      </c>
      <c r="Z39" s="34">
        <v>43980</v>
      </c>
      <c r="AA39" s="33">
        <v>242.02</v>
      </c>
      <c r="AB39" s="34">
        <v>43980</v>
      </c>
      <c r="AC39" s="33">
        <v>136.29</v>
      </c>
    </row>
    <row r="40" spans="1:29">
      <c r="A40" s="36">
        <f t="shared" si="0"/>
        <v>43987</v>
      </c>
      <c r="B40" s="35">
        <f t="shared" si="1"/>
        <v>99.065746357107969</v>
      </c>
      <c r="C40" s="35">
        <f t="shared" si="2"/>
        <v>93.219154141908461</v>
      </c>
      <c r="D40" s="35">
        <f t="shared" si="3"/>
        <v>73.829777123033836</v>
      </c>
      <c r="E40" s="35">
        <f t="shared" si="4"/>
        <v>81.889526109266527</v>
      </c>
      <c r="F40" s="35">
        <f t="shared" si="5"/>
        <v>99.99653078924544</v>
      </c>
      <c r="G40" s="35">
        <f t="shared" si="6"/>
        <v>89.086472697696777</v>
      </c>
      <c r="H40" s="35">
        <f t="shared" si="7"/>
        <v>102.64828914502394</v>
      </c>
      <c r="I40" s="35">
        <f t="shared" si="8"/>
        <v>92.898983002120218</v>
      </c>
      <c r="J40" s="35">
        <f t="shared" si="9"/>
        <v>91.32231404958678</v>
      </c>
      <c r="L40" s="34">
        <v>43987</v>
      </c>
      <c r="M40" s="33">
        <v>284.18</v>
      </c>
      <c r="N40" s="34">
        <v>43987</v>
      </c>
      <c r="O40" s="33">
        <v>240.03</v>
      </c>
      <c r="P40" s="34">
        <v>43987</v>
      </c>
      <c r="Q40" s="33">
        <v>155.36000000000001</v>
      </c>
      <c r="R40" s="34">
        <v>43987</v>
      </c>
      <c r="S40" s="33">
        <v>108.52</v>
      </c>
      <c r="T40" s="34">
        <v>43987</v>
      </c>
      <c r="U40" s="33">
        <v>288.24</v>
      </c>
      <c r="V40" s="34">
        <v>43987</v>
      </c>
      <c r="W40" s="33">
        <v>240.97</v>
      </c>
      <c r="X40" s="34">
        <v>43987</v>
      </c>
      <c r="Y40" s="33">
        <v>341.09</v>
      </c>
      <c r="Z40" s="34">
        <v>43987</v>
      </c>
      <c r="AA40" s="33">
        <v>258.51</v>
      </c>
      <c r="AB40" s="34">
        <v>43987</v>
      </c>
      <c r="AC40" s="33">
        <v>141.44</v>
      </c>
    </row>
    <row r="41" spans="1:29">
      <c r="A41" s="36">
        <f t="shared" si="0"/>
        <v>43994</v>
      </c>
      <c r="B41" s="35">
        <f t="shared" si="1"/>
        <v>96.092170396709164</v>
      </c>
      <c r="C41" s="35">
        <f t="shared" si="2"/>
        <v>90.321954250650535</v>
      </c>
      <c r="D41" s="35">
        <f t="shared" si="3"/>
        <v>67.034168131920396</v>
      </c>
      <c r="E41" s="35">
        <f t="shared" si="4"/>
        <v>76.192272864473296</v>
      </c>
      <c r="F41" s="35">
        <f t="shared" si="5"/>
        <v>96.034692107545524</v>
      </c>
      <c r="G41" s="35">
        <f t="shared" si="6"/>
        <v>83.367222448149661</v>
      </c>
      <c r="H41" s="35">
        <f t="shared" si="7"/>
        <v>100.50558247314096</v>
      </c>
      <c r="I41" s="35">
        <f t="shared" si="8"/>
        <v>88.615373558055111</v>
      </c>
      <c r="J41" s="35">
        <f t="shared" si="9"/>
        <v>87.797004132231407</v>
      </c>
      <c r="L41" s="34">
        <v>43994</v>
      </c>
      <c r="M41" s="33">
        <v>275.64999999999998</v>
      </c>
      <c r="N41" s="34">
        <v>43994</v>
      </c>
      <c r="O41" s="33">
        <v>232.57</v>
      </c>
      <c r="P41" s="34">
        <v>43994</v>
      </c>
      <c r="Q41" s="33">
        <v>141.06</v>
      </c>
      <c r="R41" s="34">
        <v>43994</v>
      </c>
      <c r="S41" s="33">
        <v>100.97</v>
      </c>
      <c r="T41" s="34">
        <v>43994</v>
      </c>
      <c r="U41" s="33">
        <v>276.82</v>
      </c>
      <c r="V41" s="34">
        <v>43994</v>
      </c>
      <c r="W41" s="33">
        <v>225.5</v>
      </c>
      <c r="X41" s="34">
        <v>43994</v>
      </c>
      <c r="Y41" s="33">
        <v>333.97</v>
      </c>
      <c r="Z41" s="34">
        <v>43994</v>
      </c>
      <c r="AA41" s="33">
        <v>246.59</v>
      </c>
      <c r="AB41" s="34">
        <v>43994</v>
      </c>
      <c r="AC41" s="33">
        <v>135.97999999999999</v>
      </c>
    </row>
    <row r="42" spans="1:29">
      <c r="A42" s="36">
        <f t="shared" si="0"/>
        <v>44001</v>
      </c>
      <c r="B42" s="35">
        <f t="shared" si="1"/>
        <v>98.009481977271108</v>
      </c>
      <c r="C42" s="35">
        <f t="shared" si="2"/>
        <v>92.590003495281394</v>
      </c>
      <c r="D42" s="35">
        <f t="shared" si="3"/>
        <v>67.148220310792226</v>
      </c>
      <c r="E42" s="35">
        <f t="shared" si="4"/>
        <v>76.622396619378222</v>
      </c>
      <c r="F42" s="35">
        <f t="shared" si="5"/>
        <v>99.517779705117078</v>
      </c>
      <c r="G42" s="35">
        <f t="shared" si="6"/>
        <v>84.387592886982887</v>
      </c>
      <c r="H42" s="35">
        <f t="shared" si="7"/>
        <v>103.60829396009511</v>
      </c>
      <c r="I42" s="35">
        <f t="shared" si="8"/>
        <v>89.715024975742963</v>
      </c>
      <c r="J42" s="35">
        <f t="shared" si="9"/>
        <v>87.48063016528927</v>
      </c>
      <c r="L42" s="34">
        <v>44001</v>
      </c>
      <c r="M42" s="33">
        <v>281.14999999999998</v>
      </c>
      <c r="N42" s="34">
        <v>44001</v>
      </c>
      <c r="O42" s="33">
        <v>238.41</v>
      </c>
      <c r="P42" s="34">
        <v>44001</v>
      </c>
      <c r="Q42" s="33">
        <v>141.30000000000001</v>
      </c>
      <c r="R42" s="34">
        <v>44001</v>
      </c>
      <c r="S42" s="33">
        <v>101.54</v>
      </c>
      <c r="T42" s="34">
        <v>44001</v>
      </c>
      <c r="U42" s="33">
        <v>286.86</v>
      </c>
      <c r="V42" s="34">
        <v>44001</v>
      </c>
      <c r="W42" s="33">
        <v>228.26</v>
      </c>
      <c r="X42" s="34">
        <v>44001</v>
      </c>
      <c r="Y42" s="33">
        <v>344.28</v>
      </c>
      <c r="Z42" s="34">
        <v>44001</v>
      </c>
      <c r="AA42" s="33">
        <v>249.65</v>
      </c>
      <c r="AB42" s="34">
        <v>44001</v>
      </c>
      <c r="AC42" s="33">
        <v>135.49</v>
      </c>
    </row>
    <row r="43" spans="1:29">
      <c r="A43" s="36">
        <f t="shared" si="0"/>
        <v>44008</v>
      </c>
      <c r="B43" s="35">
        <f t="shared" si="1"/>
        <v>96.426828418043613</v>
      </c>
      <c r="C43" s="35">
        <f t="shared" si="2"/>
        <v>90.306419666783199</v>
      </c>
      <c r="D43" s="35">
        <f t="shared" si="3"/>
        <v>63.983272347098818</v>
      </c>
      <c r="E43" s="35">
        <f t="shared" si="4"/>
        <v>74.086930274675538</v>
      </c>
      <c r="F43" s="35">
        <f t="shared" si="5"/>
        <v>97.477883781439715</v>
      </c>
      <c r="G43" s="35">
        <f t="shared" si="6"/>
        <v>82.084365410920924</v>
      </c>
      <c r="H43" s="35">
        <f t="shared" si="7"/>
        <v>103.55111498991846</v>
      </c>
      <c r="I43" s="35">
        <f t="shared" si="8"/>
        <v>88.690839831817996</v>
      </c>
      <c r="J43" s="35">
        <f t="shared" si="9"/>
        <v>85.356404958677686</v>
      </c>
      <c r="L43" s="34">
        <v>44008</v>
      </c>
      <c r="M43" s="33">
        <v>276.61</v>
      </c>
      <c r="N43" s="34">
        <v>44008</v>
      </c>
      <c r="O43" s="33">
        <v>232.53</v>
      </c>
      <c r="P43" s="34">
        <v>44008</v>
      </c>
      <c r="Q43" s="33">
        <v>134.63999999999999</v>
      </c>
      <c r="R43" s="34">
        <v>44008</v>
      </c>
      <c r="S43" s="33">
        <v>98.18</v>
      </c>
      <c r="T43" s="34">
        <v>44008</v>
      </c>
      <c r="U43" s="33">
        <v>280.98</v>
      </c>
      <c r="V43" s="34">
        <v>44008</v>
      </c>
      <c r="W43" s="33">
        <v>222.03</v>
      </c>
      <c r="X43" s="34">
        <v>44008</v>
      </c>
      <c r="Y43" s="33">
        <v>344.09</v>
      </c>
      <c r="Z43" s="34">
        <v>44008</v>
      </c>
      <c r="AA43" s="33">
        <v>246.8</v>
      </c>
      <c r="AB43" s="34">
        <v>44008</v>
      </c>
      <c r="AC43" s="33">
        <v>132.19999999999999</v>
      </c>
    </row>
    <row r="44" spans="1:29">
      <c r="A44" s="36">
        <f t="shared" si="0"/>
        <v>44015</v>
      </c>
      <c r="B44" s="35">
        <f t="shared" si="1"/>
        <v>100.84013107439165</v>
      </c>
      <c r="C44" s="35">
        <f t="shared" si="2"/>
        <v>92.019107538156845</v>
      </c>
      <c r="D44" s="35">
        <f t="shared" si="3"/>
        <v>65.228341966449676</v>
      </c>
      <c r="E44" s="35">
        <f t="shared" si="4"/>
        <v>75.830063386658637</v>
      </c>
      <c r="F44" s="35">
        <f t="shared" si="5"/>
        <v>100.03469210754552</v>
      </c>
      <c r="G44" s="35">
        <f t="shared" si="6"/>
        <v>84.354319937890494</v>
      </c>
      <c r="H44" s="35">
        <f t="shared" si="7"/>
        <v>107.12028649673481</v>
      </c>
      <c r="I44" s="35">
        <f t="shared" si="8"/>
        <v>91.389657526862365</v>
      </c>
      <c r="J44" s="35">
        <f t="shared" si="9"/>
        <v>88.675103305785129</v>
      </c>
      <c r="L44" s="34">
        <v>44015</v>
      </c>
      <c r="M44" s="33">
        <v>289.27</v>
      </c>
      <c r="N44" s="34">
        <v>44015</v>
      </c>
      <c r="O44" s="33">
        <v>236.94</v>
      </c>
      <c r="P44" s="34">
        <v>44015</v>
      </c>
      <c r="Q44" s="33">
        <v>137.26</v>
      </c>
      <c r="R44" s="34">
        <v>44015</v>
      </c>
      <c r="S44" s="33">
        <v>100.49</v>
      </c>
      <c r="T44" s="34">
        <v>44015</v>
      </c>
      <c r="U44" s="33">
        <v>288.35000000000002</v>
      </c>
      <c r="V44" s="34">
        <v>44015</v>
      </c>
      <c r="W44" s="33">
        <v>228.17</v>
      </c>
      <c r="X44" s="34">
        <v>44015</v>
      </c>
      <c r="Y44" s="33">
        <v>355.95</v>
      </c>
      <c r="Z44" s="34">
        <v>44015</v>
      </c>
      <c r="AA44" s="33">
        <v>254.31</v>
      </c>
      <c r="AB44" s="34">
        <v>44015</v>
      </c>
      <c r="AC44" s="33">
        <v>137.34</v>
      </c>
    </row>
    <row r="45" spans="1:29">
      <c r="A45" s="36">
        <f t="shared" si="0"/>
        <v>44022</v>
      </c>
      <c r="B45" s="35">
        <f t="shared" si="1"/>
        <v>106.04127448929788</v>
      </c>
      <c r="C45" s="35">
        <f t="shared" si="2"/>
        <v>93.502660297487296</v>
      </c>
      <c r="D45" s="35">
        <f t="shared" si="3"/>
        <v>63.441524497457621</v>
      </c>
      <c r="E45" s="35">
        <f t="shared" si="4"/>
        <v>76.871415635375826</v>
      </c>
      <c r="F45" s="35">
        <f t="shared" si="5"/>
        <v>99.618386816999106</v>
      </c>
      <c r="G45" s="35">
        <f t="shared" si="6"/>
        <v>84.110318311212993</v>
      </c>
      <c r="H45" s="35">
        <f t="shared" si="7"/>
        <v>110.19892262782511</v>
      </c>
      <c r="I45" s="35">
        <f t="shared" si="8"/>
        <v>93.128975455492821</v>
      </c>
      <c r="J45" s="35">
        <f t="shared" si="9"/>
        <v>88.604080578512395</v>
      </c>
      <c r="L45" s="34">
        <v>44022</v>
      </c>
      <c r="M45" s="33">
        <v>304.19</v>
      </c>
      <c r="N45" s="34">
        <v>44022</v>
      </c>
      <c r="O45" s="33">
        <v>240.76</v>
      </c>
      <c r="P45" s="34">
        <v>44022</v>
      </c>
      <c r="Q45" s="33">
        <v>133.5</v>
      </c>
      <c r="R45" s="34">
        <v>44022</v>
      </c>
      <c r="S45" s="33">
        <v>101.87</v>
      </c>
      <c r="T45" s="34">
        <v>44022</v>
      </c>
      <c r="U45" s="33">
        <v>287.14999999999998</v>
      </c>
      <c r="V45" s="34">
        <v>44022</v>
      </c>
      <c r="W45" s="33">
        <v>227.51</v>
      </c>
      <c r="X45" s="34">
        <v>44022</v>
      </c>
      <c r="Y45" s="33">
        <v>366.18</v>
      </c>
      <c r="Z45" s="34">
        <v>44022</v>
      </c>
      <c r="AA45" s="33">
        <v>259.14999999999998</v>
      </c>
      <c r="AB45" s="34">
        <v>44022</v>
      </c>
      <c r="AC45" s="33">
        <v>137.22999999999999</v>
      </c>
    </row>
    <row r="46" spans="1:29">
      <c r="A46" s="36">
        <f t="shared" si="0"/>
        <v>44029</v>
      </c>
      <c r="B46" s="35">
        <f t="shared" si="1"/>
        <v>105.06518859373907</v>
      </c>
      <c r="C46" s="35">
        <f t="shared" si="2"/>
        <v>95.001747640685096</v>
      </c>
      <c r="D46" s="35">
        <f t="shared" si="3"/>
        <v>64.98122891222738</v>
      </c>
      <c r="E46" s="35">
        <f t="shared" si="4"/>
        <v>77.912767884093</v>
      </c>
      <c r="F46" s="35">
        <f t="shared" si="5"/>
        <v>103.6565481352992</v>
      </c>
      <c r="G46" s="35">
        <f t="shared" si="6"/>
        <v>87.574402011164935</v>
      </c>
      <c r="H46" s="35">
        <f t="shared" si="7"/>
        <v>109.17572000361132</v>
      </c>
      <c r="I46" s="35">
        <f t="shared" si="8"/>
        <v>96.693858482768491</v>
      </c>
      <c r="J46" s="35">
        <f t="shared" si="9"/>
        <v>91.690340909090907</v>
      </c>
      <c r="L46" s="34">
        <v>44029</v>
      </c>
      <c r="M46" s="33">
        <v>301.39</v>
      </c>
      <c r="N46" s="34">
        <v>44029</v>
      </c>
      <c r="O46" s="33">
        <v>244.62</v>
      </c>
      <c r="P46" s="34">
        <v>44029</v>
      </c>
      <c r="Q46" s="33">
        <v>136.74</v>
      </c>
      <c r="R46" s="34">
        <v>44029</v>
      </c>
      <c r="S46" s="33">
        <v>103.25</v>
      </c>
      <c r="T46" s="34">
        <v>44029</v>
      </c>
      <c r="U46" s="33">
        <v>298.79000000000002</v>
      </c>
      <c r="V46" s="34">
        <v>44029</v>
      </c>
      <c r="W46" s="33">
        <v>236.88</v>
      </c>
      <c r="X46" s="34">
        <v>44029</v>
      </c>
      <c r="Y46" s="33">
        <v>362.78</v>
      </c>
      <c r="Z46" s="34">
        <v>44029</v>
      </c>
      <c r="AA46" s="33">
        <v>269.07</v>
      </c>
      <c r="AB46" s="34">
        <v>44029</v>
      </c>
      <c r="AC46" s="33">
        <v>142.01</v>
      </c>
    </row>
    <row r="47" spans="1:29">
      <c r="A47" s="36">
        <f t="shared" si="0"/>
        <v>44036</v>
      </c>
      <c r="B47" s="35">
        <f t="shared" si="1"/>
        <v>105.57763368890745</v>
      </c>
      <c r="C47" s="35">
        <f t="shared" si="2"/>
        <v>96.096935803332187</v>
      </c>
      <c r="D47" s="35">
        <f t="shared" si="3"/>
        <v>65.983937651475571</v>
      </c>
      <c r="E47" s="35">
        <f t="shared" si="4"/>
        <v>78.267431331119866</v>
      </c>
      <c r="F47" s="35">
        <f t="shared" si="5"/>
        <v>102.60537727666953</v>
      </c>
      <c r="G47" s="35">
        <f t="shared" si="6"/>
        <v>87.711190801878089</v>
      </c>
      <c r="H47" s="35">
        <f t="shared" si="7"/>
        <v>108.27891299768277</v>
      </c>
      <c r="I47" s="35">
        <f t="shared" si="8"/>
        <v>98.16006037301895</v>
      </c>
      <c r="J47" s="35">
        <f t="shared" si="9"/>
        <v>91.748450413223139</v>
      </c>
      <c r="L47" s="34">
        <v>44036</v>
      </c>
      <c r="M47" s="33">
        <v>302.86</v>
      </c>
      <c r="N47" s="34">
        <v>44036</v>
      </c>
      <c r="O47" s="33">
        <v>247.44</v>
      </c>
      <c r="P47" s="34">
        <v>44036</v>
      </c>
      <c r="Q47" s="33">
        <v>138.85</v>
      </c>
      <c r="R47" s="34">
        <v>44036</v>
      </c>
      <c r="S47" s="33">
        <v>103.72</v>
      </c>
      <c r="T47" s="34">
        <v>44036</v>
      </c>
      <c r="U47" s="33">
        <v>295.76</v>
      </c>
      <c r="V47" s="34">
        <v>44036</v>
      </c>
      <c r="W47" s="33">
        <v>237.25</v>
      </c>
      <c r="X47" s="34">
        <v>44036</v>
      </c>
      <c r="Y47" s="33">
        <v>359.8</v>
      </c>
      <c r="Z47" s="34">
        <v>44036</v>
      </c>
      <c r="AA47" s="33">
        <v>273.14999999999998</v>
      </c>
      <c r="AB47" s="34">
        <v>44036</v>
      </c>
      <c r="AC47" s="33">
        <v>142.1</v>
      </c>
    </row>
    <row r="48" spans="1:29">
      <c r="A48" s="36">
        <f t="shared" si="0"/>
        <v>44043</v>
      </c>
      <c r="B48" s="35">
        <f t="shared" si="1"/>
        <v>106.16328522624273</v>
      </c>
      <c r="C48" s="35">
        <f t="shared" si="2"/>
        <v>96.547438735484889</v>
      </c>
      <c r="D48" s="35">
        <f t="shared" si="3"/>
        <v>63.360737537423404</v>
      </c>
      <c r="E48" s="35">
        <f t="shared" si="4"/>
        <v>76.818593419861187</v>
      </c>
      <c r="F48" s="35">
        <f t="shared" si="5"/>
        <v>102.8898525585429</v>
      </c>
      <c r="G48" s="35">
        <f t="shared" si="6"/>
        <v>86.62057747051648</v>
      </c>
      <c r="H48" s="35">
        <f t="shared" si="7"/>
        <v>113.23241746667068</v>
      </c>
      <c r="I48" s="35">
        <f t="shared" si="8"/>
        <v>97.365867682466614</v>
      </c>
      <c r="J48" s="35">
        <f t="shared" si="9"/>
        <v>92.1875</v>
      </c>
      <c r="L48" s="34">
        <v>44043</v>
      </c>
      <c r="M48" s="33">
        <v>304.54000000000002</v>
      </c>
      <c r="N48" s="34">
        <v>44043</v>
      </c>
      <c r="O48" s="33">
        <v>248.6</v>
      </c>
      <c r="P48" s="34">
        <v>44043</v>
      </c>
      <c r="Q48" s="33">
        <v>133.33000000000001</v>
      </c>
      <c r="R48" s="34">
        <v>44043</v>
      </c>
      <c r="S48" s="33">
        <v>101.8</v>
      </c>
      <c r="T48" s="34">
        <v>44043</v>
      </c>
      <c r="U48" s="33">
        <v>296.58</v>
      </c>
      <c r="V48" s="34">
        <v>44043</v>
      </c>
      <c r="W48" s="33">
        <v>234.3</v>
      </c>
      <c r="X48" s="34">
        <v>44043</v>
      </c>
      <c r="Y48" s="33">
        <v>376.26</v>
      </c>
      <c r="Z48" s="34">
        <v>44043</v>
      </c>
      <c r="AA48" s="33">
        <v>270.94</v>
      </c>
      <c r="AB48" s="34">
        <v>44043</v>
      </c>
      <c r="AC48" s="33">
        <v>142.78</v>
      </c>
    </row>
    <row r="49" spans="1:29">
      <c r="A49" s="36">
        <f t="shared" si="0"/>
        <v>44050</v>
      </c>
      <c r="B49" s="35">
        <f t="shared" si="1"/>
        <v>108.80568918636264</v>
      </c>
      <c r="C49" s="35">
        <f t="shared" si="2"/>
        <v>96.691133636257732</v>
      </c>
      <c r="D49" s="35">
        <f t="shared" si="3"/>
        <v>65.475455020671987</v>
      </c>
      <c r="E49" s="35">
        <f t="shared" si="4"/>
        <v>78.448536070027203</v>
      </c>
      <c r="F49" s="35">
        <f t="shared" si="5"/>
        <v>103.50043365134428</v>
      </c>
      <c r="G49" s="35">
        <f t="shared" si="6"/>
        <v>90.280601870679135</v>
      </c>
      <c r="H49" s="35">
        <f t="shared" si="7"/>
        <v>115.90177254807547</v>
      </c>
      <c r="I49" s="35">
        <f t="shared" si="8"/>
        <v>99.971250943328357</v>
      </c>
      <c r="J49" s="35">
        <f t="shared" si="9"/>
        <v>92.61363636363636</v>
      </c>
      <c r="L49" s="34">
        <v>44050</v>
      </c>
      <c r="M49" s="33">
        <v>312.12</v>
      </c>
      <c r="N49" s="34">
        <v>44050</v>
      </c>
      <c r="O49" s="33">
        <v>248.97</v>
      </c>
      <c r="P49" s="34">
        <v>44050</v>
      </c>
      <c r="Q49" s="33">
        <v>137.78</v>
      </c>
      <c r="R49" s="34">
        <v>44050</v>
      </c>
      <c r="S49" s="33">
        <v>103.96</v>
      </c>
      <c r="T49" s="34">
        <v>44050</v>
      </c>
      <c r="U49" s="33">
        <v>298.33999999999997</v>
      </c>
      <c r="V49" s="34">
        <v>44050</v>
      </c>
      <c r="W49" s="33">
        <v>244.2</v>
      </c>
      <c r="X49" s="34">
        <v>44050</v>
      </c>
      <c r="Y49" s="33">
        <v>385.13</v>
      </c>
      <c r="Z49" s="34">
        <v>44050</v>
      </c>
      <c r="AA49" s="33">
        <v>278.19</v>
      </c>
      <c r="AB49" s="34">
        <v>44050</v>
      </c>
      <c r="AC49" s="33">
        <v>143.44</v>
      </c>
    </row>
    <row r="50" spans="1:29">
      <c r="A50" s="36">
        <f t="shared" si="0"/>
        <v>44057</v>
      </c>
      <c r="B50" s="35">
        <f t="shared" si="1"/>
        <v>111.42020497803803</v>
      </c>
      <c r="C50" s="35">
        <f t="shared" si="2"/>
        <v>97.964969513379174</v>
      </c>
      <c r="D50" s="35">
        <f t="shared" si="3"/>
        <v>66.90585943068956</v>
      </c>
      <c r="E50" s="35">
        <f t="shared" si="4"/>
        <v>80.199215212798123</v>
      </c>
      <c r="F50" s="35">
        <f t="shared" si="5"/>
        <v>103.83347788378141</v>
      </c>
      <c r="G50" s="35">
        <f t="shared" si="6"/>
        <v>92.972013752818953</v>
      </c>
      <c r="H50" s="35">
        <f t="shared" si="7"/>
        <v>115.94089500135422</v>
      </c>
      <c r="I50" s="35">
        <f t="shared" si="8"/>
        <v>100.88762712473491</v>
      </c>
      <c r="J50" s="35">
        <f t="shared" si="9"/>
        <v>92.045454545454547</v>
      </c>
      <c r="L50" s="34">
        <v>44057</v>
      </c>
      <c r="M50" s="33">
        <v>319.62</v>
      </c>
      <c r="N50" s="34">
        <v>44057</v>
      </c>
      <c r="O50" s="33">
        <v>252.25</v>
      </c>
      <c r="P50" s="34">
        <v>44057</v>
      </c>
      <c r="Q50" s="33">
        <v>140.79</v>
      </c>
      <c r="R50" s="34">
        <v>44057</v>
      </c>
      <c r="S50" s="33">
        <v>106.28</v>
      </c>
      <c r="T50" s="34">
        <v>44057</v>
      </c>
      <c r="U50" s="33">
        <v>299.3</v>
      </c>
      <c r="V50" s="34">
        <v>44057</v>
      </c>
      <c r="W50" s="33">
        <v>251.48</v>
      </c>
      <c r="X50" s="34">
        <v>44057</v>
      </c>
      <c r="Y50" s="33">
        <v>385.26</v>
      </c>
      <c r="Z50" s="34">
        <v>44057</v>
      </c>
      <c r="AA50" s="33">
        <v>280.74</v>
      </c>
      <c r="AB50" s="34">
        <v>44057</v>
      </c>
      <c r="AC50" s="33">
        <v>142.56</v>
      </c>
    </row>
    <row r="51" spans="1:29">
      <c r="A51" s="36">
        <f t="shared" si="0"/>
        <v>44064</v>
      </c>
      <c r="B51" s="35">
        <f t="shared" si="1"/>
        <v>114.31708847521435</v>
      </c>
      <c r="C51" s="35">
        <f t="shared" si="2"/>
        <v>97.739718047302816</v>
      </c>
      <c r="D51" s="35">
        <f t="shared" si="3"/>
        <v>63.940502780021887</v>
      </c>
      <c r="E51" s="35">
        <f t="shared" si="4"/>
        <v>78.342891638997926</v>
      </c>
      <c r="F51" s="35">
        <f t="shared" si="5"/>
        <v>103.85429314830874</v>
      </c>
      <c r="G51" s="35">
        <f t="shared" si="6"/>
        <v>92.010795223483299</v>
      </c>
      <c r="H51" s="35">
        <f t="shared" si="7"/>
        <v>118.75169279845916</v>
      </c>
      <c r="I51" s="35">
        <f t="shared" si="8"/>
        <v>100.04312358500729</v>
      </c>
      <c r="J51" s="35">
        <f t="shared" si="9"/>
        <v>90.399018595041312</v>
      </c>
      <c r="L51" s="34">
        <v>44064</v>
      </c>
      <c r="M51" s="33">
        <v>327.93</v>
      </c>
      <c r="N51" s="34">
        <v>44064</v>
      </c>
      <c r="O51" s="33">
        <v>251.67</v>
      </c>
      <c r="P51" s="34">
        <v>44064</v>
      </c>
      <c r="Q51" s="33">
        <v>134.55000000000001</v>
      </c>
      <c r="R51" s="34">
        <v>44064</v>
      </c>
      <c r="S51" s="33">
        <v>103.82</v>
      </c>
      <c r="T51" s="34">
        <v>44064</v>
      </c>
      <c r="U51" s="33">
        <v>299.36</v>
      </c>
      <c r="V51" s="34">
        <v>44064</v>
      </c>
      <c r="W51" s="33">
        <v>248.88</v>
      </c>
      <c r="X51" s="34">
        <v>44064</v>
      </c>
      <c r="Y51" s="33">
        <v>394.6</v>
      </c>
      <c r="Z51" s="34">
        <v>44064</v>
      </c>
      <c r="AA51" s="33">
        <v>278.39</v>
      </c>
      <c r="AB51" s="34">
        <v>44064</v>
      </c>
      <c r="AC51" s="33">
        <v>140.01</v>
      </c>
    </row>
    <row r="52" spans="1:29">
      <c r="A52" s="36">
        <f t="shared" ref="A52:A83" si="10">L52</f>
        <v>44071</v>
      </c>
      <c r="B52" s="35">
        <f t="shared" si="1"/>
        <v>118.6223244788398</v>
      </c>
      <c r="C52" s="35">
        <f t="shared" si="2"/>
        <v>99.335896539671452</v>
      </c>
      <c r="D52" s="35">
        <f t="shared" si="3"/>
        <v>64.648576723851178</v>
      </c>
      <c r="E52" s="35">
        <f t="shared" si="4"/>
        <v>81.051916691820139</v>
      </c>
      <c r="F52" s="35">
        <f t="shared" si="5"/>
        <v>104.49262792714656</v>
      </c>
      <c r="G52" s="35">
        <f t="shared" si="6"/>
        <v>94.236385818329694</v>
      </c>
      <c r="H52" s="35">
        <f t="shared" si="7"/>
        <v>123.30193505672754</v>
      </c>
      <c r="I52" s="35">
        <f t="shared" si="8"/>
        <v>102.16696014662013</v>
      </c>
      <c r="J52" s="35">
        <f t="shared" si="9"/>
        <v>90.127840909090907</v>
      </c>
      <c r="L52" s="34">
        <v>44071</v>
      </c>
      <c r="M52" s="33">
        <v>340.28</v>
      </c>
      <c r="N52" s="34">
        <v>44071</v>
      </c>
      <c r="O52" s="33">
        <v>255.78</v>
      </c>
      <c r="P52" s="34">
        <v>44071</v>
      </c>
      <c r="Q52" s="33">
        <v>136.04</v>
      </c>
      <c r="R52" s="34">
        <v>44071</v>
      </c>
      <c r="S52" s="33">
        <v>107.41</v>
      </c>
      <c r="T52" s="34">
        <v>44071</v>
      </c>
      <c r="U52" s="33">
        <v>301.2</v>
      </c>
      <c r="V52" s="34">
        <v>44071</v>
      </c>
      <c r="W52" s="33">
        <v>254.9</v>
      </c>
      <c r="X52" s="34">
        <v>44071</v>
      </c>
      <c r="Y52" s="33">
        <v>409.72</v>
      </c>
      <c r="Z52" s="34">
        <v>44071</v>
      </c>
      <c r="AA52" s="33">
        <v>284.3</v>
      </c>
      <c r="AB52" s="34">
        <v>44071</v>
      </c>
      <c r="AC52" s="33">
        <v>139.59</v>
      </c>
    </row>
    <row r="53" spans="1:29">
      <c r="A53" s="36">
        <f t="shared" si="10"/>
        <v>44078</v>
      </c>
      <c r="B53" s="35">
        <f t="shared" ref="B53:B84" si="11">B52*M53/M52</f>
        <v>115.96249041344205</v>
      </c>
      <c r="C53" s="35">
        <f t="shared" ref="C53:C84" si="12">C52*O53/O52</f>
        <v>98.205755563322853</v>
      </c>
      <c r="D53" s="35">
        <f t="shared" ref="D53:D84" si="13">D52*Q53/Q52</f>
        <v>62.419807061730758</v>
      </c>
      <c r="E53" s="35">
        <f t="shared" ref="E53:E84" si="14">E52*S53/S52</f>
        <v>79.467250226380955</v>
      </c>
      <c r="F53" s="35">
        <f t="shared" ref="F53:F84" si="15">F52*U53/U52</f>
        <v>102.09193408499564</v>
      </c>
      <c r="G53" s="35">
        <f t="shared" ref="G53:G84" si="16">G52*W53/W52</f>
        <v>92.997892713224147</v>
      </c>
      <c r="H53" s="35">
        <f t="shared" ref="H53:H84" si="17">H52*Y53/Y52</f>
        <v>118.79984351018688</v>
      </c>
      <c r="I53" s="35">
        <f t="shared" ref="I53:I84" si="18">I52*AA53/AA52</f>
        <v>101.57041722068487</v>
      </c>
      <c r="J53" s="35">
        <f t="shared" ref="J53:J84" si="19">J52*AC53/AC52</f>
        <v>89.546745867768593</v>
      </c>
      <c r="L53" s="34">
        <v>44078</v>
      </c>
      <c r="M53" s="33">
        <v>332.65</v>
      </c>
      <c r="N53" s="34">
        <v>44078</v>
      </c>
      <c r="O53" s="33">
        <v>252.87</v>
      </c>
      <c r="P53" s="34">
        <v>44078</v>
      </c>
      <c r="Q53" s="33">
        <v>131.35</v>
      </c>
      <c r="R53" s="34">
        <v>44078</v>
      </c>
      <c r="S53" s="33">
        <v>105.31</v>
      </c>
      <c r="T53" s="34">
        <v>44078</v>
      </c>
      <c r="U53" s="33">
        <v>294.27999999999997</v>
      </c>
      <c r="V53" s="34">
        <v>44078</v>
      </c>
      <c r="W53" s="33">
        <v>251.55</v>
      </c>
      <c r="X53" s="34">
        <v>44078</v>
      </c>
      <c r="Y53" s="33">
        <v>394.76</v>
      </c>
      <c r="Z53" s="34">
        <v>44078</v>
      </c>
      <c r="AA53" s="33">
        <v>282.64</v>
      </c>
      <c r="AB53" s="34">
        <v>44078</v>
      </c>
      <c r="AC53" s="33">
        <v>138.69</v>
      </c>
    </row>
    <row r="54" spans="1:29">
      <c r="A54" s="36">
        <f t="shared" si="10"/>
        <v>44085</v>
      </c>
      <c r="B54" s="35">
        <f t="shared" si="11"/>
        <v>113.83253154849052</v>
      </c>
      <c r="C54" s="35">
        <f t="shared" si="12"/>
        <v>98.322264942327863</v>
      </c>
      <c r="D54" s="35">
        <f t="shared" si="13"/>
        <v>60.518937413866858</v>
      </c>
      <c r="E54" s="35">
        <f t="shared" si="14"/>
        <v>78.569272562632094</v>
      </c>
      <c r="F54" s="35">
        <f t="shared" si="15"/>
        <v>102.11968777103209</v>
      </c>
      <c r="G54" s="35">
        <f t="shared" si="16"/>
        <v>93.622684757292319</v>
      </c>
      <c r="H54" s="35">
        <f t="shared" si="17"/>
        <v>115.11932348250021</v>
      </c>
      <c r="I54" s="35">
        <f t="shared" si="18"/>
        <v>103.43191864016954</v>
      </c>
      <c r="J54" s="35">
        <f t="shared" si="19"/>
        <v>89.48863636363636</v>
      </c>
      <c r="L54" s="34">
        <v>44085</v>
      </c>
      <c r="M54" s="33">
        <v>326.54000000000002</v>
      </c>
      <c r="N54" s="34">
        <v>44085</v>
      </c>
      <c r="O54" s="33">
        <v>253.17</v>
      </c>
      <c r="P54" s="34">
        <v>44085</v>
      </c>
      <c r="Q54" s="33">
        <v>127.35</v>
      </c>
      <c r="R54" s="34">
        <v>44085</v>
      </c>
      <c r="S54" s="33">
        <v>104.12</v>
      </c>
      <c r="T54" s="34">
        <v>44085</v>
      </c>
      <c r="U54" s="33">
        <v>294.36</v>
      </c>
      <c r="V54" s="34">
        <v>44085</v>
      </c>
      <c r="W54" s="33">
        <v>253.24</v>
      </c>
      <c r="X54" s="34">
        <v>44085</v>
      </c>
      <c r="Y54" s="33">
        <v>382.53</v>
      </c>
      <c r="Z54" s="34">
        <v>44085</v>
      </c>
      <c r="AA54" s="33">
        <v>287.82</v>
      </c>
      <c r="AB54" s="34">
        <v>44085</v>
      </c>
      <c r="AC54" s="33">
        <v>138.6</v>
      </c>
    </row>
    <row r="55" spans="1:29">
      <c r="A55" s="36">
        <f t="shared" si="10"/>
        <v>44092</v>
      </c>
      <c r="B55" s="35">
        <f t="shared" si="11"/>
        <v>114.01031862232445</v>
      </c>
      <c r="C55" s="35">
        <f t="shared" si="12"/>
        <v>97.514466581226458</v>
      </c>
      <c r="D55" s="35">
        <f t="shared" si="13"/>
        <v>60.751793945730192</v>
      </c>
      <c r="E55" s="35">
        <f t="shared" si="14"/>
        <v>78.176878961666191</v>
      </c>
      <c r="F55" s="35">
        <f t="shared" si="15"/>
        <v>103.9618386816999</v>
      </c>
      <c r="G55" s="35">
        <f t="shared" si="16"/>
        <v>94.853783873710654</v>
      </c>
      <c r="H55" s="35">
        <f t="shared" si="17"/>
        <v>115.02603147852778</v>
      </c>
      <c r="I55" s="35">
        <f t="shared" si="18"/>
        <v>104.61781722787214</v>
      </c>
      <c r="J55" s="35">
        <f t="shared" si="19"/>
        <v>88.875258264462815</v>
      </c>
      <c r="L55" s="34">
        <v>44092</v>
      </c>
      <c r="M55" s="33">
        <v>327.05</v>
      </c>
      <c r="N55" s="34">
        <v>44092</v>
      </c>
      <c r="O55" s="33">
        <v>251.09</v>
      </c>
      <c r="P55" s="34">
        <v>44092</v>
      </c>
      <c r="Q55" s="33">
        <v>127.84</v>
      </c>
      <c r="R55" s="34">
        <v>44092</v>
      </c>
      <c r="S55" s="33">
        <v>103.6</v>
      </c>
      <c r="T55" s="34">
        <v>44092</v>
      </c>
      <c r="U55" s="33">
        <v>299.67</v>
      </c>
      <c r="V55" s="34">
        <v>44092</v>
      </c>
      <c r="W55" s="33">
        <v>256.57</v>
      </c>
      <c r="X55" s="34">
        <v>44092</v>
      </c>
      <c r="Y55" s="33">
        <v>382.22</v>
      </c>
      <c r="Z55" s="34">
        <v>44092</v>
      </c>
      <c r="AA55" s="33">
        <v>291.12</v>
      </c>
      <c r="AB55" s="34">
        <v>44092</v>
      </c>
      <c r="AC55" s="33">
        <v>137.65</v>
      </c>
    </row>
    <row r="56" spans="1:29">
      <c r="A56" s="36">
        <f t="shared" si="10"/>
        <v>44099</v>
      </c>
      <c r="B56" s="35">
        <f t="shared" si="11"/>
        <v>112.63334030537543</v>
      </c>
      <c r="C56" s="35">
        <f t="shared" si="12"/>
        <v>96.050332051730166</v>
      </c>
      <c r="D56" s="35">
        <f t="shared" si="13"/>
        <v>56.33227201444663</v>
      </c>
      <c r="E56" s="35">
        <f t="shared" si="14"/>
        <v>74.328403259885334</v>
      </c>
      <c r="F56" s="35">
        <f t="shared" si="15"/>
        <v>101.31830008673026</v>
      </c>
      <c r="G56" s="35">
        <f t="shared" si="16"/>
        <v>91.766793596805783</v>
      </c>
      <c r="H56" s="35">
        <f t="shared" si="17"/>
        <v>116.23280869120345</v>
      </c>
      <c r="I56" s="35">
        <f t="shared" si="18"/>
        <v>98.684730657275239</v>
      </c>
      <c r="J56" s="35">
        <f t="shared" si="19"/>
        <v>88.416838842975196</v>
      </c>
      <c r="L56" s="34">
        <v>44099</v>
      </c>
      <c r="M56" s="33">
        <v>323.10000000000002</v>
      </c>
      <c r="N56" s="34">
        <v>44099</v>
      </c>
      <c r="O56" s="33">
        <v>247.32</v>
      </c>
      <c r="P56" s="34">
        <v>44099</v>
      </c>
      <c r="Q56" s="33">
        <v>118.54</v>
      </c>
      <c r="R56" s="34">
        <v>44099</v>
      </c>
      <c r="S56" s="33">
        <v>98.5</v>
      </c>
      <c r="T56" s="34">
        <v>44099</v>
      </c>
      <c r="U56" s="33">
        <v>292.05</v>
      </c>
      <c r="V56" s="34">
        <v>44099</v>
      </c>
      <c r="W56" s="33">
        <v>248.22</v>
      </c>
      <c r="X56" s="34">
        <v>44099</v>
      </c>
      <c r="Y56" s="33">
        <v>386.23</v>
      </c>
      <c r="Z56" s="34">
        <v>44099</v>
      </c>
      <c r="AA56" s="33">
        <v>274.61</v>
      </c>
      <c r="AB56" s="34">
        <v>44099</v>
      </c>
      <c r="AC56" s="33">
        <v>136.94</v>
      </c>
    </row>
    <row r="57" spans="1:29">
      <c r="A57" s="36">
        <f t="shared" si="10"/>
        <v>44106</v>
      </c>
      <c r="B57" s="35">
        <f t="shared" si="11"/>
        <v>115.62086034999649</v>
      </c>
      <c r="C57" s="35">
        <f t="shared" si="12"/>
        <v>97.52611751912697</v>
      </c>
      <c r="D57" s="35">
        <f t="shared" si="13"/>
        <v>54.840089340873469</v>
      </c>
      <c r="E57" s="35">
        <f t="shared" si="14"/>
        <v>76.22245698762454</v>
      </c>
      <c r="F57" s="35">
        <f t="shared" si="15"/>
        <v>101.91500433651342</v>
      </c>
      <c r="G57" s="35">
        <f t="shared" si="16"/>
        <v>93.079226588783314</v>
      </c>
      <c r="H57" s="35">
        <f t="shared" si="17"/>
        <v>117.79469740287095</v>
      </c>
      <c r="I57" s="35">
        <f t="shared" si="18"/>
        <v>100.0215617925036</v>
      </c>
      <c r="J57" s="35">
        <f t="shared" si="19"/>
        <v>91.05113636363636</v>
      </c>
      <c r="L57" s="34">
        <v>44106</v>
      </c>
      <c r="M57" s="33">
        <v>331.67</v>
      </c>
      <c r="N57" s="34">
        <v>44106</v>
      </c>
      <c r="O57" s="33">
        <v>251.12</v>
      </c>
      <c r="P57" s="34">
        <v>44106</v>
      </c>
      <c r="Q57" s="33">
        <v>115.4</v>
      </c>
      <c r="R57" s="34">
        <v>44106</v>
      </c>
      <c r="S57" s="33">
        <v>101.01</v>
      </c>
      <c r="T57" s="34">
        <v>44106</v>
      </c>
      <c r="U57" s="33">
        <v>293.77</v>
      </c>
      <c r="V57" s="34">
        <v>44106</v>
      </c>
      <c r="W57" s="33">
        <v>251.77</v>
      </c>
      <c r="X57" s="34">
        <v>44106</v>
      </c>
      <c r="Y57" s="33">
        <v>391.42</v>
      </c>
      <c r="Z57" s="34">
        <v>44106</v>
      </c>
      <c r="AA57" s="33">
        <v>278.33</v>
      </c>
      <c r="AB57" s="34">
        <v>44106</v>
      </c>
      <c r="AC57" s="33">
        <v>141.02000000000001</v>
      </c>
    </row>
    <row r="58" spans="1:29">
      <c r="A58" s="36">
        <f t="shared" si="10"/>
        <v>44113</v>
      </c>
      <c r="B58" s="35">
        <f t="shared" si="11"/>
        <v>120.09691138534474</v>
      </c>
      <c r="C58" s="35">
        <f t="shared" si="12"/>
        <v>99.56114800574781</v>
      </c>
      <c r="D58" s="35">
        <f t="shared" si="13"/>
        <v>57.539324240840202</v>
      </c>
      <c r="E58" s="35">
        <f t="shared" si="14"/>
        <v>78.984304255961391</v>
      </c>
      <c r="F58" s="35">
        <f t="shared" si="15"/>
        <v>105.52992194275799</v>
      </c>
      <c r="G58" s="35">
        <f t="shared" si="16"/>
        <v>96.262338718621749</v>
      </c>
      <c r="H58" s="35">
        <f t="shared" si="17"/>
        <v>123.24776550603386</v>
      </c>
      <c r="I58" s="35">
        <f t="shared" si="18"/>
        <v>104.27642217989715</v>
      </c>
      <c r="J58" s="35">
        <f t="shared" si="19"/>
        <v>94.156766528925615</v>
      </c>
      <c r="L58" s="34">
        <v>44113</v>
      </c>
      <c r="M58" s="33">
        <v>344.51</v>
      </c>
      <c r="N58" s="34">
        <v>44113</v>
      </c>
      <c r="O58" s="33">
        <v>256.36</v>
      </c>
      <c r="P58" s="34">
        <v>44113</v>
      </c>
      <c r="Q58" s="33">
        <v>121.08</v>
      </c>
      <c r="R58" s="34">
        <v>44113</v>
      </c>
      <c r="S58" s="33">
        <v>104.67</v>
      </c>
      <c r="T58" s="34">
        <v>44113</v>
      </c>
      <c r="U58" s="33">
        <v>304.19</v>
      </c>
      <c r="V58" s="34">
        <v>44113</v>
      </c>
      <c r="W58" s="33">
        <v>260.38</v>
      </c>
      <c r="X58" s="34">
        <v>44113</v>
      </c>
      <c r="Y58" s="33">
        <v>409.54</v>
      </c>
      <c r="Z58" s="34">
        <v>44113</v>
      </c>
      <c r="AA58" s="33">
        <v>290.17</v>
      </c>
      <c r="AB58" s="34">
        <v>44113</v>
      </c>
      <c r="AC58" s="33">
        <v>145.83000000000001</v>
      </c>
    </row>
    <row r="59" spans="1:29">
      <c r="A59" s="36">
        <f t="shared" si="10"/>
        <v>44120</v>
      </c>
      <c r="B59" s="35">
        <f t="shared" si="11"/>
        <v>120.29910060656763</v>
      </c>
      <c r="C59" s="35">
        <f t="shared" si="12"/>
        <v>99.351431123538788</v>
      </c>
      <c r="D59" s="35">
        <f t="shared" si="13"/>
        <v>55.880815473078954</v>
      </c>
      <c r="E59" s="35">
        <f t="shared" si="14"/>
        <v>78.214609115605214</v>
      </c>
      <c r="F59" s="35">
        <f t="shared" si="15"/>
        <v>104.52038161318296</v>
      </c>
      <c r="G59" s="35">
        <f t="shared" si="16"/>
        <v>96.206883803467775</v>
      </c>
      <c r="H59" s="35">
        <f t="shared" si="17"/>
        <v>123.87673417797703</v>
      </c>
      <c r="I59" s="35">
        <f t="shared" si="18"/>
        <v>103.19473892262904</v>
      </c>
      <c r="J59" s="35">
        <f t="shared" si="19"/>
        <v>94.505423553718998</v>
      </c>
      <c r="L59" s="34">
        <v>44120</v>
      </c>
      <c r="M59" s="33">
        <v>345.09</v>
      </c>
      <c r="N59" s="34">
        <v>44120</v>
      </c>
      <c r="O59" s="33">
        <v>255.82</v>
      </c>
      <c r="P59" s="34">
        <v>44120</v>
      </c>
      <c r="Q59" s="33">
        <v>117.59</v>
      </c>
      <c r="R59" s="34">
        <v>44120</v>
      </c>
      <c r="S59" s="33">
        <v>103.65</v>
      </c>
      <c r="T59" s="34">
        <v>44120</v>
      </c>
      <c r="U59" s="33">
        <v>301.27999999999997</v>
      </c>
      <c r="V59" s="34">
        <v>44120</v>
      </c>
      <c r="W59" s="33">
        <v>260.23</v>
      </c>
      <c r="X59" s="34">
        <v>44120</v>
      </c>
      <c r="Y59" s="33">
        <v>411.63</v>
      </c>
      <c r="Z59" s="34">
        <v>44120</v>
      </c>
      <c r="AA59" s="33">
        <v>287.16000000000003</v>
      </c>
      <c r="AB59" s="34">
        <v>44120</v>
      </c>
      <c r="AC59" s="33">
        <v>146.37</v>
      </c>
    </row>
    <row r="60" spans="1:29">
      <c r="A60" s="36">
        <f t="shared" si="10"/>
        <v>44127</v>
      </c>
      <c r="B60" s="35">
        <f t="shared" si="11"/>
        <v>119.93655441678865</v>
      </c>
      <c r="C60" s="35">
        <f t="shared" si="12"/>
        <v>98.469843489067543</v>
      </c>
      <c r="D60" s="35">
        <f t="shared" si="13"/>
        <v>56.032885044908063</v>
      </c>
      <c r="E60" s="35">
        <f t="shared" si="14"/>
        <v>79.6709930576517</v>
      </c>
      <c r="F60" s="35">
        <f t="shared" si="15"/>
        <v>103.67736339982652</v>
      </c>
      <c r="G60" s="35">
        <f t="shared" si="16"/>
        <v>96.095973973159801</v>
      </c>
      <c r="H60" s="35">
        <f t="shared" si="17"/>
        <v>121.54744349814916</v>
      </c>
      <c r="I60" s="35">
        <f t="shared" si="18"/>
        <v>103.14802170553772</v>
      </c>
      <c r="J60" s="35">
        <f t="shared" si="19"/>
        <v>95.189824380165291</v>
      </c>
      <c r="L60" s="34">
        <v>44127</v>
      </c>
      <c r="M60" s="33">
        <v>344.05</v>
      </c>
      <c r="N60" s="34">
        <v>44127</v>
      </c>
      <c r="O60" s="33">
        <v>253.55</v>
      </c>
      <c r="P60" s="34">
        <v>44127</v>
      </c>
      <c r="Q60" s="33">
        <v>117.91</v>
      </c>
      <c r="R60" s="34">
        <v>44127</v>
      </c>
      <c r="S60" s="33">
        <v>105.58</v>
      </c>
      <c r="T60" s="34">
        <v>44127</v>
      </c>
      <c r="U60" s="33">
        <v>298.85000000000002</v>
      </c>
      <c r="V60" s="34">
        <v>44127</v>
      </c>
      <c r="W60" s="33">
        <v>259.93</v>
      </c>
      <c r="X60" s="34">
        <v>44127</v>
      </c>
      <c r="Y60" s="33">
        <v>403.89</v>
      </c>
      <c r="Z60" s="34">
        <v>44127</v>
      </c>
      <c r="AA60" s="33">
        <v>287.02999999999997</v>
      </c>
      <c r="AB60" s="34">
        <v>44127</v>
      </c>
      <c r="AC60" s="33">
        <v>147.43</v>
      </c>
    </row>
    <row r="61" spans="1:29">
      <c r="A61" s="36">
        <f t="shared" si="10"/>
        <v>44134</v>
      </c>
      <c r="B61" s="35">
        <f t="shared" si="11"/>
        <v>114.20204978038066</v>
      </c>
      <c r="C61" s="35">
        <f t="shared" si="12"/>
        <v>93.704609887762643</v>
      </c>
      <c r="D61" s="35">
        <f t="shared" si="13"/>
        <v>52.592310982274412</v>
      </c>
      <c r="E61" s="35">
        <f t="shared" si="14"/>
        <v>75.000000000000028</v>
      </c>
      <c r="F61" s="35">
        <f t="shared" si="15"/>
        <v>98.199479618386789</v>
      </c>
      <c r="G61" s="35">
        <f t="shared" si="16"/>
        <v>90.365632740581901</v>
      </c>
      <c r="H61" s="35">
        <f t="shared" si="17"/>
        <v>113.71693400343069</v>
      </c>
      <c r="I61" s="35">
        <f t="shared" si="18"/>
        <v>97.897725230890813</v>
      </c>
      <c r="J61" s="35">
        <f t="shared" si="19"/>
        <v>90.902634297520649</v>
      </c>
      <c r="L61" s="34">
        <v>44134</v>
      </c>
      <c r="M61" s="33">
        <v>327.60000000000002</v>
      </c>
      <c r="N61" s="34">
        <v>44134</v>
      </c>
      <c r="O61" s="33">
        <v>241.28</v>
      </c>
      <c r="P61" s="34">
        <v>44134</v>
      </c>
      <c r="Q61" s="33">
        <v>110.67</v>
      </c>
      <c r="R61" s="34">
        <v>44134</v>
      </c>
      <c r="S61" s="33">
        <v>99.39</v>
      </c>
      <c r="T61" s="34">
        <v>44134</v>
      </c>
      <c r="U61" s="33">
        <v>283.06</v>
      </c>
      <c r="V61" s="34">
        <v>44134</v>
      </c>
      <c r="W61" s="33">
        <v>244.43</v>
      </c>
      <c r="X61" s="34">
        <v>44134</v>
      </c>
      <c r="Y61" s="33">
        <v>377.87</v>
      </c>
      <c r="Z61" s="34">
        <v>44134</v>
      </c>
      <c r="AA61" s="33">
        <v>272.42</v>
      </c>
      <c r="AB61" s="34">
        <v>44134</v>
      </c>
      <c r="AC61" s="33">
        <v>140.79</v>
      </c>
    </row>
    <row r="62" spans="1:29">
      <c r="A62" s="36">
        <f t="shared" si="10"/>
        <v>44141</v>
      </c>
      <c r="B62" s="35">
        <f t="shared" si="11"/>
        <v>123.2343303353552</v>
      </c>
      <c r="C62" s="35">
        <f t="shared" si="12"/>
        <v>98.730047768845409</v>
      </c>
      <c r="D62" s="35">
        <f t="shared" si="13"/>
        <v>54.540702371334909</v>
      </c>
      <c r="E62" s="35">
        <f t="shared" si="14"/>
        <v>79.769091457893168</v>
      </c>
      <c r="F62" s="35">
        <f t="shared" si="15"/>
        <v>106.65047701647873</v>
      </c>
      <c r="G62" s="35">
        <f t="shared" si="16"/>
        <v>97.822470331620394</v>
      </c>
      <c r="H62" s="35">
        <f t="shared" si="17"/>
        <v>124.41842968491373</v>
      </c>
      <c r="I62" s="35">
        <f t="shared" si="18"/>
        <v>105.69950048514028</v>
      </c>
      <c r="J62" s="35">
        <f t="shared" si="19"/>
        <v>95.331869834710744</v>
      </c>
      <c r="L62" s="34">
        <v>44141</v>
      </c>
      <c r="M62" s="33">
        <v>353.51</v>
      </c>
      <c r="N62" s="34">
        <v>44141</v>
      </c>
      <c r="O62" s="33">
        <v>254.22</v>
      </c>
      <c r="P62" s="34">
        <v>44141</v>
      </c>
      <c r="Q62" s="33">
        <v>114.77</v>
      </c>
      <c r="R62" s="34">
        <v>44141</v>
      </c>
      <c r="S62" s="33">
        <v>105.71</v>
      </c>
      <c r="T62" s="34">
        <v>44141</v>
      </c>
      <c r="U62" s="33">
        <v>307.42</v>
      </c>
      <c r="V62" s="34">
        <v>44141</v>
      </c>
      <c r="W62" s="33">
        <v>264.60000000000002</v>
      </c>
      <c r="X62" s="34">
        <v>44141</v>
      </c>
      <c r="Y62" s="33">
        <v>413.43</v>
      </c>
      <c r="Z62" s="34">
        <v>44141</v>
      </c>
      <c r="AA62" s="33">
        <v>294.13</v>
      </c>
      <c r="AB62" s="34">
        <v>44141</v>
      </c>
      <c r="AC62" s="33">
        <v>147.65</v>
      </c>
    </row>
    <row r="63" spans="1:29">
      <c r="A63" s="36">
        <f t="shared" si="10"/>
        <v>44148</v>
      </c>
      <c r="B63" s="35">
        <f t="shared" si="11"/>
        <v>122.17457993446278</v>
      </c>
      <c r="C63" s="35">
        <f t="shared" si="12"/>
        <v>101.95735756728418</v>
      </c>
      <c r="D63" s="35">
        <f t="shared" si="13"/>
        <v>61.464620063679163</v>
      </c>
      <c r="E63" s="35">
        <f t="shared" si="14"/>
        <v>85.685179595532787</v>
      </c>
      <c r="F63" s="35">
        <f t="shared" si="15"/>
        <v>107.86816999132695</v>
      </c>
      <c r="G63" s="35">
        <f t="shared" si="16"/>
        <v>102.07401382675884</v>
      </c>
      <c r="H63" s="35">
        <f t="shared" si="17"/>
        <v>124.0091486352282</v>
      </c>
      <c r="I63" s="35">
        <f t="shared" si="18"/>
        <v>106.67696841197393</v>
      </c>
      <c r="J63" s="35">
        <f t="shared" si="19"/>
        <v>98.237345041322314</v>
      </c>
      <c r="L63" s="34">
        <v>44148</v>
      </c>
      <c r="M63" s="33">
        <v>350.47</v>
      </c>
      <c r="N63" s="34">
        <v>44148</v>
      </c>
      <c r="O63" s="33">
        <v>262.52999999999997</v>
      </c>
      <c r="P63" s="34">
        <v>44148</v>
      </c>
      <c r="Q63" s="33">
        <v>129.34</v>
      </c>
      <c r="R63" s="34">
        <v>44148</v>
      </c>
      <c r="S63" s="33">
        <v>113.55</v>
      </c>
      <c r="T63" s="34">
        <v>44148</v>
      </c>
      <c r="U63" s="33">
        <v>310.93</v>
      </c>
      <c r="V63" s="34">
        <v>44148</v>
      </c>
      <c r="W63" s="33">
        <v>276.10000000000002</v>
      </c>
      <c r="X63" s="34">
        <v>44148</v>
      </c>
      <c r="Y63" s="33">
        <v>412.07</v>
      </c>
      <c r="Z63" s="34">
        <v>44148</v>
      </c>
      <c r="AA63" s="33">
        <v>296.85000000000002</v>
      </c>
      <c r="AB63" s="34">
        <v>44148</v>
      </c>
      <c r="AC63" s="33">
        <v>152.15</v>
      </c>
    </row>
    <row r="64" spans="1:29">
      <c r="A64" s="36">
        <f t="shared" si="10"/>
        <v>44155</v>
      </c>
      <c r="B64" s="35">
        <f t="shared" si="11"/>
        <v>124.64616886285989</v>
      </c>
      <c r="C64" s="35">
        <f t="shared" si="12"/>
        <v>101.26218493922096</v>
      </c>
      <c r="D64" s="35">
        <f t="shared" si="13"/>
        <v>64.216128878962152</v>
      </c>
      <c r="E64" s="35">
        <f t="shared" si="14"/>
        <v>87.609417446423222</v>
      </c>
      <c r="F64" s="35">
        <f t="shared" si="15"/>
        <v>105.68256721595836</v>
      </c>
      <c r="G64" s="35">
        <f t="shared" si="16"/>
        <v>103.71917630966024</v>
      </c>
      <c r="H64" s="35">
        <f t="shared" si="17"/>
        <v>124.47259923560739</v>
      </c>
      <c r="I64" s="35">
        <f t="shared" si="18"/>
        <v>108.28691558558228</v>
      </c>
      <c r="J64" s="35">
        <f t="shared" si="19"/>
        <v>96.526342975206603</v>
      </c>
      <c r="L64" s="34">
        <v>44155</v>
      </c>
      <c r="M64" s="33">
        <v>357.56</v>
      </c>
      <c r="N64" s="34">
        <v>44155</v>
      </c>
      <c r="O64" s="33">
        <v>260.74</v>
      </c>
      <c r="P64" s="34">
        <v>44155</v>
      </c>
      <c r="Q64" s="33">
        <v>135.13</v>
      </c>
      <c r="R64" s="34">
        <v>44155</v>
      </c>
      <c r="S64" s="33">
        <v>116.1</v>
      </c>
      <c r="T64" s="34">
        <v>44155</v>
      </c>
      <c r="U64" s="33">
        <v>304.63</v>
      </c>
      <c r="V64" s="34">
        <v>44155</v>
      </c>
      <c r="W64" s="33">
        <v>280.55</v>
      </c>
      <c r="X64" s="34">
        <v>44155</v>
      </c>
      <c r="Y64" s="33">
        <v>413.61</v>
      </c>
      <c r="Z64" s="34">
        <v>44155</v>
      </c>
      <c r="AA64" s="33">
        <v>301.33</v>
      </c>
      <c r="AB64" s="34">
        <v>44155</v>
      </c>
      <c r="AC64" s="33">
        <v>149.5</v>
      </c>
    </row>
    <row r="65" spans="1:29">
      <c r="A65" s="36">
        <f t="shared" si="10"/>
        <v>44162</v>
      </c>
      <c r="B65" s="35">
        <f t="shared" si="11"/>
        <v>128.66206511887327</v>
      </c>
      <c r="C65" s="35">
        <f t="shared" si="12"/>
        <v>101.67773505767217</v>
      </c>
      <c r="D65" s="35">
        <f t="shared" si="13"/>
        <v>69.015824739818498</v>
      </c>
      <c r="E65" s="35">
        <f t="shared" si="14"/>
        <v>90.635375792333278</v>
      </c>
      <c r="F65" s="35">
        <f t="shared" si="15"/>
        <v>106.57762359063311</v>
      </c>
      <c r="G65" s="35">
        <f t="shared" si="16"/>
        <v>105.4641576398388</v>
      </c>
      <c r="H65" s="35">
        <f t="shared" si="17"/>
        <v>127.52114117186788</v>
      </c>
      <c r="I65" s="35">
        <f t="shared" si="18"/>
        <v>111.66852337657664</v>
      </c>
      <c r="J65" s="35">
        <f t="shared" si="19"/>
        <v>97.294679752066116</v>
      </c>
      <c r="L65" s="34">
        <v>44162</v>
      </c>
      <c r="M65" s="33">
        <v>369.08</v>
      </c>
      <c r="N65" s="34">
        <v>44162</v>
      </c>
      <c r="O65" s="33">
        <v>261.81</v>
      </c>
      <c r="P65" s="34">
        <v>44162</v>
      </c>
      <c r="Q65" s="33">
        <v>145.22999999999999</v>
      </c>
      <c r="R65" s="34">
        <v>44162</v>
      </c>
      <c r="S65" s="33">
        <v>120.11</v>
      </c>
      <c r="T65" s="34">
        <v>44162</v>
      </c>
      <c r="U65" s="33">
        <v>307.20999999999998</v>
      </c>
      <c r="V65" s="34">
        <v>44162</v>
      </c>
      <c r="W65" s="33">
        <v>285.27</v>
      </c>
      <c r="X65" s="34">
        <v>44162</v>
      </c>
      <c r="Y65" s="33">
        <v>423.74</v>
      </c>
      <c r="Z65" s="34">
        <v>44162</v>
      </c>
      <c r="AA65" s="33">
        <v>310.74</v>
      </c>
      <c r="AB65" s="34">
        <v>44162</v>
      </c>
      <c r="AC65" s="33">
        <v>150.69</v>
      </c>
    </row>
    <row r="66" spans="1:29">
      <c r="A66" s="36">
        <f t="shared" si="10"/>
        <v>44169</v>
      </c>
      <c r="B66" s="35">
        <f t="shared" si="11"/>
        <v>128.42152966603913</v>
      </c>
      <c r="C66" s="35">
        <f t="shared" si="12"/>
        <v>102.19814361722787</v>
      </c>
      <c r="D66" s="35">
        <f t="shared" si="13"/>
        <v>71.15905526778505</v>
      </c>
      <c r="E66" s="35">
        <f t="shared" si="14"/>
        <v>92.333232719589546</v>
      </c>
      <c r="F66" s="35">
        <f t="shared" si="15"/>
        <v>108.8985255854293</v>
      </c>
      <c r="G66" s="35">
        <f t="shared" si="16"/>
        <v>106.01870679137859</v>
      </c>
      <c r="H66" s="35">
        <f t="shared" si="17"/>
        <v>130.97595473833093</v>
      </c>
      <c r="I66" s="35">
        <f t="shared" si="18"/>
        <v>114.86685593128968</v>
      </c>
      <c r="J66" s="35">
        <f t="shared" si="19"/>
        <v>95.874225206611584</v>
      </c>
      <c r="L66" s="34">
        <v>44169</v>
      </c>
      <c r="M66" s="33">
        <v>368.39</v>
      </c>
      <c r="N66" s="34">
        <v>44169</v>
      </c>
      <c r="O66" s="33">
        <v>263.14999999999998</v>
      </c>
      <c r="P66" s="34">
        <v>44169</v>
      </c>
      <c r="Q66" s="33">
        <v>149.74</v>
      </c>
      <c r="R66" s="34">
        <v>44169</v>
      </c>
      <c r="S66" s="33">
        <v>122.36</v>
      </c>
      <c r="T66" s="34">
        <v>44169</v>
      </c>
      <c r="U66" s="33">
        <v>313.89999999999998</v>
      </c>
      <c r="V66" s="34">
        <v>44169</v>
      </c>
      <c r="W66" s="33">
        <v>286.77</v>
      </c>
      <c r="X66" s="34">
        <v>44169</v>
      </c>
      <c r="Y66" s="33">
        <v>435.22</v>
      </c>
      <c r="Z66" s="34">
        <v>44169</v>
      </c>
      <c r="AA66" s="33">
        <v>319.64</v>
      </c>
      <c r="AB66" s="34">
        <v>44169</v>
      </c>
      <c r="AC66" s="33">
        <v>148.49</v>
      </c>
    </row>
    <row r="67" spans="1:29">
      <c r="A67" s="36">
        <f t="shared" si="10"/>
        <v>44176</v>
      </c>
      <c r="B67" s="35">
        <f t="shared" si="11"/>
        <v>127.66157707592548</v>
      </c>
      <c r="C67" s="35">
        <f t="shared" si="12"/>
        <v>102.51660258650826</v>
      </c>
      <c r="D67" s="35">
        <f t="shared" si="13"/>
        <v>71.73406833626386</v>
      </c>
      <c r="E67" s="35">
        <f t="shared" si="14"/>
        <v>90.922124962269905</v>
      </c>
      <c r="F67" s="35">
        <f t="shared" si="15"/>
        <v>108.32610581092801</v>
      </c>
      <c r="G67" s="35">
        <f t="shared" si="16"/>
        <v>105.50852157196198</v>
      </c>
      <c r="H67" s="35">
        <f t="shared" si="17"/>
        <v>130.00090282584483</v>
      </c>
      <c r="I67" s="35">
        <f t="shared" si="18"/>
        <v>114.76623423293917</v>
      </c>
      <c r="J67" s="35">
        <f t="shared" si="19"/>
        <v>95.551394628099189</v>
      </c>
      <c r="L67" s="34">
        <v>44176</v>
      </c>
      <c r="M67" s="33">
        <v>366.21</v>
      </c>
      <c r="N67" s="34">
        <v>44176</v>
      </c>
      <c r="O67" s="33">
        <v>263.97000000000003</v>
      </c>
      <c r="P67" s="34">
        <v>44176</v>
      </c>
      <c r="Q67" s="33">
        <v>150.94999999999999</v>
      </c>
      <c r="R67" s="34">
        <v>44176</v>
      </c>
      <c r="S67" s="33">
        <v>120.49</v>
      </c>
      <c r="T67" s="34">
        <v>44176</v>
      </c>
      <c r="U67" s="33">
        <v>312.25</v>
      </c>
      <c r="V67" s="34">
        <v>44176</v>
      </c>
      <c r="W67" s="33">
        <v>285.39</v>
      </c>
      <c r="X67" s="34">
        <v>44176</v>
      </c>
      <c r="Y67" s="33">
        <v>431.98</v>
      </c>
      <c r="Z67" s="34">
        <v>44176</v>
      </c>
      <c r="AA67" s="33">
        <v>319.36</v>
      </c>
      <c r="AB67" s="34">
        <v>44176</v>
      </c>
      <c r="AC67" s="33">
        <v>147.99</v>
      </c>
    </row>
    <row r="68" spans="1:29">
      <c r="A68" s="36">
        <f t="shared" si="10"/>
        <v>44183</v>
      </c>
      <c r="B68" s="35">
        <f t="shared" si="11"/>
        <v>131.32887122638218</v>
      </c>
      <c r="C68" s="35">
        <f t="shared" si="12"/>
        <v>103.44091032661466</v>
      </c>
      <c r="D68" s="35">
        <f t="shared" si="13"/>
        <v>70.22287696621207</v>
      </c>
      <c r="E68" s="35">
        <f t="shared" si="14"/>
        <v>91.563537579233383</v>
      </c>
      <c r="F68" s="35">
        <f t="shared" si="15"/>
        <v>109.71379011274934</v>
      </c>
      <c r="G68" s="35">
        <f t="shared" si="16"/>
        <v>106.40319420311286</v>
      </c>
      <c r="H68" s="35">
        <f t="shared" si="17"/>
        <v>134.16292997080856</v>
      </c>
      <c r="I68" s="35">
        <f t="shared" si="18"/>
        <v>117.60879721134144</v>
      </c>
      <c r="J68" s="35">
        <f t="shared" si="19"/>
        <v>96.442407024793411</v>
      </c>
      <c r="L68" s="34">
        <v>44183</v>
      </c>
      <c r="M68" s="33">
        <v>376.73</v>
      </c>
      <c r="N68" s="34">
        <v>44183</v>
      </c>
      <c r="O68" s="33">
        <v>266.35000000000002</v>
      </c>
      <c r="P68" s="34">
        <v>44183</v>
      </c>
      <c r="Q68" s="33">
        <v>147.77000000000001</v>
      </c>
      <c r="R68" s="34">
        <v>44183</v>
      </c>
      <c r="S68" s="33">
        <v>121.34</v>
      </c>
      <c r="T68" s="34">
        <v>44183</v>
      </c>
      <c r="U68" s="33">
        <v>316.25</v>
      </c>
      <c r="V68" s="34">
        <v>44183</v>
      </c>
      <c r="W68" s="33">
        <v>287.81</v>
      </c>
      <c r="X68" s="34">
        <v>44183</v>
      </c>
      <c r="Y68" s="33">
        <v>445.81</v>
      </c>
      <c r="Z68" s="34">
        <v>44183</v>
      </c>
      <c r="AA68" s="33">
        <v>327.27</v>
      </c>
      <c r="AB68" s="34">
        <v>44183</v>
      </c>
      <c r="AC68" s="33">
        <v>149.37</v>
      </c>
    </row>
    <row r="69" spans="1:29">
      <c r="A69" s="36">
        <f t="shared" si="10"/>
        <v>44190</v>
      </c>
      <c r="B69" s="35">
        <f t="shared" si="11"/>
        <v>129.20937042459732</v>
      </c>
      <c r="C69" s="35">
        <f t="shared" si="12"/>
        <v>102.60981008971224</v>
      </c>
      <c r="D69" s="35">
        <f t="shared" si="13"/>
        <v>68.801976904433801</v>
      </c>
      <c r="E69" s="35">
        <f t="shared" si="14"/>
        <v>92.189858134621247</v>
      </c>
      <c r="F69" s="35">
        <f t="shared" si="15"/>
        <v>108.47181266261924</v>
      </c>
      <c r="G69" s="35">
        <f t="shared" si="16"/>
        <v>106.0371917630966</v>
      </c>
      <c r="H69" s="35">
        <f t="shared" si="17"/>
        <v>135.574347708327</v>
      </c>
      <c r="I69" s="35">
        <f t="shared" si="18"/>
        <v>117.03740970999385</v>
      </c>
      <c r="J69" s="35">
        <f t="shared" si="19"/>
        <v>96.132489669421503</v>
      </c>
      <c r="L69" s="34">
        <v>44190</v>
      </c>
      <c r="M69" s="33">
        <v>370.65</v>
      </c>
      <c r="N69" s="34">
        <v>44190</v>
      </c>
      <c r="O69" s="33">
        <v>264.20999999999998</v>
      </c>
      <c r="P69" s="34">
        <v>44190</v>
      </c>
      <c r="Q69" s="33">
        <v>144.78</v>
      </c>
      <c r="R69" s="34">
        <v>44190</v>
      </c>
      <c r="S69" s="33">
        <v>122.17</v>
      </c>
      <c r="T69" s="34">
        <v>44190</v>
      </c>
      <c r="U69" s="33">
        <v>312.67</v>
      </c>
      <c r="V69" s="34">
        <v>44190</v>
      </c>
      <c r="W69" s="33">
        <v>286.82</v>
      </c>
      <c r="X69" s="34">
        <v>44190</v>
      </c>
      <c r="Y69" s="33">
        <v>450.5</v>
      </c>
      <c r="Z69" s="34">
        <v>44190</v>
      </c>
      <c r="AA69" s="33">
        <v>325.68</v>
      </c>
      <c r="AB69" s="34">
        <v>44190</v>
      </c>
      <c r="AC69" s="33">
        <v>148.88999999999999</v>
      </c>
    </row>
    <row r="70" spans="1:29">
      <c r="A70" s="36">
        <f t="shared" si="10"/>
        <v>44197</v>
      </c>
      <c r="B70" s="35">
        <f t="shared" si="11"/>
        <v>132.17597434288501</v>
      </c>
      <c r="C70" s="35">
        <f t="shared" si="12"/>
        <v>104.06229368130803</v>
      </c>
      <c r="D70" s="35">
        <f t="shared" si="13"/>
        <v>68.716437770279924</v>
      </c>
      <c r="E70" s="35">
        <f t="shared" si="14"/>
        <v>93.450045276184781</v>
      </c>
      <c r="F70" s="35">
        <f t="shared" si="15"/>
        <v>110.44579358196009</v>
      </c>
      <c r="G70" s="35">
        <f t="shared" si="16"/>
        <v>107.08713815667863</v>
      </c>
      <c r="H70" s="35">
        <f t="shared" si="17"/>
        <v>136.77811550151969</v>
      </c>
      <c r="I70" s="35">
        <f t="shared" si="18"/>
        <v>118.19815287310882</v>
      </c>
      <c r="J70" s="35">
        <f t="shared" si="19"/>
        <v>98.088842975206632</v>
      </c>
      <c r="L70" s="34">
        <v>44197</v>
      </c>
      <c r="M70" s="33">
        <v>379.16</v>
      </c>
      <c r="N70" s="34">
        <v>44197</v>
      </c>
      <c r="O70" s="33">
        <v>267.95</v>
      </c>
      <c r="P70" s="34">
        <v>44197</v>
      </c>
      <c r="Q70" s="33">
        <v>144.6</v>
      </c>
      <c r="R70" s="34">
        <v>44197</v>
      </c>
      <c r="S70" s="33">
        <v>123.84</v>
      </c>
      <c r="T70" s="34">
        <v>44197</v>
      </c>
      <c r="U70" s="33">
        <v>318.36</v>
      </c>
      <c r="V70" s="34">
        <v>44197</v>
      </c>
      <c r="W70" s="33">
        <v>289.66000000000003</v>
      </c>
      <c r="X70" s="34">
        <v>44197</v>
      </c>
      <c r="Y70" s="33">
        <v>454.5</v>
      </c>
      <c r="Z70" s="34">
        <v>44197</v>
      </c>
      <c r="AA70" s="33">
        <v>328.91</v>
      </c>
      <c r="AB70" s="34">
        <v>44197</v>
      </c>
      <c r="AC70" s="33">
        <v>151.91999999999999</v>
      </c>
    </row>
    <row r="71" spans="1:29">
      <c r="A71" s="36">
        <f t="shared" si="10"/>
        <v>44204</v>
      </c>
      <c r="B71" s="35">
        <f t="shared" si="11"/>
        <v>136.65899742034441</v>
      </c>
      <c r="C71" s="35">
        <f t="shared" si="12"/>
        <v>104.05841003534121</v>
      </c>
      <c r="D71" s="35">
        <f t="shared" si="13"/>
        <v>74.271729316162165</v>
      </c>
      <c r="E71" s="35">
        <f t="shared" si="14"/>
        <v>97.170238454572967</v>
      </c>
      <c r="F71" s="35">
        <f t="shared" si="15"/>
        <v>113.32870771899391</v>
      </c>
      <c r="G71" s="35">
        <f t="shared" si="16"/>
        <v>110.1741284335835</v>
      </c>
      <c r="H71" s="35">
        <f t="shared" si="17"/>
        <v>139.4655270998224</v>
      </c>
      <c r="I71" s="35">
        <f t="shared" si="18"/>
        <v>125.88852553275593</v>
      </c>
      <c r="J71" s="35">
        <f t="shared" si="19"/>
        <v>100.15495867768598</v>
      </c>
      <c r="L71" s="34">
        <v>44204</v>
      </c>
      <c r="M71" s="33">
        <v>392.02</v>
      </c>
      <c r="N71" s="34">
        <v>44204</v>
      </c>
      <c r="O71" s="33">
        <v>267.94</v>
      </c>
      <c r="P71" s="34">
        <v>44204</v>
      </c>
      <c r="Q71" s="33">
        <v>156.29</v>
      </c>
      <c r="R71" s="34">
        <v>44204</v>
      </c>
      <c r="S71" s="33">
        <v>128.77000000000001</v>
      </c>
      <c r="T71" s="34">
        <v>44204</v>
      </c>
      <c r="U71" s="33">
        <v>326.67</v>
      </c>
      <c r="V71" s="34">
        <v>44204</v>
      </c>
      <c r="W71" s="33">
        <v>298.01</v>
      </c>
      <c r="X71" s="34">
        <v>44204</v>
      </c>
      <c r="Y71" s="33">
        <v>463.43</v>
      </c>
      <c r="Z71" s="34">
        <v>44204</v>
      </c>
      <c r="AA71" s="33">
        <v>350.31</v>
      </c>
      <c r="AB71" s="34">
        <v>44204</v>
      </c>
      <c r="AC71" s="33">
        <v>155.12</v>
      </c>
    </row>
    <row r="72" spans="1:29">
      <c r="A72" s="36">
        <f t="shared" si="10"/>
        <v>44211</v>
      </c>
      <c r="B72" s="35">
        <f t="shared" si="11"/>
        <v>134.25364289200306</v>
      </c>
      <c r="C72" s="35">
        <f t="shared" si="12"/>
        <v>101.97289215115154</v>
      </c>
      <c r="D72" s="35">
        <f t="shared" si="13"/>
        <v>75.307703274247984</v>
      </c>
      <c r="E72" s="35">
        <f t="shared" si="14"/>
        <v>97.011771808029053</v>
      </c>
      <c r="F72" s="35">
        <f t="shared" si="15"/>
        <v>113.33911535125756</v>
      </c>
      <c r="G72" s="35">
        <f t="shared" si="16"/>
        <v>108.52157196199491</v>
      </c>
      <c r="H72" s="35">
        <f t="shared" si="17"/>
        <v>136.98877486532842</v>
      </c>
      <c r="I72" s="35">
        <f t="shared" si="18"/>
        <v>122.51769863801343</v>
      </c>
      <c r="J72" s="35">
        <f t="shared" si="19"/>
        <v>99.16064049586781</v>
      </c>
      <c r="L72" s="34">
        <v>44211</v>
      </c>
      <c r="M72" s="33">
        <v>385.12</v>
      </c>
      <c r="N72" s="34">
        <v>44211</v>
      </c>
      <c r="O72" s="33">
        <v>262.57</v>
      </c>
      <c r="P72" s="34">
        <v>44211</v>
      </c>
      <c r="Q72" s="33">
        <v>158.47</v>
      </c>
      <c r="R72" s="34">
        <v>44211</v>
      </c>
      <c r="S72" s="33">
        <v>128.56</v>
      </c>
      <c r="T72" s="34">
        <v>44211</v>
      </c>
      <c r="U72" s="33">
        <v>326.7</v>
      </c>
      <c r="V72" s="34">
        <v>44211</v>
      </c>
      <c r="W72" s="33">
        <v>293.54000000000002</v>
      </c>
      <c r="X72" s="34">
        <v>44211</v>
      </c>
      <c r="Y72" s="33">
        <v>455.2</v>
      </c>
      <c r="Z72" s="34">
        <v>44211</v>
      </c>
      <c r="AA72" s="33">
        <v>340.93</v>
      </c>
      <c r="AB72" s="34">
        <v>44211</v>
      </c>
      <c r="AC72" s="33">
        <v>153.58000000000001</v>
      </c>
    </row>
    <row r="73" spans="1:29">
      <c r="A73" s="36">
        <f t="shared" si="10"/>
        <v>44218</v>
      </c>
      <c r="B73" s="35">
        <f t="shared" si="11"/>
        <v>139.21425085407515</v>
      </c>
      <c r="C73" s="35">
        <f t="shared" si="12"/>
        <v>101.53404015689934</v>
      </c>
      <c r="D73" s="35">
        <f t="shared" si="13"/>
        <v>73.939077127785978</v>
      </c>
      <c r="E73" s="35">
        <f t="shared" si="14"/>
        <v>95.593118019921604</v>
      </c>
      <c r="F73" s="35">
        <f t="shared" si="15"/>
        <v>114.63660017346051</v>
      </c>
      <c r="G73" s="35">
        <f t="shared" si="16"/>
        <v>108.90975636807275</v>
      </c>
      <c r="H73" s="35">
        <f t="shared" si="17"/>
        <v>142.40272051521256</v>
      </c>
      <c r="I73" s="35">
        <f t="shared" si="18"/>
        <v>122.15474179753475</v>
      </c>
      <c r="J73" s="35">
        <f t="shared" si="19"/>
        <v>98.799070247933926</v>
      </c>
      <c r="L73" s="34">
        <v>44218</v>
      </c>
      <c r="M73" s="33">
        <v>399.35</v>
      </c>
      <c r="N73" s="34">
        <v>44218</v>
      </c>
      <c r="O73" s="33">
        <v>261.44</v>
      </c>
      <c r="P73" s="34">
        <v>44218</v>
      </c>
      <c r="Q73" s="33">
        <v>155.59</v>
      </c>
      <c r="R73" s="34">
        <v>44218</v>
      </c>
      <c r="S73" s="33">
        <v>126.68</v>
      </c>
      <c r="T73" s="34">
        <v>44218</v>
      </c>
      <c r="U73" s="33">
        <v>330.44</v>
      </c>
      <c r="V73" s="34">
        <v>44218</v>
      </c>
      <c r="W73" s="33">
        <v>294.58999999999997</v>
      </c>
      <c r="X73" s="34">
        <v>44218</v>
      </c>
      <c r="Y73" s="33">
        <v>473.19</v>
      </c>
      <c r="Z73" s="34">
        <v>44218</v>
      </c>
      <c r="AA73" s="33">
        <v>339.92</v>
      </c>
      <c r="AB73" s="34">
        <v>44218</v>
      </c>
      <c r="AC73" s="33">
        <v>153.02000000000001</v>
      </c>
    </row>
    <row r="74" spans="1:29">
      <c r="A74" s="36">
        <f t="shared" si="10"/>
        <v>44225</v>
      </c>
      <c r="B74" s="35">
        <f t="shared" si="11"/>
        <v>133.33333333333331</v>
      </c>
      <c r="C74" s="35">
        <f t="shared" si="12"/>
        <v>99.89125791292868</v>
      </c>
      <c r="D74" s="35">
        <f t="shared" si="13"/>
        <v>69.795181295442688</v>
      </c>
      <c r="E74" s="35">
        <f t="shared" si="14"/>
        <v>91.706912164201697</v>
      </c>
      <c r="F74" s="35">
        <f t="shared" si="15"/>
        <v>111.52818733738071</v>
      </c>
      <c r="G74" s="35">
        <f t="shared" si="16"/>
        <v>104.37724130282081</v>
      </c>
      <c r="H74" s="35">
        <f t="shared" si="17"/>
        <v>136.92858647566879</v>
      </c>
      <c r="I74" s="35">
        <f t="shared" si="18"/>
        <v>116.78585546411757</v>
      </c>
      <c r="J74" s="35">
        <f t="shared" si="19"/>
        <v>96.713584710743831</v>
      </c>
      <c r="L74" s="34">
        <v>44225</v>
      </c>
      <c r="M74" s="33">
        <v>382.48</v>
      </c>
      <c r="N74" s="34">
        <v>44225</v>
      </c>
      <c r="O74" s="33">
        <v>257.20999999999998</v>
      </c>
      <c r="P74" s="34">
        <v>44225</v>
      </c>
      <c r="Q74" s="33">
        <v>146.87</v>
      </c>
      <c r="R74" s="34">
        <v>44225</v>
      </c>
      <c r="S74" s="33">
        <v>121.53</v>
      </c>
      <c r="T74" s="34">
        <v>44225</v>
      </c>
      <c r="U74" s="33">
        <v>321.48</v>
      </c>
      <c r="V74" s="34">
        <v>44225</v>
      </c>
      <c r="W74" s="33">
        <v>282.33</v>
      </c>
      <c r="X74" s="34">
        <v>44225</v>
      </c>
      <c r="Y74" s="33">
        <v>455</v>
      </c>
      <c r="Z74" s="34">
        <v>44225</v>
      </c>
      <c r="AA74" s="33">
        <v>324.98</v>
      </c>
      <c r="AB74" s="34">
        <v>44225</v>
      </c>
      <c r="AC74" s="33">
        <v>149.79</v>
      </c>
    </row>
    <row r="75" spans="1:29">
      <c r="A75" s="36">
        <f t="shared" si="10"/>
        <v>44232</v>
      </c>
      <c r="B75" s="35">
        <f t="shared" si="11"/>
        <v>141.58474517186079</v>
      </c>
      <c r="C75" s="35">
        <f t="shared" si="12"/>
        <v>101.46413452949632</v>
      </c>
      <c r="D75" s="35">
        <f t="shared" si="13"/>
        <v>73.126455353324161</v>
      </c>
      <c r="E75" s="35">
        <f t="shared" si="14"/>
        <v>96.747660730455848</v>
      </c>
      <c r="F75" s="35">
        <f t="shared" si="15"/>
        <v>112.77363399826535</v>
      </c>
      <c r="G75" s="35">
        <f t="shared" si="16"/>
        <v>108.59181485452328</v>
      </c>
      <c r="H75" s="35">
        <f t="shared" si="17"/>
        <v>143.5643564356435</v>
      </c>
      <c r="I75" s="35">
        <f t="shared" si="18"/>
        <v>120.16746325511193</v>
      </c>
      <c r="J75" s="35">
        <f t="shared" si="19"/>
        <v>98.456869834710787</v>
      </c>
      <c r="L75" s="34">
        <v>44232</v>
      </c>
      <c r="M75" s="33">
        <v>406.15</v>
      </c>
      <c r="N75" s="34">
        <v>44232</v>
      </c>
      <c r="O75" s="33">
        <v>261.26</v>
      </c>
      <c r="P75" s="34">
        <v>44232</v>
      </c>
      <c r="Q75" s="33">
        <v>153.88</v>
      </c>
      <c r="R75" s="34">
        <v>44232</v>
      </c>
      <c r="S75" s="33">
        <v>128.21</v>
      </c>
      <c r="T75" s="34">
        <v>44232</v>
      </c>
      <c r="U75" s="33">
        <v>325.07</v>
      </c>
      <c r="V75" s="34">
        <v>44232</v>
      </c>
      <c r="W75" s="33">
        <v>293.73</v>
      </c>
      <c r="X75" s="34">
        <v>44232</v>
      </c>
      <c r="Y75" s="33">
        <v>477.05</v>
      </c>
      <c r="Z75" s="34">
        <v>44232</v>
      </c>
      <c r="AA75" s="33">
        <v>334.39</v>
      </c>
      <c r="AB75" s="34">
        <v>44232</v>
      </c>
      <c r="AC75" s="33">
        <v>152.49</v>
      </c>
    </row>
    <row r="76" spans="1:29">
      <c r="A76" s="36">
        <f t="shared" si="10"/>
        <v>44239</v>
      </c>
      <c r="B76" s="35">
        <f t="shared" si="11"/>
        <v>142.32726765669659</v>
      </c>
      <c r="C76" s="35">
        <f t="shared" si="12"/>
        <v>102.17872538739373</v>
      </c>
      <c r="D76" s="35">
        <f t="shared" si="13"/>
        <v>75.402746756641179</v>
      </c>
      <c r="E76" s="35">
        <f t="shared" si="14"/>
        <v>98.702082704497514</v>
      </c>
      <c r="F76" s="35">
        <f t="shared" si="15"/>
        <v>114.54986990459666</v>
      </c>
      <c r="G76" s="35">
        <f t="shared" si="16"/>
        <v>110.7064956190617</v>
      </c>
      <c r="H76" s="35">
        <f t="shared" si="17"/>
        <v>147.22982936591524</v>
      </c>
      <c r="I76" s="35">
        <f t="shared" si="18"/>
        <v>122.93815359183527</v>
      </c>
      <c r="J76" s="35">
        <f t="shared" si="19"/>
        <v>97.230113636363669</v>
      </c>
      <c r="L76" s="34">
        <v>44239</v>
      </c>
      <c r="M76" s="33">
        <v>408.28</v>
      </c>
      <c r="N76" s="34">
        <v>44239</v>
      </c>
      <c r="O76" s="33">
        <v>263.10000000000002</v>
      </c>
      <c r="P76" s="34">
        <v>44239</v>
      </c>
      <c r="Q76" s="33">
        <v>158.66999999999999</v>
      </c>
      <c r="R76" s="34">
        <v>44239</v>
      </c>
      <c r="S76" s="33">
        <v>130.80000000000001</v>
      </c>
      <c r="T76" s="34">
        <v>44239</v>
      </c>
      <c r="U76" s="33">
        <v>330.19</v>
      </c>
      <c r="V76" s="34">
        <v>44239</v>
      </c>
      <c r="W76" s="33">
        <v>299.45</v>
      </c>
      <c r="X76" s="34">
        <v>44239</v>
      </c>
      <c r="Y76" s="33">
        <v>489.23</v>
      </c>
      <c r="Z76" s="34">
        <v>44239</v>
      </c>
      <c r="AA76" s="33">
        <v>342.1</v>
      </c>
      <c r="AB76" s="34">
        <v>44239</v>
      </c>
      <c r="AC76" s="33">
        <v>150.59</v>
      </c>
    </row>
    <row r="77" spans="1:29">
      <c r="A77" s="36">
        <f t="shared" si="10"/>
        <v>44246</v>
      </c>
      <c r="B77" s="35">
        <f t="shared" si="11"/>
        <v>141.48016454019378</v>
      </c>
      <c r="C77" s="35">
        <f t="shared" si="12"/>
        <v>100.96702784574163</v>
      </c>
      <c r="D77" s="35">
        <f t="shared" si="13"/>
        <v>77.40816423513759</v>
      </c>
      <c r="E77" s="35">
        <f t="shared" si="14"/>
        <v>100.61122849381233</v>
      </c>
      <c r="F77" s="35">
        <f t="shared" si="15"/>
        <v>111.96530789245442</v>
      </c>
      <c r="G77" s="35">
        <f t="shared" si="16"/>
        <v>110.82110244371326</v>
      </c>
      <c r="H77" s="35">
        <f t="shared" si="17"/>
        <v>145.49640374371776</v>
      </c>
      <c r="I77" s="35">
        <f t="shared" si="18"/>
        <v>124.77449958673229</v>
      </c>
      <c r="J77" s="35">
        <f t="shared" si="19"/>
        <v>95.577221074380191</v>
      </c>
      <c r="L77" s="34">
        <v>44246</v>
      </c>
      <c r="M77" s="33">
        <v>405.85</v>
      </c>
      <c r="N77" s="34">
        <v>44246</v>
      </c>
      <c r="O77" s="33">
        <v>259.98</v>
      </c>
      <c r="P77" s="34">
        <v>44246</v>
      </c>
      <c r="Q77" s="33">
        <v>162.88999999999999</v>
      </c>
      <c r="R77" s="34">
        <v>44246</v>
      </c>
      <c r="S77" s="33">
        <v>133.33000000000001</v>
      </c>
      <c r="T77" s="34">
        <v>44246</v>
      </c>
      <c r="U77" s="33">
        <v>322.74</v>
      </c>
      <c r="V77" s="34">
        <v>44246</v>
      </c>
      <c r="W77" s="33">
        <v>299.76</v>
      </c>
      <c r="X77" s="34">
        <v>44246</v>
      </c>
      <c r="Y77" s="33">
        <v>483.47</v>
      </c>
      <c r="Z77" s="34">
        <v>44246</v>
      </c>
      <c r="AA77" s="33">
        <v>347.21</v>
      </c>
      <c r="AB77" s="34">
        <v>44246</v>
      </c>
      <c r="AC77" s="33">
        <v>148.03</v>
      </c>
    </row>
    <row r="78" spans="1:29">
      <c r="A78" s="36">
        <f t="shared" si="10"/>
        <v>44253</v>
      </c>
      <c r="B78" s="35">
        <f t="shared" si="11"/>
        <v>133.2252666806107</v>
      </c>
      <c r="C78" s="35">
        <f t="shared" si="12"/>
        <v>97.141636568410462</v>
      </c>
      <c r="D78" s="35">
        <f t="shared" si="13"/>
        <v>78.667490376847425</v>
      </c>
      <c r="E78" s="35">
        <f t="shared" si="14"/>
        <v>99.667974645336628</v>
      </c>
      <c r="F78" s="35">
        <f t="shared" si="15"/>
        <v>108.28100607111878</v>
      </c>
      <c r="G78" s="35">
        <f t="shared" si="16"/>
        <v>108.68423971311326</v>
      </c>
      <c r="H78" s="35">
        <f t="shared" si="17"/>
        <v>138.49348460681927</v>
      </c>
      <c r="I78" s="35">
        <f t="shared" si="18"/>
        <v>121.40726632407373</v>
      </c>
      <c r="J78" s="35">
        <f t="shared" si="19"/>
        <v>91.561208677685983</v>
      </c>
      <c r="L78" s="34">
        <v>44253</v>
      </c>
      <c r="M78" s="33">
        <v>382.17</v>
      </c>
      <c r="N78" s="34">
        <v>44253</v>
      </c>
      <c r="O78" s="33">
        <v>250.13</v>
      </c>
      <c r="P78" s="34">
        <v>44253</v>
      </c>
      <c r="Q78" s="33">
        <v>165.54</v>
      </c>
      <c r="R78" s="34">
        <v>44253</v>
      </c>
      <c r="S78" s="33">
        <v>132.08000000000001</v>
      </c>
      <c r="T78" s="34">
        <v>44253</v>
      </c>
      <c r="U78" s="33">
        <v>312.12</v>
      </c>
      <c r="V78" s="34">
        <v>44253</v>
      </c>
      <c r="W78" s="33">
        <v>293.98</v>
      </c>
      <c r="X78" s="34">
        <v>44253</v>
      </c>
      <c r="Y78" s="33">
        <v>460.2</v>
      </c>
      <c r="Z78" s="34">
        <v>44253</v>
      </c>
      <c r="AA78" s="33">
        <v>337.84</v>
      </c>
      <c r="AB78" s="34">
        <v>44253</v>
      </c>
      <c r="AC78" s="33">
        <v>141.81</v>
      </c>
    </row>
    <row r="79" spans="1:29">
      <c r="A79" s="36">
        <f t="shared" si="10"/>
        <v>44260</v>
      </c>
      <c r="B79" s="35">
        <f t="shared" si="11"/>
        <v>130.45387994143479</v>
      </c>
      <c r="C79" s="35">
        <f t="shared" si="12"/>
        <v>98.741698706745936</v>
      </c>
      <c r="D79" s="35">
        <f t="shared" si="13"/>
        <v>84.103977569738177</v>
      </c>
      <c r="E79" s="35">
        <f t="shared" si="14"/>
        <v>102.4675520676125</v>
      </c>
      <c r="F79" s="35">
        <f t="shared" si="15"/>
        <v>107.02515177797048</v>
      </c>
      <c r="G79" s="35">
        <f t="shared" si="16"/>
        <v>109.87097489740842</v>
      </c>
      <c r="H79" s="35">
        <f t="shared" si="17"/>
        <v>135.38776370038212</v>
      </c>
      <c r="I79" s="35">
        <f t="shared" si="18"/>
        <v>122.24817623171739</v>
      </c>
      <c r="J79" s="35">
        <f t="shared" si="19"/>
        <v>91.754907024793425</v>
      </c>
      <c r="L79" s="34">
        <v>44260</v>
      </c>
      <c r="M79" s="33">
        <v>374.22</v>
      </c>
      <c r="N79" s="34">
        <v>44260</v>
      </c>
      <c r="O79" s="33">
        <v>254.25</v>
      </c>
      <c r="P79" s="34">
        <v>44260</v>
      </c>
      <c r="Q79" s="33">
        <v>176.98</v>
      </c>
      <c r="R79" s="34">
        <v>44260</v>
      </c>
      <c r="S79" s="33">
        <v>135.79</v>
      </c>
      <c r="T79" s="34">
        <v>44260</v>
      </c>
      <c r="U79" s="33">
        <v>308.5</v>
      </c>
      <c r="V79" s="34">
        <v>44260</v>
      </c>
      <c r="W79" s="33">
        <v>297.19</v>
      </c>
      <c r="X79" s="34">
        <v>44260</v>
      </c>
      <c r="Y79" s="33">
        <v>449.88</v>
      </c>
      <c r="Z79" s="34">
        <v>44260</v>
      </c>
      <c r="AA79" s="33">
        <v>340.18</v>
      </c>
      <c r="AB79" s="34">
        <v>44260</v>
      </c>
      <c r="AC79" s="33">
        <v>142.11000000000001</v>
      </c>
    </row>
    <row r="80" spans="1:29">
      <c r="A80" s="36">
        <f t="shared" si="10"/>
        <v>44267</v>
      </c>
      <c r="B80" s="35">
        <f t="shared" si="11"/>
        <v>135.78400613539699</v>
      </c>
      <c r="C80" s="35">
        <f t="shared" si="12"/>
        <v>100.58254689502509</v>
      </c>
      <c r="D80" s="35">
        <f t="shared" si="13"/>
        <v>85.928812431687518</v>
      </c>
      <c r="E80" s="35">
        <f t="shared" si="14"/>
        <v>105.17657712043471</v>
      </c>
      <c r="F80" s="35">
        <f t="shared" si="15"/>
        <v>108.87424111014741</v>
      </c>
      <c r="G80" s="35">
        <f t="shared" si="16"/>
        <v>113.99682058486451</v>
      </c>
      <c r="H80" s="35">
        <f t="shared" si="17"/>
        <v>138.15943904420828</v>
      </c>
      <c r="I80" s="35">
        <f t="shared" si="18"/>
        <v>126.23710784489883</v>
      </c>
      <c r="J80" s="35">
        <f t="shared" si="19"/>
        <v>95.770919421487633</v>
      </c>
      <c r="L80" s="34">
        <v>44267</v>
      </c>
      <c r="M80" s="33">
        <v>389.51</v>
      </c>
      <c r="N80" s="34">
        <v>44267</v>
      </c>
      <c r="O80" s="33">
        <v>258.99</v>
      </c>
      <c r="P80" s="34">
        <v>44267</v>
      </c>
      <c r="Q80" s="33">
        <v>180.82</v>
      </c>
      <c r="R80" s="34">
        <v>44267</v>
      </c>
      <c r="S80" s="33">
        <v>139.38</v>
      </c>
      <c r="T80" s="34">
        <v>44267</v>
      </c>
      <c r="U80" s="33">
        <v>313.83</v>
      </c>
      <c r="V80" s="34">
        <v>44267</v>
      </c>
      <c r="W80" s="33">
        <v>308.35000000000002</v>
      </c>
      <c r="X80" s="34">
        <v>44267</v>
      </c>
      <c r="Y80" s="33">
        <v>459.09</v>
      </c>
      <c r="Z80" s="34">
        <v>44267</v>
      </c>
      <c r="AA80" s="33">
        <v>351.28</v>
      </c>
      <c r="AB80" s="34">
        <v>44267</v>
      </c>
      <c r="AC80" s="33">
        <v>148.33000000000001</v>
      </c>
    </row>
    <row r="81" spans="1:29">
      <c r="A81" s="36">
        <f t="shared" si="10"/>
        <v>44274</v>
      </c>
      <c r="B81" s="35">
        <f t="shared" si="11"/>
        <v>136.24416091473185</v>
      </c>
      <c r="C81" s="35">
        <f t="shared" si="12"/>
        <v>101.30490504485616</v>
      </c>
      <c r="D81" s="35">
        <f t="shared" si="13"/>
        <v>81.190894834386754</v>
      </c>
      <c r="E81" s="35">
        <f t="shared" si="14"/>
        <v>104.54271053425904</v>
      </c>
      <c r="F81" s="35">
        <f t="shared" si="15"/>
        <v>109.66869037294013</v>
      </c>
      <c r="G81" s="35">
        <f t="shared" si="16"/>
        <v>113.7232430034382</v>
      </c>
      <c r="H81" s="35">
        <f t="shared" si="17"/>
        <v>136.50726774805133</v>
      </c>
      <c r="I81" s="35">
        <f t="shared" si="18"/>
        <v>124.26420383081181</v>
      </c>
      <c r="J81" s="35">
        <f t="shared" si="19"/>
        <v>95.996900826446307</v>
      </c>
      <c r="L81" s="34">
        <v>44274</v>
      </c>
      <c r="M81" s="33">
        <v>390.83</v>
      </c>
      <c r="N81" s="34">
        <v>44274</v>
      </c>
      <c r="O81" s="33">
        <v>260.85000000000002</v>
      </c>
      <c r="P81" s="34">
        <v>44274</v>
      </c>
      <c r="Q81" s="33">
        <v>170.85</v>
      </c>
      <c r="R81" s="34">
        <v>44274</v>
      </c>
      <c r="S81" s="33">
        <v>138.54</v>
      </c>
      <c r="T81" s="34">
        <v>44274</v>
      </c>
      <c r="U81" s="33">
        <v>316.12</v>
      </c>
      <c r="V81" s="34">
        <v>44274</v>
      </c>
      <c r="W81" s="33">
        <v>307.61</v>
      </c>
      <c r="X81" s="34">
        <v>44274</v>
      </c>
      <c r="Y81" s="33">
        <v>453.6</v>
      </c>
      <c r="Z81" s="34">
        <v>44274</v>
      </c>
      <c r="AA81" s="33">
        <v>345.79</v>
      </c>
      <c r="AB81" s="34">
        <v>44274</v>
      </c>
      <c r="AC81" s="33">
        <v>148.68</v>
      </c>
    </row>
    <row r="82" spans="1:29">
      <c r="A82" s="36">
        <f t="shared" si="10"/>
        <v>44281</v>
      </c>
      <c r="B82" s="35">
        <f t="shared" si="11"/>
        <v>133.76908596527917</v>
      </c>
      <c r="C82" s="35">
        <f t="shared" si="12"/>
        <v>103.02147656219663</v>
      </c>
      <c r="D82" s="35">
        <f t="shared" si="13"/>
        <v>81.571068763959545</v>
      </c>
      <c r="E82" s="35">
        <f t="shared" si="14"/>
        <v>104.467250226381</v>
      </c>
      <c r="F82" s="35">
        <f t="shared" si="15"/>
        <v>110.71292281006068</v>
      </c>
      <c r="G82" s="35">
        <f t="shared" si="16"/>
        <v>114.5476727420607</v>
      </c>
      <c r="H82" s="35">
        <f t="shared" si="17"/>
        <v>138.68006861476414</v>
      </c>
      <c r="I82" s="35">
        <f t="shared" si="18"/>
        <v>124.63794156754231</v>
      </c>
      <c r="J82" s="35">
        <f t="shared" si="19"/>
        <v>97.61751033057854</v>
      </c>
      <c r="L82" s="34">
        <v>44281</v>
      </c>
      <c r="M82" s="33">
        <v>383.73</v>
      </c>
      <c r="N82" s="34">
        <v>44281</v>
      </c>
      <c r="O82" s="33">
        <v>265.27</v>
      </c>
      <c r="P82" s="34">
        <v>44281</v>
      </c>
      <c r="Q82" s="33">
        <v>171.65</v>
      </c>
      <c r="R82" s="34">
        <v>44281</v>
      </c>
      <c r="S82" s="33">
        <v>138.44</v>
      </c>
      <c r="T82" s="34">
        <v>44281</v>
      </c>
      <c r="U82" s="33">
        <v>319.13</v>
      </c>
      <c r="V82" s="34">
        <v>44281</v>
      </c>
      <c r="W82" s="33">
        <v>309.83999999999997</v>
      </c>
      <c r="X82" s="34">
        <v>44281</v>
      </c>
      <c r="Y82" s="33">
        <v>460.82</v>
      </c>
      <c r="Z82" s="34">
        <v>44281</v>
      </c>
      <c r="AA82" s="33">
        <v>346.83</v>
      </c>
      <c r="AB82" s="34">
        <v>44281</v>
      </c>
      <c r="AC82" s="33">
        <v>151.19</v>
      </c>
    </row>
    <row r="83" spans="1:29">
      <c r="A83" s="36">
        <f t="shared" si="10"/>
        <v>44288</v>
      </c>
      <c r="B83" s="35">
        <f t="shared" si="11"/>
        <v>136.68339956773332</v>
      </c>
      <c r="C83" s="35">
        <f t="shared" si="12"/>
        <v>102.76127228241879</v>
      </c>
      <c r="D83" s="35">
        <f t="shared" si="13"/>
        <v>81.086347003754241</v>
      </c>
      <c r="E83" s="35">
        <f t="shared" si="14"/>
        <v>104.42197404165415</v>
      </c>
      <c r="F83" s="35">
        <f t="shared" si="15"/>
        <v>110.49783174327837</v>
      </c>
      <c r="G83" s="35">
        <f t="shared" si="16"/>
        <v>115.54955820917596</v>
      </c>
      <c r="H83" s="35">
        <f t="shared" si="17"/>
        <v>142.0175148213909</v>
      </c>
      <c r="I83" s="35">
        <f t="shared" si="18"/>
        <v>125.67290760771913</v>
      </c>
      <c r="J83" s="35">
        <f t="shared" si="19"/>
        <v>97.985537190082667</v>
      </c>
      <c r="L83" s="34">
        <v>44288</v>
      </c>
      <c r="M83" s="33">
        <v>392.09</v>
      </c>
      <c r="N83" s="34">
        <v>44288</v>
      </c>
      <c r="O83" s="33">
        <v>264.60000000000002</v>
      </c>
      <c r="P83" s="34">
        <v>44288</v>
      </c>
      <c r="Q83" s="33">
        <v>170.63</v>
      </c>
      <c r="R83" s="34">
        <v>44288</v>
      </c>
      <c r="S83" s="33">
        <v>138.38</v>
      </c>
      <c r="T83" s="34">
        <v>44288</v>
      </c>
      <c r="U83" s="33">
        <v>318.51</v>
      </c>
      <c r="V83" s="34">
        <v>44288</v>
      </c>
      <c r="W83" s="33">
        <v>312.55</v>
      </c>
      <c r="X83" s="34">
        <v>44288</v>
      </c>
      <c r="Y83" s="33">
        <v>471.91</v>
      </c>
      <c r="Z83" s="34">
        <v>44288</v>
      </c>
      <c r="AA83" s="33">
        <v>349.71</v>
      </c>
      <c r="AB83" s="34">
        <v>44288</v>
      </c>
      <c r="AC83" s="33">
        <v>151.76</v>
      </c>
    </row>
    <row r="84" spans="1:29">
      <c r="A84" s="36">
        <f t="shared" ref="A84:A115" si="20">L84</f>
        <v>44295</v>
      </c>
      <c r="B84" s="35">
        <f t="shared" si="11"/>
        <v>139.73366799135459</v>
      </c>
      <c r="C84" s="35">
        <f t="shared" si="12"/>
        <v>104.59435317876427</v>
      </c>
      <c r="D84" s="35">
        <f t="shared" si="13"/>
        <v>79.014399087582603</v>
      </c>
      <c r="E84" s="35">
        <f t="shared" si="14"/>
        <v>105.63688499849087</v>
      </c>
      <c r="F84" s="35">
        <f t="shared" si="15"/>
        <v>111.93408499566345</v>
      </c>
      <c r="G84" s="35">
        <f t="shared" si="16"/>
        <v>117.40175237531886</v>
      </c>
      <c r="H84" s="35">
        <f t="shared" si="17"/>
        <v>147.59396912335606</v>
      </c>
      <c r="I84" s="35">
        <f t="shared" si="18"/>
        <v>128.17766917023036</v>
      </c>
      <c r="J84" s="35">
        <f t="shared" si="19"/>
        <v>99.509297520661192</v>
      </c>
      <c r="L84" s="34">
        <v>44295</v>
      </c>
      <c r="M84" s="33">
        <v>400.84</v>
      </c>
      <c r="N84" s="34">
        <v>44295</v>
      </c>
      <c r="O84" s="33">
        <v>269.32</v>
      </c>
      <c r="P84" s="34">
        <v>44295</v>
      </c>
      <c r="Q84" s="33">
        <v>166.27</v>
      </c>
      <c r="R84" s="34">
        <v>44295</v>
      </c>
      <c r="S84" s="33">
        <v>139.99</v>
      </c>
      <c r="T84" s="34">
        <v>44295</v>
      </c>
      <c r="U84" s="33">
        <v>322.64999999999998</v>
      </c>
      <c r="V84" s="34">
        <v>44295</v>
      </c>
      <c r="W84" s="33">
        <v>317.56</v>
      </c>
      <c r="X84" s="34">
        <v>44295</v>
      </c>
      <c r="Y84" s="33">
        <v>490.44</v>
      </c>
      <c r="Z84" s="34">
        <v>44295</v>
      </c>
      <c r="AA84" s="33">
        <v>356.68</v>
      </c>
      <c r="AB84" s="34">
        <v>44295</v>
      </c>
      <c r="AC84" s="33">
        <v>154.12</v>
      </c>
    </row>
    <row r="85" spans="1:29">
      <c r="A85" s="36">
        <f t="shared" si="20"/>
        <v>44302</v>
      </c>
      <c r="B85" s="35">
        <f t="shared" ref="B85:B116" si="21">B84*M85/M84</f>
        <v>142.76650630969806</v>
      </c>
      <c r="C85" s="35">
        <f t="shared" ref="C85:C116" si="22">C84*O85/O84</f>
        <v>105.92256009942139</v>
      </c>
      <c r="D85" s="35">
        <f t="shared" ref="D85:D116" si="23">D84*Q85/Q84</f>
        <v>79.998099130352173</v>
      </c>
      <c r="E85" s="35">
        <f t="shared" ref="E85:E116" si="24">E84*S85/S84</f>
        <v>106.67069121642025</v>
      </c>
      <c r="F85" s="35">
        <f t="shared" ref="F85:F116" si="25">F84*U85/U84</f>
        <v>114.83434518647006</v>
      </c>
      <c r="G85" s="35">
        <f t="shared" ref="G85:G116" si="26">G84*W85/W84</f>
        <v>118.62545750305001</v>
      </c>
      <c r="H85" s="35">
        <f t="shared" ref="H85:H116" si="27">H84*Y85/Y84</f>
        <v>149.09867886484693</v>
      </c>
      <c r="I85" s="35">
        <f t="shared" ref="I85:I116" si="28">I84*AA85/AA84</f>
        <v>132.28159701009812</v>
      </c>
      <c r="J85" s="35">
        <f t="shared" ref="J85:J116" si="29">J84*AC85/AC84</f>
        <v>101.72391528925624</v>
      </c>
      <c r="L85" s="34">
        <v>44302</v>
      </c>
      <c r="M85" s="33">
        <v>409.54</v>
      </c>
      <c r="N85" s="34">
        <v>44302</v>
      </c>
      <c r="O85" s="33">
        <v>272.74</v>
      </c>
      <c r="P85" s="34">
        <v>44302</v>
      </c>
      <c r="Q85" s="33">
        <v>168.34</v>
      </c>
      <c r="R85" s="34">
        <v>44302</v>
      </c>
      <c r="S85" s="33">
        <v>141.36000000000001</v>
      </c>
      <c r="T85" s="34">
        <v>44302</v>
      </c>
      <c r="U85" s="33">
        <v>331.01</v>
      </c>
      <c r="V85" s="34">
        <v>44302</v>
      </c>
      <c r="W85" s="33">
        <v>320.87</v>
      </c>
      <c r="X85" s="34">
        <v>44302</v>
      </c>
      <c r="Y85" s="33">
        <v>495.44</v>
      </c>
      <c r="Z85" s="34">
        <v>44302</v>
      </c>
      <c r="AA85" s="33">
        <v>368.1</v>
      </c>
      <c r="AB85" s="34">
        <v>44302</v>
      </c>
      <c r="AC85" s="33">
        <v>157.55000000000001</v>
      </c>
    </row>
    <row r="86" spans="1:29">
      <c r="A86" s="36">
        <f t="shared" si="20"/>
        <v>44309</v>
      </c>
      <c r="B86" s="35">
        <f t="shared" si="21"/>
        <v>141.3476957400822</v>
      </c>
      <c r="C86" s="35">
        <f t="shared" si="22"/>
        <v>105.80605072041638</v>
      </c>
      <c r="D86" s="35">
        <f t="shared" si="23"/>
        <v>78.453642541462756</v>
      </c>
      <c r="E86" s="35">
        <f t="shared" si="24"/>
        <v>106.2179293691519</v>
      </c>
      <c r="F86" s="35">
        <f t="shared" si="25"/>
        <v>116.67649609713789</v>
      </c>
      <c r="G86" s="35">
        <f t="shared" si="26"/>
        <v>118.43321379718289</v>
      </c>
      <c r="H86" s="35">
        <f t="shared" si="27"/>
        <v>148.67134129826351</v>
      </c>
      <c r="I86" s="35">
        <f t="shared" si="28"/>
        <v>132.55830668056205</v>
      </c>
      <c r="J86" s="35">
        <f t="shared" si="29"/>
        <v>101.34297520661161</v>
      </c>
      <c r="L86" s="34">
        <v>44309</v>
      </c>
      <c r="M86" s="33">
        <v>405.47</v>
      </c>
      <c r="N86" s="34">
        <v>44309</v>
      </c>
      <c r="O86" s="33">
        <v>272.44</v>
      </c>
      <c r="P86" s="34">
        <v>44309</v>
      </c>
      <c r="Q86" s="33">
        <v>165.09</v>
      </c>
      <c r="R86" s="34">
        <v>44309</v>
      </c>
      <c r="S86" s="33">
        <v>140.76</v>
      </c>
      <c r="T86" s="34">
        <v>44309</v>
      </c>
      <c r="U86" s="33">
        <v>336.32</v>
      </c>
      <c r="V86" s="34">
        <v>44309</v>
      </c>
      <c r="W86" s="33">
        <v>320.35000000000002</v>
      </c>
      <c r="X86" s="34">
        <v>44309</v>
      </c>
      <c r="Y86" s="33">
        <v>494.02</v>
      </c>
      <c r="Z86" s="34">
        <v>44309</v>
      </c>
      <c r="AA86" s="33">
        <v>368.87</v>
      </c>
      <c r="AB86" s="34">
        <v>44309</v>
      </c>
      <c r="AC86" s="33">
        <v>156.96</v>
      </c>
    </row>
    <row r="87" spans="1:29">
      <c r="A87" s="36">
        <f t="shared" si="20"/>
        <v>44316</v>
      </c>
      <c r="B87" s="35">
        <f t="shared" si="21"/>
        <v>140.84222268702496</v>
      </c>
      <c r="C87" s="35">
        <f t="shared" si="22"/>
        <v>105.32447862052901</v>
      </c>
      <c r="D87" s="35">
        <f t="shared" si="23"/>
        <v>80.254716532813802</v>
      </c>
      <c r="E87" s="35">
        <f t="shared" si="24"/>
        <v>108.08179897373989</v>
      </c>
      <c r="F87" s="35">
        <f t="shared" si="25"/>
        <v>114.74761491760623</v>
      </c>
      <c r="G87" s="35">
        <f t="shared" si="26"/>
        <v>117.82690672483268</v>
      </c>
      <c r="H87" s="35">
        <f t="shared" si="27"/>
        <v>146.15847602997377</v>
      </c>
      <c r="I87" s="35">
        <f t="shared" si="28"/>
        <v>131.80364394293312</v>
      </c>
      <c r="J87" s="35">
        <f t="shared" si="29"/>
        <v>100.65857438016533</v>
      </c>
      <c r="L87" s="34">
        <v>44316</v>
      </c>
      <c r="M87" s="33">
        <v>404.02</v>
      </c>
      <c r="N87" s="34">
        <v>44316</v>
      </c>
      <c r="O87" s="33">
        <v>271.2</v>
      </c>
      <c r="P87" s="34">
        <v>44316</v>
      </c>
      <c r="Q87" s="33">
        <v>168.88</v>
      </c>
      <c r="R87" s="34">
        <v>44316</v>
      </c>
      <c r="S87" s="33">
        <v>143.22999999999999</v>
      </c>
      <c r="T87" s="34">
        <v>44316</v>
      </c>
      <c r="U87" s="33">
        <v>330.76</v>
      </c>
      <c r="V87" s="34">
        <v>44316</v>
      </c>
      <c r="W87" s="33">
        <v>318.70999999999998</v>
      </c>
      <c r="X87" s="34">
        <v>44316</v>
      </c>
      <c r="Y87" s="33">
        <v>485.67</v>
      </c>
      <c r="Z87" s="34">
        <v>44316</v>
      </c>
      <c r="AA87" s="33">
        <v>366.77</v>
      </c>
      <c r="AB87" s="34">
        <v>44316</v>
      </c>
      <c r="AC87" s="33">
        <v>155.9</v>
      </c>
    </row>
    <row r="88" spans="1:29">
      <c r="A88" s="36">
        <f t="shared" si="20"/>
        <v>44323</v>
      </c>
      <c r="B88" s="35">
        <f t="shared" si="21"/>
        <v>140.03346580213338</v>
      </c>
      <c r="C88" s="35">
        <f t="shared" si="22"/>
        <v>107.38281098295084</v>
      </c>
      <c r="D88" s="35">
        <f t="shared" si="23"/>
        <v>85.672195029225918</v>
      </c>
      <c r="E88" s="35">
        <f t="shared" si="24"/>
        <v>111.39450648958658</v>
      </c>
      <c r="F88" s="35">
        <f t="shared" si="25"/>
        <v>116.1699913269731</v>
      </c>
      <c r="G88" s="35">
        <f t="shared" si="26"/>
        <v>121.39080927206182</v>
      </c>
      <c r="H88" s="35">
        <f t="shared" si="27"/>
        <v>144.74103945348935</v>
      </c>
      <c r="I88" s="35">
        <f t="shared" si="28"/>
        <v>139.25683688503972</v>
      </c>
      <c r="J88" s="35">
        <f t="shared" si="29"/>
        <v>101.08471074380171</v>
      </c>
      <c r="L88" s="34">
        <v>44323</v>
      </c>
      <c r="M88" s="33">
        <v>401.7</v>
      </c>
      <c r="N88" s="34">
        <v>44323</v>
      </c>
      <c r="O88" s="33">
        <v>276.5</v>
      </c>
      <c r="P88" s="34">
        <v>44323</v>
      </c>
      <c r="Q88" s="33">
        <v>180.28</v>
      </c>
      <c r="R88" s="34">
        <v>44323</v>
      </c>
      <c r="S88" s="33">
        <v>147.62</v>
      </c>
      <c r="T88" s="34">
        <v>44323</v>
      </c>
      <c r="U88" s="33">
        <v>334.86</v>
      </c>
      <c r="V88" s="34">
        <v>44323</v>
      </c>
      <c r="W88" s="33">
        <v>328.35</v>
      </c>
      <c r="X88" s="34">
        <v>44323</v>
      </c>
      <c r="Y88" s="33">
        <v>480.96</v>
      </c>
      <c r="Z88" s="34">
        <v>44323</v>
      </c>
      <c r="AA88" s="33">
        <v>387.51</v>
      </c>
      <c r="AB88" s="34">
        <v>44323</v>
      </c>
      <c r="AC88" s="33">
        <v>156.56</v>
      </c>
    </row>
    <row r="89" spans="1:29">
      <c r="A89" s="36">
        <f t="shared" si="20"/>
        <v>44330</v>
      </c>
      <c r="B89" s="35">
        <f t="shared" si="21"/>
        <v>134.96827720839428</v>
      </c>
      <c r="C89" s="35">
        <f t="shared" si="22"/>
        <v>107.82166297720305</v>
      </c>
      <c r="D89" s="35">
        <f t="shared" si="23"/>
        <v>85.505868935037824</v>
      </c>
      <c r="E89" s="35">
        <f t="shared" si="24"/>
        <v>111.5605191669183</v>
      </c>
      <c r="F89" s="35">
        <f t="shared" si="25"/>
        <v>115.77797051170857</v>
      </c>
      <c r="G89" s="35">
        <f t="shared" si="26"/>
        <v>119.69758586269361</v>
      </c>
      <c r="H89" s="35">
        <f t="shared" si="27"/>
        <v>140.41048481747865</v>
      </c>
      <c r="I89" s="35">
        <f t="shared" si="28"/>
        <v>136.84910338879507</v>
      </c>
      <c r="J89" s="35">
        <f t="shared" si="29"/>
        <v>100.62629132231409</v>
      </c>
      <c r="L89" s="34">
        <v>44330</v>
      </c>
      <c r="M89" s="33">
        <v>387.17</v>
      </c>
      <c r="N89" s="34">
        <v>44330</v>
      </c>
      <c r="O89" s="33">
        <v>277.63</v>
      </c>
      <c r="P89" s="34">
        <v>44330</v>
      </c>
      <c r="Q89" s="33">
        <v>179.93</v>
      </c>
      <c r="R89" s="34">
        <v>44330</v>
      </c>
      <c r="S89" s="33">
        <v>147.84</v>
      </c>
      <c r="T89" s="34">
        <v>44330</v>
      </c>
      <c r="U89" s="33">
        <v>333.73</v>
      </c>
      <c r="V89" s="34">
        <v>44330</v>
      </c>
      <c r="W89" s="33">
        <v>323.77</v>
      </c>
      <c r="X89" s="34">
        <v>44330</v>
      </c>
      <c r="Y89" s="33">
        <v>466.57</v>
      </c>
      <c r="Z89" s="34">
        <v>44330</v>
      </c>
      <c r="AA89" s="33">
        <v>380.81</v>
      </c>
      <c r="AB89" s="34">
        <v>44330</v>
      </c>
      <c r="AC89" s="33">
        <v>155.85</v>
      </c>
    </row>
    <row r="90" spans="1:29">
      <c r="A90" s="36">
        <f t="shared" si="20"/>
        <v>44337</v>
      </c>
      <c r="B90" s="35">
        <f t="shared" si="21"/>
        <v>135.62364916684092</v>
      </c>
      <c r="C90" s="35">
        <f t="shared" si="22"/>
        <v>108.58285758670243</v>
      </c>
      <c r="D90" s="35">
        <f t="shared" si="23"/>
        <v>84.222781922729681</v>
      </c>
      <c r="E90" s="35">
        <f t="shared" si="24"/>
        <v>111.62088741322073</v>
      </c>
      <c r="F90" s="35">
        <f t="shared" si="25"/>
        <v>117.28013876843016</v>
      </c>
      <c r="G90" s="35">
        <f t="shared" si="26"/>
        <v>118.9433990165995</v>
      </c>
      <c r="H90" s="35">
        <f t="shared" si="27"/>
        <v>141.67745041981394</v>
      </c>
      <c r="I90" s="35">
        <f t="shared" si="28"/>
        <v>135.44399324397168</v>
      </c>
      <c r="J90" s="35">
        <f t="shared" si="29"/>
        <v>101.25903925619839</v>
      </c>
      <c r="L90" s="34">
        <v>44337</v>
      </c>
      <c r="M90" s="33">
        <v>389.05</v>
      </c>
      <c r="N90" s="34">
        <v>44337</v>
      </c>
      <c r="O90" s="33">
        <v>279.58999999999997</v>
      </c>
      <c r="P90" s="34">
        <v>44337</v>
      </c>
      <c r="Q90" s="33">
        <v>177.23</v>
      </c>
      <c r="R90" s="34">
        <v>44337</v>
      </c>
      <c r="S90" s="33">
        <v>147.91999999999999</v>
      </c>
      <c r="T90" s="34">
        <v>44337</v>
      </c>
      <c r="U90" s="33">
        <v>338.06</v>
      </c>
      <c r="V90" s="34">
        <v>44337</v>
      </c>
      <c r="W90" s="33">
        <v>321.73</v>
      </c>
      <c r="X90" s="34">
        <v>44337</v>
      </c>
      <c r="Y90" s="33">
        <v>470.78</v>
      </c>
      <c r="Z90" s="34">
        <v>44337</v>
      </c>
      <c r="AA90" s="33">
        <v>376.9</v>
      </c>
      <c r="AB90" s="34">
        <v>44337</v>
      </c>
      <c r="AC90" s="33">
        <v>156.83000000000001</v>
      </c>
    </row>
    <row r="91" spans="1:29">
      <c r="A91" s="36">
        <f t="shared" si="20"/>
        <v>44344</v>
      </c>
      <c r="B91" s="35">
        <f t="shared" si="21"/>
        <v>138.82381649585159</v>
      </c>
      <c r="C91" s="35">
        <f t="shared" si="22"/>
        <v>108.59839217056977</v>
      </c>
      <c r="D91" s="35">
        <f t="shared" si="23"/>
        <v>84.374851494558797</v>
      </c>
      <c r="E91" s="35">
        <f t="shared" si="24"/>
        <v>113.24328403259894</v>
      </c>
      <c r="F91" s="35">
        <f t="shared" si="25"/>
        <v>117.04770164787509</v>
      </c>
      <c r="G91" s="35">
        <f t="shared" si="26"/>
        <v>121.32426337387703</v>
      </c>
      <c r="H91" s="35">
        <f t="shared" si="27"/>
        <v>144.43708808570821</v>
      </c>
      <c r="I91" s="35">
        <f t="shared" si="28"/>
        <v>136.56880008624717</v>
      </c>
      <c r="J91" s="35">
        <f t="shared" si="29"/>
        <v>100.2647210743802</v>
      </c>
      <c r="L91" s="34">
        <v>44344</v>
      </c>
      <c r="M91" s="33">
        <v>398.23</v>
      </c>
      <c r="N91" s="34">
        <v>44344</v>
      </c>
      <c r="O91" s="33">
        <v>279.63</v>
      </c>
      <c r="P91" s="34">
        <v>44344</v>
      </c>
      <c r="Q91" s="33">
        <v>177.55</v>
      </c>
      <c r="R91" s="34">
        <v>44344</v>
      </c>
      <c r="S91" s="33">
        <v>150.07</v>
      </c>
      <c r="T91" s="34">
        <v>44344</v>
      </c>
      <c r="U91" s="33">
        <v>337.39</v>
      </c>
      <c r="V91" s="34">
        <v>44344</v>
      </c>
      <c r="W91" s="33">
        <v>328.17</v>
      </c>
      <c r="X91" s="34">
        <v>44344</v>
      </c>
      <c r="Y91" s="33">
        <v>479.95</v>
      </c>
      <c r="Z91" s="34">
        <v>44344</v>
      </c>
      <c r="AA91" s="33">
        <v>380.03</v>
      </c>
      <c r="AB91" s="34">
        <v>44344</v>
      </c>
      <c r="AC91" s="33">
        <v>155.29</v>
      </c>
    </row>
    <row r="92" spans="1:29">
      <c r="A92" s="36">
        <f t="shared" si="20"/>
        <v>44351</v>
      </c>
      <c r="B92" s="35">
        <f t="shared" si="21"/>
        <v>139.52450672802058</v>
      </c>
      <c r="C92" s="35">
        <f t="shared" si="22"/>
        <v>109.66251116548219</v>
      </c>
      <c r="D92" s="35">
        <f t="shared" si="23"/>
        <v>88.989212564748399</v>
      </c>
      <c r="E92" s="35">
        <f t="shared" si="24"/>
        <v>114.07334741925756</v>
      </c>
      <c r="F92" s="35">
        <f t="shared" si="25"/>
        <v>116.38855160450997</v>
      </c>
      <c r="G92" s="35">
        <f t="shared" si="26"/>
        <v>121.9749343783504</v>
      </c>
      <c r="H92" s="35">
        <f t="shared" si="27"/>
        <v>145.79734569201597</v>
      </c>
      <c r="I92" s="35">
        <f t="shared" si="28"/>
        <v>137.88047579688791</v>
      </c>
      <c r="J92" s="35">
        <f t="shared" si="29"/>
        <v>99.922520661157066</v>
      </c>
      <c r="L92" s="34">
        <v>44351</v>
      </c>
      <c r="M92" s="33">
        <v>400.24</v>
      </c>
      <c r="N92" s="34">
        <v>44351</v>
      </c>
      <c r="O92" s="33">
        <v>282.37</v>
      </c>
      <c r="P92" s="34">
        <v>44351</v>
      </c>
      <c r="Q92" s="33">
        <v>187.26</v>
      </c>
      <c r="R92" s="34">
        <v>44351</v>
      </c>
      <c r="S92" s="33">
        <v>151.16999999999999</v>
      </c>
      <c r="T92" s="34">
        <v>44351</v>
      </c>
      <c r="U92" s="33">
        <v>335.49</v>
      </c>
      <c r="V92" s="34">
        <v>44351</v>
      </c>
      <c r="W92" s="33">
        <v>329.93</v>
      </c>
      <c r="X92" s="34">
        <v>44351</v>
      </c>
      <c r="Y92" s="33">
        <v>484.47</v>
      </c>
      <c r="Z92" s="34">
        <v>44351</v>
      </c>
      <c r="AA92" s="33">
        <v>383.68</v>
      </c>
      <c r="AB92" s="34">
        <v>44351</v>
      </c>
      <c r="AC92" s="33">
        <v>154.76</v>
      </c>
    </row>
    <row r="93" spans="1:29">
      <c r="A93" s="36">
        <f t="shared" si="20"/>
        <v>44358</v>
      </c>
      <c r="B93" s="35">
        <f t="shared" si="21"/>
        <v>140.44830230774588</v>
      </c>
      <c r="C93" s="35">
        <f t="shared" si="22"/>
        <v>109.3984232397375</v>
      </c>
      <c r="D93" s="35">
        <f t="shared" si="23"/>
        <v>89.150786484816834</v>
      </c>
      <c r="E93" s="35">
        <f t="shared" si="24"/>
        <v>112.17929369151834</v>
      </c>
      <c r="F93" s="35">
        <f t="shared" si="25"/>
        <v>119.50390286209888</v>
      </c>
      <c r="G93" s="35">
        <f t="shared" si="26"/>
        <v>120.76232023365002</v>
      </c>
      <c r="H93" s="35">
        <f t="shared" si="27"/>
        <v>148.0664479821842</v>
      </c>
      <c r="I93" s="35">
        <f t="shared" si="28"/>
        <v>136.44302296330901</v>
      </c>
      <c r="J93" s="35">
        <f t="shared" si="29"/>
        <v>100.92329545454551</v>
      </c>
      <c r="L93" s="34">
        <v>44358</v>
      </c>
      <c r="M93" s="33">
        <v>402.89</v>
      </c>
      <c r="N93" s="34">
        <v>44358</v>
      </c>
      <c r="O93" s="33">
        <v>281.69</v>
      </c>
      <c r="P93" s="34">
        <v>44358</v>
      </c>
      <c r="Q93" s="33">
        <v>187.6</v>
      </c>
      <c r="R93" s="34">
        <v>44358</v>
      </c>
      <c r="S93" s="33">
        <v>148.66</v>
      </c>
      <c r="T93" s="34">
        <v>44358</v>
      </c>
      <c r="U93" s="33">
        <v>344.47</v>
      </c>
      <c r="V93" s="34">
        <v>44358</v>
      </c>
      <c r="W93" s="33">
        <v>326.64999999999998</v>
      </c>
      <c r="X93" s="34">
        <v>44358</v>
      </c>
      <c r="Y93" s="33">
        <v>492.01</v>
      </c>
      <c r="Z93" s="34">
        <v>44358</v>
      </c>
      <c r="AA93" s="33">
        <v>379.68</v>
      </c>
      <c r="AB93" s="34">
        <v>44358</v>
      </c>
      <c r="AC93" s="33">
        <v>156.31</v>
      </c>
    </row>
    <row r="94" spans="1:29">
      <c r="A94" s="36">
        <f t="shared" si="20"/>
        <v>44365</v>
      </c>
      <c r="B94" s="35">
        <f t="shared" si="21"/>
        <v>139.2247089172418</v>
      </c>
      <c r="C94" s="35">
        <f t="shared" si="22"/>
        <v>106.88958794516296</v>
      </c>
      <c r="D94" s="35">
        <f t="shared" si="23"/>
        <v>85.45834719384122</v>
      </c>
      <c r="E94" s="35">
        <f t="shared" si="24"/>
        <v>107.50075460307886</v>
      </c>
      <c r="F94" s="35">
        <f t="shared" si="25"/>
        <v>118.35212489158715</v>
      </c>
      <c r="G94" s="35">
        <f t="shared" si="26"/>
        <v>117.39435838663167</v>
      </c>
      <c r="H94" s="35">
        <f t="shared" si="27"/>
        <v>148.5449456799783</v>
      </c>
      <c r="I94" s="35">
        <f t="shared" si="28"/>
        <v>128.34297624609189</v>
      </c>
      <c r="J94" s="35">
        <f t="shared" si="29"/>
        <v>97.959710743801708</v>
      </c>
      <c r="L94" s="34">
        <v>44365</v>
      </c>
      <c r="M94" s="33">
        <v>399.38</v>
      </c>
      <c r="N94" s="34">
        <v>44365</v>
      </c>
      <c r="O94" s="33">
        <v>275.23</v>
      </c>
      <c r="P94" s="34">
        <v>44365</v>
      </c>
      <c r="Q94" s="33">
        <v>179.83</v>
      </c>
      <c r="R94" s="34">
        <v>44365</v>
      </c>
      <c r="S94" s="33">
        <v>142.46</v>
      </c>
      <c r="T94" s="34">
        <v>44365</v>
      </c>
      <c r="U94" s="33">
        <v>341.15</v>
      </c>
      <c r="V94" s="34">
        <v>44365</v>
      </c>
      <c r="W94" s="33">
        <v>317.54000000000002</v>
      </c>
      <c r="X94" s="34">
        <v>44365</v>
      </c>
      <c r="Y94" s="33">
        <v>493.6</v>
      </c>
      <c r="Z94" s="34">
        <v>44365</v>
      </c>
      <c r="AA94" s="33">
        <v>357.14</v>
      </c>
      <c r="AB94" s="34">
        <v>44365</v>
      </c>
      <c r="AC94" s="33">
        <v>151.72</v>
      </c>
    </row>
    <row r="95" spans="1:29">
      <c r="A95" s="36">
        <f t="shared" si="20"/>
        <v>44372</v>
      </c>
      <c r="B95" s="35">
        <f t="shared" si="21"/>
        <v>142.68632782542002</v>
      </c>
      <c r="C95" s="35">
        <f t="shared" si="22"/>
        <v>108.2799332012894</v>
      </c>
      <c r="D95" s="35">
        <f t="shared" si="23"/>
        <v>89.217316922492074</v>
      </c>
      <c r="E95" s="35">
        <f t="shared" si="24"/>
        <v>110.81346211892551</v>
      </c>
      <c r="F95" s="35">
        <f t="shared" si="25"/>
        <v>120.37120555073722</v>
      </c>
      <c r="G95" s="35">
        <f t="shared" si="26"/>
        <v>120.36674183888496</v>
      </c>
      <c r="H95" s="35">
        <f t="shared" si="27"/>
        <v>151.53630864606214</v>
      </c>
      <c r="I95" s="35">
        <f t="shared" si="28"/>
        <v>132.24566068925861</v>
      </c>
      <c r="J95" s="35">
        <f t="shared" si="29"/>
        <v>98.192148760330639</v>
      </c>
      <c r="L95" s="34">
        <v>44372</v>
      </c>
      <c r="M95" s="33">
        <v>409.31</v>
      </c>
      <c r="N95" s="34">
        <v>44372</v>
      </c>
      <c r="O95" s="33">
        <v>278.81</v>
      </c>
      <c r="P95" s="34">
        <v>44372</v>
      </c>
      <c r="Q95" s="33">
        <v>187.74</v>
      </c>
      <c r="R95" s="34">
        <v>44372</v>
      </c>
      <c r="S95" s="33">
        <v>146.85</v>
      </c>
      <c r="T95" s="34">
        <v>44372</v>
      </c>
      <c r="U95" s="33">
        <v>346.97</v>
      </c>
      <c r="V95" s="34">
        <v>44372</v>
      </c>
      <c r="W95" s="33">
        <v>325.58</v>
      </c>
      <c r="X95" s="34">
        <v>44372</v>
      </c>
      <c r="Y95" s="33">
        <v>503.54</v>
      </c>
      <c r="Z95" s="34">
        <v>44372</v>
      </c>
      <c r="AA95" s="33">
        <v>368</v>
      </c>
      <c r="AB95" s="34">
        <v>44372</v>
      </c>
      <c r="AC95" s="33">
        <v>152.08000000000001</v>
      </c>
    </row>
    <row r="96" spans="1:29">
      <c r="A96" s="36">
        <f t="shared" si="20"/>
        <v>44379</v>
      </c>
      <c r="B96" s="35">
        <f t="shared" si="21"/>
        <v>143.42536428920027</v>
      </c>
      <c r="C96" s="35">
        <f t="shared" si="22"/>
        <v>107.93040506427438</v>
      </c>
      <c r="D96" s="35">
        <f t="shared" si="23"/>
        <v>87.796416860713805</v>
      </c>
      <c r="E96" s="35">
        <f t="shared" si="24"/>
        <v>109.50045276184736</v>
      </c>
      <c r="F96" s="35">
        <f t="shared" si="25"/>
        <v>121.66175195143104</v>
      </c>
      <c r="G96" s="35">
        <f t="shared" si="26"/>
        <v>120.37413582757216</v>
      </c>
      <c r="H96" s="35">
        <f t="shared" si="27"/>
        <v>154.51864335369706</v>
      </c>
      <c r="I96" s="35">
        <f t="shared" si="28"/>
        <v>131.6958349804147</v>
      </c>
      <c r="J96" s="35">
        <f t="shared" si="29"/>
        <v>97.617510330578568</v>
      </c>
      <c r="L96" s="34">
        <v>44379</v>
      </c>
      <c r="M96" s="33">
        <v>411.43</v>
      </c>
      <c r="N96" s="34">
        <v>44379</v>
      </c>
      <c r="O96" s="33">
        <v>277.91000000000003</v>
      </c>
      <c r="P96" s="34">
        <v>44379</v>
      </c>
      <c r="Q96" s="33">
        <v>184.75</v>
      </c>
      <c r="R96" s="34">
        <v>44379</v>
      </c>
      <c r="S96" s="33">
        <v>145.11000000000001</v>
      </c>
      <c r="T96" s="34">
        <v>44379</v>
      </c>
      <c r="U96" s="33">
        <v>350.69</v>
      </c>
      <c r="V96" s="34">
        <v>44379</v>
      </c>
      <c r="W96" s="33">
        <v>325.60000000000002</v>
      </c>
      <c r="X96" s="34">
        <v>44379</v>
      </c>
      <c r="Y96" s="33">
        <v>513.45000000000005</v>
      </c>
      <c r="Z96" s="34">
        <v>44379</v>
      </c>
      <c r="AA96" s="33">
        <v>366.47</v>
      </c>
      <c r="AB96" s="34">
        <v>44379</v>
      </c>
      <c r="AC96" s="33">
        <v>151.19</v>
      </c>
    </row>
    <row r="97" spans="1:29">
      <c r="A97" s="36">
        <f t="shared" si="20"/>
        <v>44386</v>
      </c>
      <c r="B97" s="35">
        <f t="shared" si="21"/>
        <v>142.78045039392035</v>
      </c>
      <c r="C97" s="35">
        <f t="shared" si="22"/>
        <v>107.7944774554352</v>
      </c>
      <c r="D97" s="35">
        <f t="shared" si="23"/>
        <v>85.477355890319856</v>
      </c>
      <c r="E97" s="35">
        <f t="shared" si="24"/>
        <v>108.42891638997895</v>
      </c>
      <c r="F97" s="35">
        <f t="shared" si="25"/>
        <v>121.73113616652211</v>
      </c>
      <c r="G97" s="35">
        <f t="shared" si="26"/>
        <v>120.63292543162406</v>
      </c>
      <c r="H97" s="35">
        <f t="shared" si="27"/>
        <v>155.65620391826414</v>
      </c>
      <c r="I97" s="35">
        <f t="shared" si="28"/>
        <v>132.14144535882414</v>
      </c>
      <c r="J97" s="35">
        <f t="shared" si="29"/>
        <v>98.172778925619895</v>
      </c>
      <c r="L97" s="34">
        <v>44386</v>
      </c>
      <c r="M97" s="33">
        <v>409.58</v>
      </c>
      <c r="N97" s="34">
        <v>44386</v>
      </c>
      <c r="O97" s="33">
        <v>277.56</v>
      </c>
      <c r="P97" s="34">
        <v>44386</v>
      </c>
      <c r="Q97" s="33">
        <v>179.87</v>
      </c>
      <c r="R97" s="34">
        <v>44386</v>
      </c>
      <c r="S97" s="33">
        <v>143.69</v>
      </c>
      <c r="T97" s="34">
        <v>44386</v>
      </c>
      <c r="U97" s="33">
        <v>350.89</v>
      </c>
      <c r="V97" s="34">
        <v>44386</v>
      </c>
      <c r="W97" s="33">
        <v>326.3</v>
      </c>
      <c r="X97" s="34">
        <v>44386</v>
      </c>
      <c r="Y97" s="33">
        <v>517.23</v>
      </c>
      <c r="Z97" s="34">
        <v>44386</v>
      </c>
      <c r="AA97" s="33">
        <v>367.71</v>
      </c>
      <c r="AB97" s="34">
        <v>44386</v>
      </c>
      <c r="AC97" s="33">
        <v>152.05000000000001</v>
      </c>
    </row>
    <row r="98" spans="1:29">
      <c r="A98" s="36">
        <f t="shared" si="20"/>
        <v>44393</v>
      </c>
      <c r="B98" s="35">
        <f t="shared" si="21"/>
        <v>140.76901624485811</v>
      </c>
      <c r="C98" s="35">
        <f t="shared" si="22"/>
        <v>108.80034176084511</v>
      </c>
      <c r="D98" s="35">
        <f t="shared" si="23"/>
        <v>81.053081784916628</v>
      </c>
      <c r="E98" s="35">
        <f t="shared" si="24"/>
        <v>107.53093872623008</v>
      </c>
      <c r="F98" s="35">
        <f t="shared" si="25"/>
        <v>121.74501300954032</v>
      </c>
      <c r="G98" s="35">
        <f t="shared" si="26"/>
        <v>119.43140226995449</v>
      </c>
      <c r="H98" s="35">
        <f t="shared" si="27"/>
        <v>154.690180264227</v>
      </c>
      <c r="I98" s="35">
        <f t="shared" si="28"/>
        <v>131.41553167786682</v>
      </c>
      <c r="J98" s="35">
        <f t="shared" si="29"/>
        <v>99.573863636363683</v>
      </c>
      <c r="L98" s="34">
        <v>44393</v>
      </c>
      <c r="M98" s="33">
        <v>403.81</v>
      </c>
      <c r="N98" s="34">
        <v>44393</v>
      </c>
      <c r="O98" s="33">
        <v>280.14999999999998</v>
      </c>
      <c r="P98" s="34">
        <v>44393</v>
      </c>
      <c r="Q98" s="33">
        <v>170.56</v>
      </c>
      <c r="R98" s="34">
        <v>44393</v>
      </c>
      <c r="S98" s="33">
        <v>142.5</v>
      </c>
      <c r="T98" s="34">
        <v>44393</v>
      </c>
      <c r="U98" s="33">
        <v>350.93</v>
      </c>
      <c r="V98" s="34">
        <v>44393</v>
      </c>
      <c r="W98" s="33">
        <v>323.05</v>
      </c>
      <c r="X98" s="34">
        <v>44393</v>
      </c>
      <c r="Y98" s="33">
        <v>514.02</v>
      </c>
      <c r="Z98" s="34">
        <v>44393</v>
      </c>
      <c r="AA98" s="33">
        <v>365.69</v>
      </c>
      <c r="AB98" s="34">
        <v>44393</v>
      </c>
      <c r="AC98" s="33">
        <v>154.22</v>
      </c>
    </row>
    <row r="99" spans="1:29">
      <c r="A99" s="36">
        <f t="shared" si="20"/>
        <v>44400</v>
      </c>
      <c r="B99" s="35">
        <f t="shared" si="21"/>
        <v>142.62357944641982</v>
      </c>
      <c r="C99" s="35">
        <f t="shared" si="22"/>
        <v>108.4391626859296</v>
      </c>
      <c r="D99" s="35">
        <f t="shared" si="23"/>
        <v>80.321246970489028</v>
      </c>
      <c r="E99" s="35">
        <f t="shared" si="24"/>
        <v>107.6969514035618</v>
      </c>
      <c r="F99" s="35">
        <f t="shared" si="25"/>
        <v>123.71899392888118</v>
      </c>
      <c r="G99" s="35">
        <f t="shared" si="26"/>
        <v>120.52940959000328</v>
      </c>
      <c r="H99" s="35">
        <f t="shared" si="27"/>
        <v>158.43389810105629</v>
      </c>
      <c r="I99" s="35">
        <f t="shared" si="28"/>
        <v>131.49459158371369</v>
      </c>
      <c r="J99" s="35">
        <f t="shared" si="29"/>
        <v>99.115444214876064</v>
      </c>
      <c r="L99" s="34">
        <v>44400</v>
      </c>
      <c r="M99" s="33">
        <v>409.13</v>
      </c>
      <c r="N99" s="34">
        <v>44400</v>
      </c>
      <c r="O99" s="33">
        <v>279.22000000000003</v>
      </c>
      <c r="P99" s="34">
        <v>44400</v>
      </c>
      <c r="Q99" s="33">
        <v>169.02</v>
      </c>
      <c r="R99" s="34">
        <v>44400</v>
      </c>
      <c r="S99" s="33">
        <v>142.72</v>
      </c>
      <c r="T99" s="34">
        <v>44400</v>
      </c>
      <c r="U99" s="33">
        <v>356.62</v>
      </c>
      <c r="V99" s="34">
        <v>44400</v>
      </c>
      <c r="W99" s="33">
        <v>326.02</v>
      </c>
      <c r="X99" s="34">
        <v>44400</v>
      </c>
      <c r="Y99" s="33">
        <v>526.46</v>
      </c>
      <c r="Z99" s="34">
        <v>44400</v>
      </c>
      <c r="AA99" s="33">
        <v>365.91</v>
      </c>
      <c r="AB99" s="34">
        <v>44400</v>
      </c>
      <c r="AC99" s="33">
        <v>153.51</v>
      </c>
    </row>
    <row r="100" spans="1:29">
      <c r="A100" s="36">
        <f t="shared" si="20"/>
        <v>44407</v>
      </c>
      <c r="B100" s="35">
        <f t="shared" si="21"/>
        <v>139.43038415952032</v>
      </c>
      <c r="C100" s="35">
        <f t="shared" si="22"/>
        <v>108.19449299001907</v>
      </c>
      <c r="D100" s="35">
        <f t="shared" si="23"/>
        <v>81.499786152164646</v>
      </c>
      <c r="E100" s="35">
        <f t="shared" si="24"/>
        <v>108.28554180501064</v>
      </c>
      <c r="F100" s="35">
        <f t="shared" si="25"/>
        <v>123.86470078057242</v>
      </c>
      <c r="G100" s="35">
        <f t="shared" si="26"/>
        <v>120.34455987282335</v>
      </c>
      <c r="H100" s="35">
        <f t="shared" si="27"/>
        <v>157.41069547684248</v>
      </c>
      <c r="I100" s="35">
        <f t="shared" si="28"/>
        <v>134.68933050634277</v>
      </c>
      <c r="J100" s="35">
        <f t="shared" si="29"/>
        <v>99.083161157024833</v>
      </c>
      <c r="L100" s="34">
        <v>44407</v>
      </c>
      <c r="M100" s="33">
        <v>399.97</v>
      </c>
      <c r="N100" s="34">
        <v>44407</v>
      </c>
      <c r="O100" s="33">
        <v>278.58999999999997</v>
      </c>
      <c r="P100" s="34">
        <v>44407</v>
      </c>
      <c r="Q100" s="33">
        <v>171.5</v>
      </c>
      <c r="R100" s="34">
        <v>44407</v>
      </c>
      <c r="S100" s="33">
        <v>143.5</v>
      </c>
      <c r="T100" s="34">
        <v>44407</v>
      </c>
      <c r="U100" s="33">
        <v>357.04</v>
      </c>
      <c r="V100" s="34">
        <v>44407</v>
      </c>
      <c r="W100" s="33">
        <v>325.52</v>
      </c>
      <c r="X100" s="34">
        <v>44407</v>
      </c>
      <c r="Y100" s="33">
        <v>523.05999999999995</v>
      </c>
      <c r="Z100" s="34">
        <v>44407</v>
      </c>
      <c r="AA100" s="33">
        <v>374.8</v>
      </c>
      <c r="AB100" s="34">
        <v>44407</v>
      </c>
      <c r="AC100" s="33">
        <v>153.46</v>
      </c>
    </row>
    <row r="101" spans="1:29">
      <c r="A101" s="36">
        <f t="shared" si="20"/>
        <v>44414</v>
      </c>
      <c r="B101" s="35">
        <f t="shared" si="21"/>
        <v>140.28445931813428</v>
      </c>
      <c r="C101" s="35">
        <f t="shared" si="22"/>
        <v>107.86826672880505</v>
      </c>
      <c r="D101" s="35">
        <f t="shared" si="23"/>
        <v>82.179347051275997</v>
      </c>
      <c r="E101" s="35">
        <f t="shared" si="24"/>
        <v>111.27376999698167</v>
      </c>
      <c r="F101" s="35">
        <f t="shared" si="25"/>
        <v>124.60364267129228</v>
      </c>
      <c r="G101" s="35">
        <f t="shared" si="26"/>
        <v>121.15789862841507</v>
      </c>
      <c r="H101" s="35">
        <f t="shared" si="27"/>
        <v>159.69183544494265</v>
      </c>
      <c r="I101" s="35">
        <f t="shared" si="28"/>
        <v>134.15028569375067</v>
      </c>
      <c r="J101" s="35">
        <f t="shared" si="29"/>
        <v>100.50361570247937</v>
      </c>
      <c r="L101" s="34">
        <v>44414</v>
      </c>
      <c r="M101" s="33">
        <v>402.42</v>
      </c>
      <c r="N101" s="34">
        <v>44414</v>
      </c>
      <c r="O101" s="33">
        <v>277.75</v>
      </c>
      <c r="P101" s="34">
        <v>44414</v>
      </c>
      <c r="Q101" s="33">
        <v>172.93</v>
      </c>
      <c r="R101" s="34">
        <v>44414</v>
      </c>
      <c r="S101" s="33">
        <v>147.46</v>
      </c>
      <c r="T101" s="34">
        <v>44414</v>
      </c>
      <c r="U101" s="33">
        <v>359.17</v>
      </c>
      <c r="V101" s="34">
        <v>44414</v>
      </c>
      <c r="W101" s="33">
        <v>327.72</v>
      </c>
      <c r="X101" s="34">
        <v>44414</v>
      </c>
      <c r="Y101" s="33">
        <v>530.64</v>
      </c>
      <c r="Z101" s="34">
        <v>44414</v>
      </c>
      <c r="AA101" s="33">
        <v>373.3</v>
      </c>
      <c r="AB101" s="34">
        <v>44414</v>
      </c>
      <c r="AC101" s="33">
        <v>155.66</v>
      </c>
    </row>
    <row r="102" spans="1:29">
      <c r="A102" s="36">
        <f t="shared" si="20"/>
        <v>44421</v>
      </c>
      <c r="B102" s="35">
        <f t="shared" si="21"/>
        <v>140.70975388691346</v>
      </c>
      <c r="C102" s="35">
        <f t="shared" si="22"/>
        <v>109.55376907841087</v>
      </c>
      <c r="D102" s="35">
        <f t="shared" si="23"/>
        <v>82.179347051275997</v>
      </c>
      <c r="E102" s="35">
        <f t="shared" si="24"/>
        <v>113.19800784787209</v>
      </c>
      <c r="F102" s="35">
        <f t="shared" si="25"/>
        <v>125.62012142237641</v>
      </c>
      <c r="G102" s="35">
        <f t="shared" si="26"/>
        <v>122.6477873488853</v>
      </c>
      <c r="H102" s="35">
        <f t="shared" si="27"/>
        <v>158.76192482470128</v>
      </c>
      <c r="I102" s="35">
        <f t="shared" si="28"/>
        <v>136.17350055701297</v>
      </c>
      <c r="J102" s="35">
        <f t="shared" si="29"/>
        <v>102.01446280991739</v>
      </c>
      <c r="L102" s="34">
        <v>44421</v>
      </c>
      <c r="M102" s="33">
        <v>403.64</v>
      </c>
      <c r="N102" s="34">
        <v>44421</v>
      </c>
      <c r="O102" s="33">
        <v>282.08999999999997</v>
      </c>
      <c r="P102" s="34">
        <v>44421</v>
      </c>
      <c r="Q102" s="33">
        <v>172.93</v>
      </c>
      <c r="R102" s="34">
        <v>44421</v>
      </c>
      <c r="S102" s="33">
        <v>150.01</v>
      </c>
      <c r="T102" s="34">
        <v>44421</v>
      </c>
      <c r="U102" s="33">
        <v>362.1</v>
      </c>
      <c r="V102" s="34">
        <v>44421</v>
      </c>
      <c r="W102" s="33">
        <v>331.75</v>
      </c>
      <c r="X102" s="34">
        <v>44421</v>
      </c>
      <c r="Y102" s="33">
        <v>527.54999999999995</v>
      </c>
      <c r="Z102" s="34">
        <v>44421</v>
      </c>
      <c r="AA102" s="33">
        <v>378.93</v>
      </c>
      <c r="AB102" s="34">
        <v>44421</v>
      </c>
      <c r="AC102" s="33">
        <v>158</v>
      </c>
    </row>
    <row r="103" spans="1:29">
      <c r="A103" s="36">
        <f t="shared" si="20"/>
        <v>44428</v>
      </c>
      <c r="B103" s="35">
        <f t="shared" si="21"/>
        <v>133.85972251272398</v>
      </c>
      <c r="C103" s="35">
        <f t="shared" si="22"/>
        <v>108.94015301565115</v>
      </c>
      <c r="D103" s="35">
        <f t="shared" si="23"/>
        <v>77.13253813619734</v>
      </c>
      <c r="E103" s="35">
        <f t="shared" si="24"/>
        <v>110.20223362511327</v>
      </c>
      <c r="F103" s="35">
        <f t="shared" si="25"/>
        <v>126.94189071986123</v>
      </c>
      <c r="G103" s="35">
        <f t="shared" si="26"/>
        <v>119.3278864283337</v>
      </c>
      <c r="H103" s="35">
        <f t="shared" si="27"/>
        <v>158.07276776309848</v>
      </c>
      <c r="I103" s="35">
        <f t="shared" si="28"/>
        <v>128.54421964279297</v>
      </c>
      <c r="J103" s="35">
        <f t="shared" si="29"/>
        <v>103.40909090909095</v>
      </c>
      <c r="L103" s="34">
        <v>44428</v>
      </c>
      <c r="M103" s="33">
        <v>383.99</v>
      </c>
      <c r="N103" s="34">
        <v>44428</v>
      </c>
      <c r="O103" s="33">
        <v>280.51</v>
      </c>
      <c r="P103" s="34">
        <v>44428</v>
      </c>
      <c r="Q103" s="33">
        <v>162.31</v>
      </c>
      <c r="R103" s="34">
        <v>44428</v>
      </c>
      <c r="S103" s="33">
        <v>146.04</v>
      </c>
      <c r="T103" s="34">
        <v>44428</v>
      </c>
      <c r="U103" s="33">
        <v>365.91</v>
      </c>
      <c r="V103" s="34">
        <v>44428</v>
      </c>
      <c r="W103" s="33">
        <v>322.77</v>
      </c>
      <c r="X103" s="34">
        <v>44428</v>
      </c>
      <c r="Y103" s="33">
        <v>525.26</v>
      </c>
      <c r="Z103" s="34">
        <v>44428</v>
      </c>
      <c r="AA103" s="33">
        <v>357.7</v>
      </c>
      <c r="AB103" s="34">
        <v>44428</v>
      </c>
      <c r="AC103" s="33">
        <v>160.16</v>
      </c>
    </row>
    <row r="104" spans="1:29">
      <c r="A104" s="36">
        <f t="shared" si="20"/>
        <v>44435</v>
      </c>
      <c r="B104" s="35">
        <f t="shared" si="21"/>
        <v>137.69783169490344</v>
      </c>
      <c r="C104" s="35">
        <f t="shared" si="22"/>
        <v>108.69159967377381</v>
      </c>
      <c r="D104" s="35">
        <f t="shared" si="23"/>
        <v>81.827686166421159</v>
      </c>
      <c r="E104" s="35">
        <f t="shared" si="24"/>
        <v>113.26592212496234</v>
      </c>
      <c r="F104" s="35">
        <f t="shared" si="25"/>
        <v>126.28967909800518</v>
      </c>
      <c r="G104" s="35">
        <f t="shared" si="26"/>
        <v>122.18936005027905</v>
      </c>
      <c r="H104" s="35">
        <f t="shared" si="27"/>
        <v>161.93987179873002</v>
      </c>
      <c r="I104" s="35">
        <f t="shared" si="28"/>
        <v>132.71642649225572</v>
      </c>
      <c r="J104" s="35">
        <f t="shared" si="29"/>
        <v>101.94989669421491</v>
      </c>
      <c r="L104" s="34">
        <v>44435</v>
      </c>
      <c r="M104" s="33">
        <v>395</v>
      </c>
      <c r="N104" s="34">
        <v>44435</v>
      </c>
      <c r="O104" s="33">
        <v>279.87</v>
      </c>
      <c r="P104" s="34">
        <v>44435</v>
      </c>
      <c r="Q104" s="33">
        <v>172.19</v>
      </c>
      <c r="R104" s="34">
        <v>44435</v>
      </c>
      <c r="S104" s="33">
        <v>150.1</v>
      </c>
      <c r="T104" s="34">
        <v>44435</v>
      </c>
      <c r="U104" s="33">
        <v>364.03</v>
      </c>
      <c r="V104" s="34">
        <v>44435</v>
      </c>
      <c r="W104" s="33">
        <v>330.51</v>
      </c>
      <c r="X104" s="34">
        <v>44435</v>
      </c>
      <c r="Y104" s="33">
        <v>538.11</v>
      </c>
      <c r="Z104" s="34">
        <v>44435</v>
      </c>
      <c r="AA104" s="33">
        <v>369.31</v>
      </c>
      <c r="AB104" s="34">
        <v>44435</v>
      </c>
      <c r="AC104" s="33">
        <v>157.9</v>
      </c>
    </row>
    <row r="105" spans="1:29">
      <c r="A105" s="36">
        <f t="shared" si="20"/>
        <v>44442</v>
      </c>
      <c r="B105" s="35">
        <f t="shared" si="21"/>
        <v>140.55636896046852</v>
      </c>
      <c r="C105" s="35">
        <f t="shared" si="22"/>
        <v>110.10913045166809</v>
      </c>
      <c r="D105" s="35">
        <f t="shared" si="23"/>
        <v>82.30765575250679</v>
      </c>
      <c r="E105" s="35">
        <f t="shared" si="24"/>
        <v>112.69996981587693</v>
      </c>
      <c r="F105" s="35">
        <f t="shared" si="25"/>
        <v>128.45793581960103</v>
      </c>
      <c r="G105" s="35">
        <f t="shared" si="26"/>
        <v>123.53506599134894</v>
      </c>
      <c r="H105" s="35">
        <f t="shared" si="27"/>
        <v>164.5309819735773</v>
      </c>
      <c r="I105" s="35">
        <f t="shared" si="28"/>
        <v>133.57889819240305</v>
      </c>
      <c r="J105" s="35">
        <f t="shared" si="29"/>
        <v>103.81585743801656</v>
      </c>
      <c r="L105" s="34">
        <v>44442</v>
      </c>
      <c r="M105" s="33">
        <v>403.2</v>
      </c>
      <c r="N105" s="34">
        <v>44442</v>
      </c>
      <c r="O105" s="33">
        <v>283.52</v>
      </c>
      <c r="P105" s="34">
        <v>44442</v>
      </c>
      <c r="Q105" s="33">
        <v>173.2</v>
      </c>
      <c r="R105" s="34">
        <v>44442</v>
      </c>
      <c r="S105" s="33">
        <v>149.35</v>
      </c>
      <c r="T105" s="34">
        <v>44442</v>
      </c>
      <c r="U105" s="33">
        <v>370.28</v>
      </c>
      <c r="V105" s="34">
        <v>44442</v>
      </c>
      <c r="W105" s="33">
        <v>334.15</v>
      </c>
      <c r="X105" s="34">
        <v>44442</v>
      </c>
      <c r="Y105" s="33">
        <v>546.72</v>
      </c>
      <c r="Z105" s="34">
        <v>44442</v>
      </c>
      <c r="AA105" s="33">
        <v>371.71</v>
      </c>
      <c r="AB105" s="34">
        <v>44442</v>
      </c>
      <c r="AC105" s="33">
        <v>160.79</v>
      </c>
    </row>
    <row r="106" spans="1:29">
      <c r="A106" s="36">
        <f t="shared" si="20"/>
        <v>44449</v>
      </c>
      <c r="B106" s="35">
        <f t="shared" si="21"/>
        <v>140.80736247646936</v>
      </c>
      <c r="C106" s="35">
        <f t="shared" si="22"/>
        <v>109.09161520835767</v>
      </c>
      <c r="D106" s="35">
        <f t="shared" si="23"/>
        <v>81.347716580335529</v>
      </c>
      <c r="E106" s="35">
        <f t="shared" si="24"/>
        <v>111.74162390582562</v>
      </c>
      <c r="F106" s="35">
        <f t="shared" si="25"/>
        <v>125.06157849089334</v>
      </c>
      <c r="G106" s="35">
        <f t="shared" si="26"/>
        <v>122.05257125956589</v>
      </c>
      <c r="H106" s="35">
        <f t="shared" si="27"/>
        <v>162.14150290408978</v>
      </c>
      <c r="I106" s="35">
        <f t="shared" si="28"/>
        <v>131.83239299960471</v>
      </c>
      <c r="J106" s="35">
        <f t="shared" si="29"/>
        <v>101.93052685950417</v>
      </c>
      <c r="L106" s="34">
        <v>44449</v>
      </c>
      <c r="M106" s="33">
        <v>403.92</v>
      </c>
      <c r="N106" s="34">
        <v>44449</v>
      </c>
      <c r="O106" s="33">
        <v>280.89999999999998</v>
      </c>
      <c r="P106" s="34">
        <v>44449</v>
      </c>
      <c r="Q106" s="33">
        <v>171.18</v>
      </c>
      <c r="R106" s="34">
        <v>44449</v>
      </c>
      <c r="S106" s="33">
        <v>148.08000000000001</v>
      </c>
      <c r="T106" s="34">
        <v>44449</v>
      </c>
      <c r="U106" s="33">
        <v>360.49</v>
      </c>
      <c r="V106" s="34">
        <v>44449</v>
      </c>
      <c r="W106" s="33">
        <v>330.14</v>
      </c>
      <c r="X106" s="34">
        <v>44449</v>
      </c>
      <c r="Y106" s="33">
        <v>538.78</v>
      </c>
      <c r="Z106" s="34">
        <v>44449</v>
      </c>
      <c r="AA106" s="33">
        <v>366.85</v>
      </c>
      <c r="AB106" s="34">
        <v>44449</v>
      </c>
      <c r="AC106" s="33">
        <v>157.87</v>
      </c>
    </row>
    <row r="107" spans="1:29">
      <c r="A107" s="36">
        <f t="shared" si="20"/>
        <v>44456</v>
      </c>
      <c r="B107" s="35">
        <f t="shared" si="21"/>
        <v>139.5070766227428</v>
      </c>
      <c r="C107" s="35">
        <f t="shared" si="22"/>
        <v>107.74787370383322</v>
      </c>
      <c r="D107" s="35">
        <f t="shared" si="23"/>
        <v>82.963455781019846</v>
      </c>
      <c r="E107" s="35">
        <f t="shared" si="24"/>
        <v>111.01720495019627</v>
      </c>
      <c r="F107" s="35">
        <f t="shared" si="25"/>
        <v>124.6105810928014</v>
      </c>
      <c r="G107" s="35">
        <f t="shared" si="26"/>
        <v>120.6255314429368</v>
      </c>
      <c r="H107" s="35">
        <f t="shared" si="27"/>
        <v>161.0009329200397</v>
      </c>
      <c r="I107" s="35">
        <f t="shared" si="28"/>
        <v>126.84083803500197</v>
      </c>
      <c r="J107" s="35">
        <f t="shared" si="29"/>
        <v>99.205836776859542</v>
      </c>
      <c r="L107" s="34">
        <v>44456</v>
      </c>
      <c r="M107" s="33">
        <v>400.19</v>
      </c>
      <c r="N107" s="34">
        <v>44456</v>
      </c>
      <c r="O107" s="33">
        <v>277.44</v>
      </c>
      <c r="P107" s="34">
        <v>44456</v>
      </c>
      <c r="Q107" s="33">
        <v>174.58</v>
      </c>
      <c r="R107" s="34">
        <v>44456</v>
      </c>
      <c r="S107" s="33">
        <v>147.12</v>
      </c>
      <c r="T107" s="34">
        <v>44456</v>
      </c>
      <c r="U107" s="33">
        <v>359.19</v>
      </c>
      <c r="V107" s="34">
        <v>44456</v>
      </c>
      <c r="W107" s="33">
        <v>326.27999999999997</v>
      </c>
      <c r="X107" s="34">
        <v>44456</v>
      </c>
      <c r="Y107" s="33">
        <v>534.99</v>
      </c>
      <c r="Z107" s="34">
        <v>44456</v>
      </c>
      <c r="AA107" s="33">
        <v>352.96</v>
      </c>
      <c r="AB107" s="34">
        <v>44456</v>
      </c>
      <c r="AC107" s="33">
        <v>153.65</v>
      </c>
    </row>
    <row r="108" spans="1:29">
      <c r="A108" s="36">
        <f t="shared" si="20"/>
        <v>44463</v>
      </c>
      <c r="B108" s="35">
        <f t="shared" si="21"/>
        <v>139.02600571707453</v>
      </c>
      <c r="C108" s="35">
        <f t="shared" si="22"/>
        <v>107.41776379665235</v>
      </c>
      <c r="D108" s="35">
        <f t="shared" si="23"/>
        <v>85.962077650525131</v>
      </c>
      <c r="E108" s="35">
        <f t="shared" si="24"/>
        <v>111.63597947479633</v>
      </c>
      <c r="F108" s="35">
        <f t="shared" si="25"/>
        <v>124.3434518647008</v>
      </c>
      <c r="G108" s="35">
        <f t="shared" si="26"/>
        <v>120.51462161262886</v>
      </c>
      <c r="H108" s="35">
        <f t="shared" si="27"/>
        <v>161.88871166751932</v>
      </c>
      <c r="I108" s="35">
        <f t="shared" si="28"/>
        <v>125.46088331476624</v>
      </c>
      <c r="J108" s="35">
        <f t="shared" si="29"/>
        <v>98.198605371900854</v>
      </c>
      <c r="L108" s="34">
        <v>44463</v>
      </c>
      <c r="M108" s="33">
        <v>398.81</v>
      </c>
      <c r="N108" s="34">
        <v>44463</v>
      </c>
      <c r="O108" s="33">
        <v>276.58999999999997</v>
      </c>
      <c r="P108" s="34">
        <v>44463</v>
      </c>
      <c r="Q108" s="33">
        <v>180.89</v>
      </c>
      <c r="R108" s="34">
        <v>44463</v>
      </c>
      <c r="S108" s="33">
        <v>147.94</v>
      </c>
      <c r="T108" s="34">
        <v>44463</v>
      </c>
      <c r="U108" s="33">
        <v>358.42</v>
      </c>
      <c r="V108" s="34">
        <v>44463</v>
      </c>
      <c r="W108" s="33">
        <v>325.98</v>
      </c>
      <c r="X108" s="34">
        <v>44463</v>
      </c>
      <c r="Y108" s="33">
        <v>537.94000000000005</v>
      </c>
      <c r="Z108" s="34">
        <v>44463</v>
      </c>
      <c r="AA108" s="33">
        <v>349.12</v>
      </c>
      <c r="AB108" s="34">
        <v>44463</v>
      </c>
      <c r="AC108" s="33">
        <v>152.09</v>
      </c>
    </row>
    <row r="109" spans="1:29">
      <c r="A109" s="36">
        <f t="shared" si="20"/>
        <v>44470</v>
      </c>
      <c r="B109" s="35">
        <f t="shared" si="21"/>
        <v>135.35871156661787</v>
      </c>
      <c r="C109" s="35">
        <f t="shared" si="22"/>
        <v>104.86232475047581</v>
      </c>
      <c r="D109" s="35">
        <f t="shared" si="23"/>
        <v>89.597490852064837</v>
      </c>
      <c r="E109" s="35">
        <f t="shared" si="24"/>
        <v>111.19076365831579</v>
      </c>
      <c r="F109" s="35">
        <f t="shared" si="25"/>
        <v>120.0659150043365</v>
      </c>
      <c r="G109" s="35">
        <f t="shared" si="26"/>
        <v>116.81393027468663</v>
      </c>
      <c r="H109" s="35">
        <f t="shared" si="27"/>
        <v>154.9188961449336</v>
      </c>
      <c r="I109" s="35">
        <f t="shared" si="28"/>
        <v>122.86987458224027</v>
      </c>
      <c r="J109" s="35">
        <f t="shared" si="29"/>
        <v>96.235795454545482</v>
      </c>
      <c r="L109" s="34">
        <v>44470</v>
      </c>
      <c r="M109" s="33">
        <v>388.29</v>
      </c>
      <c r="N109" s="34">
        <v>44470</v>
      </c>
      <c r="O109" s="33">
        <v>270.01</v>
      </c>
      <c r="P109" s="34">
        <v>44470</v>
      </c>
      <c r="Q109" s="33">
        <v>188.54</v>
      </c>
      <c r="R109" s="34">
        <v>44470</v>
      </c>
      <c r="S109" s="33">
        <v>147.35</v>
      </c>
      <c r="T109" s="34">
        <v>44470</v>
      </c>
      <c r="U109" s="33">
        <v>346.09</v>
      </c>
      <c r="V109" s="34">
        <v>44470</v>
      </c>
      <c r="W109" s="33">
        <v>315.97000000000003</v>
      </c>
      <c r="X109" s="34">
        <v>44470</v>
      </c>
      <c r="Y109" s="33">
        <v>514.78</v>
      </c>
      <c r="Z109" s="34">
        <v>44470</v>
      </c>
      <c r="AA109" s="33">
        <v>341.91</v>
      </c>
      <c r="AB109" s="34">
        <v>44470</v>
      </c>
      <c r="AC109" s="33">
        <v>149.05000000000001</v>
      </c>
    </row>
    <row r="110" spans="1:29">
      <c r="A110" s="36">
        <f t="shared" si="20"/>
        <v>44477</v>
      </c>
      <c r="B110" s="35">
        <f t="shared" si="21"/>
        <v>136.34176950428781</v>
      </c>
      <c r="C110" s="35">
        <f t="shared" si="22"/>
        <v>105.72837780107972</v>
      </c>
      <c r="D110" s="35">
        <f t="shared" si="23"/>
        <v>93.408734496031968</v>
      </c>
      <c r="E110" s="35">
        <f t="shared" si="24"/>
        <v>113.70359191065508</v>
      </c>
      <c r="F110" s="35">
        <f t="shared" si="25"/>
        <v>119.63920208152645</v>
      </c>
      <c r="G110" s="35">
        <f t="shared" si="26"/>
        <v>117.427631335724</v>
      </c>
      <c r="H110" s="35">
        <f t="shared" si="27"/>
        <v>154.858707755274</v>
      </c>
      <c r="I110" s="35">
        <f t="shared" si="28"/>
        <v>124.3037337837352</v>
      </c>
      <c r="J110" s="35">
        <f t="shared" si="29"/>
        <v>97.152634297520677</v>
      </c>
      <c r="L110" s="34">
        <v>44477</v>
      </c>
      <c r="M110" s="33">
        <v>391.11</v>
      </c>
      <c r="N110" s="34">
        <v>44477</v>
      </c>
      <c r="O110" s="33">
        <v>272.24</v>
      </c>
      <c r="P110" s="34">
        <v>44477</v>
      </c>
      <c r="Q110" s="33">
        <v>196.56</v>
      </c>
      <c r="R110" s="34">
        <v>44477</v>
      </c>
      <c r="S110" s="33">
        <v>150.68</v>
      </c>
      <c r="T110" s="34">
        <v>44477</v>
      </c>
      <c r="U110" s="33">
        <v>344.86</v>
      </c>
      <c r="V110" s="34">
        <v>44477</v>
      </c>
      <c r="W110" s="33">
        <v>317.63</v>
      </c>
      <c r="X110" s="34">
        <v>44477</v>
      </c>
      <c r="Y110" s="33">
        <v>514.58000000000004</v>
      </c>
      <c r="Z110" s="34">
        <v>44477</v>
      </c>
      <c r="AA110" s="33">
        <v>345.9</v>
      </c>
      <c r="AB110" s="34">
        <v>44477</v>
      </c>
      <c r="AC110" s="33">
        <v>150.47</v>
      </c>
    </row>
    <row r="111" spans="1:29">
      <c r="A111" s="36">
        <f t="shared" si="20"/>
        <v>44484</v>
      </c>
      <c r="B111" s="35">
        <f t="shared" si="21"/>
        <v>141.42090218224916</v>
      </c>
      <c r="C111" s="35">
        <f t="shared" si="22"/>
        <v>107.145908578974</v>
      </c>
      <c r="D111" s="35">
        <f t="shared" si="23"/>
        <v>95.532956327519869</v>
      </c>
      <c r="E111" s="35">
        <f t="shared" si="24"/>
        <v>115.31089646845768</v>
      </c>
      <c r="F111" s="35">
        <f t="shared" si="25"/>
        <v>120.83261058109281</v>
      </c>
      <c r="G111" s="35">
        <f t="shared" si="26"/>
        <v>120.33716588413613</v>
      </c>
      <c r="H111" s="35">
        <f t="shared" si="27"/>
        <v>159.38788407716149</v>
      </c>
      <c r="I111" s="35">
        <f t="shared" si="28"/>
        <v>129.10841987997267</v>
      </c>
      <c r="J111" s="35">
        <f t="shared" si="29"/>
        <v>98.39876033057854</v>
      </c>
      <c r="L111" s="34">
        <v>44484</v>
      </c>
      <c r="M111" s="33">
        <v>405.68</v>
      </c>
      <c r="N111" s="34">
        <v>44484</v>
      </c>
      <c r="O111" s="33">
        <v>275.89</v>
      </c>
      <c r="P111" s="34">
        <v>44484</v>
      </c>
      <c r="Q111" s="33">
        <v>201.03</v>
      </c>
      <c r="R111" s="34">
        <v>44484</v>
      </c>
      <c r="S111" s="33">
        <v>152.81</v>
      </c>
      <c r="T111" s="34">
        <v>44484</v>
      </c>
      <c r="U111" s="33">
        <v>348.3</v>
      </c>
      <c r="V111" s="34">
        <v>44484</v>
      </c>
      <c r="W111" s="33">
        <v>325.5</v>
      </c>
      <c r="X111" s="34">
        <v>44484</v>
      </c>
      <c r="Y111" s="33">
        <v>529.63</v>
      </c>
      <c r="Z111" s="34">
        <v>44484</v>
      </c>
      <c r="AA111" s="33">
        <v>359.27</v>
      </c>
      <c r="AB111" s="34">
        <v>44484</v>
      </c>
      <c r="AC111" s="33">
        <v>152.4</v>
      </c>
    </row>
    <row r="112" spans="1:29">
      <c r="A112" s="36">
        <f t="shared" si="20"/>
        <v>44491</v>
      </c>
      <c r="B112" s="35">
        <f t="shared" si="21"/>
        <v>143.34169978386669</v>
      </c>
      <c r="C112" s="35">
        <f t="shared" si="22"/>
        <v>107.77505922560105</v>
      </c>
      <c r="D112" s="35">
        <f t="shared" si="23"/>
        <v>95.195551965024023</v>
      </c>
      <c r="E112" s="35">
        <f t="shared" si="24"/>
        <v>117.67280410504084</v>
      </c>
      <c r="F112" s="35">
        <f t="shared" si="25"/>
        <v>123.5628794449263</v>
      </c>
      <c r="G112" s="35">
        <f t="shared" si="26"/>
        <v>121.81596362157559</v>
      </c>
      <c r="H112" s="35">
        <f t="shared" si="27"/>
        <v>161.84958921424055</v>
      </c>
      <c r="I112" s="35">
        <f t="shared" si="28"/>
        <v>128.21001185898587</v>
      </c>
      <c r="J112" s="35">
        <f t="shared" si="29"/>
        <v>100.21952479338846</v>
      </c>
      <c r="L112" s="34">
        <v>44491</v>
      </c>
      <c r="M112" s="33">
        <v>411.19</v>
      </c>
      <c r="N112" s="34">
        <v>44491</v>
      </c>
      <c r="O112" s="33">
        <v>277.51</v>
      </c>
      <c r="P112" s="34">
        <v>44491</v>
      </c>
      <c r="Q112" s="33">
        <v>200.32</v>
      </c>
      <c r="R112" s="34">
        <v>44491</v>
      </c>
      <c r="S112" s="33">
        <v>155.94</v>
      </c>
      <c r="T112" s="34">
        <v>44491</v>
      </c>
      <c r="U112" s="33">
        <v>356.17</v>
      </c>
      <c r="V112" s="34">
        <v>44491</v>
      </c>
      <c r="W112" s="33">
        <v>329.5</v>
      </c>
      <c r="X112" s="34">
        <v>44491</v>
      </c>
      <c r="Y112" s="33">
        <v>537.80999999999995</v>
      </c>
      <c r="Z112" s="34">
        <v>44491</v>
      </c>
      <c r="AA112" s="33">
        <v>356.77</v>
      </c>
      <c r="AB112" s="34">
        <v>44491</v>
      </c>
      <c r="AC112" s="33">
        <v>155.22</v>
      </c>
    </row>
    <row r="113" spans="1:29">
      <c r="A113" s="36">
        <f t="shared" si="20"/>
        <v>44498</v>
      </c>
      <c r="B113" s="35">
        <f t="shared" si="21"/>
        <v>145.85163494387507</v>
      </c>
      <c r="C113" s="35">
        <f t="shared" si="22"/>
        <v>108.09351819488141</v>
      </c>
      <c r="D113" s="35">
        <f t="shared" si="23"/>
        <v>93.741386684408127</v>
      </c>
      <c r="E113" s="35">
        <f t="shared" si="24"/>
        <v>116.67672804105051</v>
      </c>
      <c r="F113" s="35">
        <f t="shared" si="25"/>
        <v>124.67302688638337</v>
      </c>
      <c r="G113" s="35">
        <f t="shared" si="26"/>
        <v>121.4758401419645</v>
      </c>
      <c r="H113" s="35">
        <f t="shared" si="27"/>
        <v>163.97724878870866</v>
      </c>
      <c r="I113" s="35">
        <f t="shared" si="28"/>
        <v>127.29004204549538</v>
      </c>
      <c r="J113" s="35">
        <f t="shared" si="29"/>
        <v>100.08393595041323</v>
      </c>
      <c r="L113" s="34">
        <v>44498</v>
      </c>
      <c r="M113" s="33">
        <v>418.39</v>
      </c>
      <c r="N113" s="34">
        <v>44498</v>
      </c>
      <c r="O113" s="33">
        <v>278.33</v>
      </c>
      <c r="P113" s="34">
        <v>44498</v>
      </c>
      <c r="Q113" s="33">
        <v>197.26</v>
      </c>
      <c r="R113" s="34">
        <v>44498</v>
      </c>
      <c r="S113" s="33">
        <v>154.62</v>
      </c>
      <c r="T113" s="34">
        <v>44498</v>
      </c>
      <c r="U113" s="33">
        <v>359.37</v>
      </c>
      <c r="V113" s="34">
        <v>44498</v>
      </c>
      <c r="W113" s="33">
        <v>328.58</v>
      </c>
      <c r="X113" s="34">
        <v>44498</v>
      </c>
      <c r="Y113" s="33">
        <v>544.88</v>
      </c>
      <c r="Z113" s="34">
        <v>44498</v>
      </c>
      <c r="AA113" s="33">
        <v>354.21</v>
      </c>
      <c r="AB113" s="34">
        <v>44498</v>
      </c>
      <c r="AC113" s="33">
        <v>155.01</v>
      </c>
    </row>
    <row r="114" spans="1:29">
      <c r="A114" s="36">
        <f t="shared" si="20"/>
        <v>44505</v>
      </c>
      <c r="B114" s="35">
        <f t="shared" si="21"/>
        <v>151.10855469567039</v>
      </c>
      <c r="C114" s="35">
        <f t="shared" si="22"/>
        <v>110.24117441454044</v>
      </c>
      <c r="D114" s="35">
        <f t="shared" si="23"/>
        <v>94.069286698664655</v>
      </c>
      <c r="E114" s="35">
        <f t="shared" si="24"/>
        <v>116.78237247207977</v>
      </c>
      <c r="F114" s="35">
        <f t="shared" si="25"/>
        <v>124.66955767562881</v>
      </c>
      <c r="G114" s="35">
        <f t="shared" si="26"/>
        <v>123.56464194609775</v>
      </c>
      <c r="H114" s="35">
        <f t="shared" si="27"/>
        <v>168.87357428751994</v>
      </c>
      <c r="I114" s="35">
        <f t="shared" si="28"/>
        <v>127.77877600891222</v>
      </c>
      <c r="J114" s="35">
        <f t="shared" si="29"/>
        <v>100.3615702479339</v>
      </c>
      <c r="L114" s="34">
        <v>44505</v>
      </c>
      <c r="M114" s="33">
        <v>433.47</v>
      </c>
      <c r="N114" s="34">
        <v>44505</v>
      </c>
      <c r="O114" s="33">
        <v>283.86</v>
      </c>
      <c r="P114" s="34">
        <v>44505</v>
      </c>
      <c r="Q114" s="33">
        <v>197.95</v>
      </c>
      <c r="R114" s="34">
        <v>44505</v>
      </c>
      <c r="S114" s="33">
        <v>154.76</v>
      </c>
      <c r="T114" s="34">
        <v>44505</v>
      </c>
      <c r="U114" s="33">
        <v>359.36</v>
      </c>
      <c r="V114" s="34">
        <v>44505</v>
      </c>
      <c r="W114" s="33">
        <v>334.23</v>
      </c>
      <c r="X114" s="34">
        <v>44505</v>
      </c>
      <c r="Y114" s="33">
        <v>561.15</v>
      </c>
      <c r="Z114" s="34">
        <v>44505</v>
      </c>
      <c r="AA114" s="33">
        <v>355.57</v>
      </c>
      <c r="AB114" s="34">
        <v>44505</v>
      </c>
      <c r="AC114" s="33">
        <v>155.44</v>
      </c>
    </row>
    <row r="115" spans="1:29">
      <c r="A115" s="36">
        <f t="shared" si="20"/>
        <v>44512</v>
      </c>
      <c r="B115" s="35">
        <f t="shared" si="21"/>
        <v>148.65090985149553</v>
      </c>
      <c r="C115" s="35">
        <f t="shared" si="22"/>
        <v>109.96155190492841</v>
      </c>
      <c r="D115" s="35">
        <f t="shared" si="23"/>
        <v>92.358504015587144</v>
      </c>
      <c r="E115" s="35">
        <f t="shared" si="24"/>
        <v>116.75973437971635</v>
      </c>
      <c r="F115" s="35">
        <f t="shared" si="25"/>
        <v>124.81526452732004</v>
      </c>
      <c r="G115" s="35">
        <f t="shared" si="26"/>
        <v>124.18573699582232</v>
      </c>
      <c r="H115" s="35">
        <f t="shared" si="27"/>
        <v>169.44837340876944</v>
      </c>
      <c r="I115" s="35">
        <f t="shared" si="28"/>
        <v>130.81898875193158</v>
      </c>
      <c r="J115" s="35">
        <f t="shared" si="29"/>
        <v>99.4189049586777</v>
      </c>
      <c r="L115" s="34">
        <v>44512</v>
      </c>
      <c r="M115" s="33">
        <v>426.42</v>
      </c>
      <c r="N115" s="34">
        <v>44512</v>
      </c>
      <c r="O115" s="33">
        <v>283.14</v>
      </c>
      <c r="P115" s="34">
        <v>44512</v>
      </c>
      <c r="Q115" s="33">
        <v>194.35</v>
      </c>
      <c r="R115" s="34">
        <v>44512</v>
      </c>
      <c r="S115" s="33">
        <v>154.72999999999999</v>
      </c>
      <c r="T115" s="34">
        <v>44512</v>
      </c>
      <c r="U115" s="33">
        <v>359.78</v>
      </c>
      <c r="V115" s="34">
        <v>44512</v>
      </c>
      <c r="W115" s="33">
        <v>335.91</v>
      </c>
      <c r="X115" s="34">
        <v>44512</v>
      </c>
      <c r="Y115" s="33">
        <v>563.05999999999995</v>
      </c>
      <c r="Z115" s="34">
        <v>44512</v>
      </c>
      <c r="AA115" s="33">
        <v>364.03</v>
      </c>
      <c r="AB115" s="34">
        <v>44512</v>
      </c>
      <c r="AC115" s="33">
        <v>153.97999999999999</v>
      </c>
    </row>
    <row r="116" spans="1:29">
      <c r="A116" s="36">
        <f t="shared" ref="A116:A146" si="30">L116</f>
        <v>44519</v>
      </c>
      <c r="B116" s="35">
        <f t="shared" si="21"/>
        <v>151.12947082200375</v>
      </c>
      <c r="C116" s="35">
        <f t="shared" si="22"/>
        <v>108.89743291001598</v>
      </c>
      <c r="D116" s="35">
        <f t="shared" si="23"/>
        <v>88.594782112816631</v>
      </c>
      <c r="E116" s="35">
        <f t="shared" si="24"/>
        <v>113.96015695744047</v>
      </c>
      <c r="F116" s="35">
        <f t="shared" si="25"/>
        <v>123.98612315698179</v>
      </c>
      <c r="G116" s="35">
        <f t="shared" si="26"/>
        <v>122.95463787940396</v>
      </c>
      <c r="H116" s="35">
        <f t="shared" si="27"/>
        <v>172.65340515814501</v>
      </c>
      <c r="I116" s="35">
        <f t="shared" si="28"/>
        <v>128.41125525568694</v>
      </c>
      <c r="J116" s="35">
        <f t="shared" si="29"/>
        <v>99.477014462809933</v>
      </c>
      <c r="L116" s="34">
        <v>44519</v>
      </c>
      <c r="M116" s="33">
        <v>433.53</v>
      </c>
      <c r="N116" s="34">
        <v>44519</v>
      </c>
      <c r="O116" s="33">
        <v>280.39999999999998</v>
      </c>
      <c r="P116" s="34">
        <v>44519</v>
      </c>
      <c r="Q116" s="33">
        <v>186.43</v>
      </c>
      <c r="R116" s="34">
        <v>44519</v>
      </c>
      <c r="S116" s="33">
        <v>151.02000000000001</v>
      </c>
      <c r="T116" s="34">
        <v>44519</v>
      </c>
      <c r="U116" s="33">
        <v>357.39</v>
      </c>
      <c r="V116" s="34">
        <v>44519</v>
      </c>
      <c r="W116" s="33">
        <v>332.58</v>
      </c>
      <c r="X116" s="34">
        <v>44519</v>
      </c>
      <c r="Y116" s="33">
        <v>573.71</v>
      </c>
      <c r="Z116" s="34">
        <v>44519</v>
      </c>
      <c r="AA116" s="33">
        <v>357.33</v>
      </c>
      <c r="AB116" s="34">
        <v>44519</v>
      </c>
      <c r="AC116" s="33">
        <v>154.07</v>
      </c>
    </row>
    <row r="117" spans="1:29">
      <c r="A117" s="36">
        <f t="shared" si="30"/>
        <v>44526</v>
      </c>
      <c r="B117" s="35">
        <f t="shared" ref="B117:B146" si="31">B116*M117/M116</f>
        <v>144.64547165864883</v>
      </c>
      <c r="C117" s="35">
        <f t="shared" ref="C117:C146" si="32">C116*O117/O116</f>
        <v>107.53427317565738</v>
      </c>
      <c r="D117" s="35">
        <f t="shared" ref="D117:D146" si="33">D116*Q117/Q116</f>
        <v>87.7108777265599</v>
      </c>
      <c r="E117" s="35">
        <f t="shared" ref="E117:E146" si="34">E116*S117/S116</f>
        <v>111.25867793540606</v>
      </c>
      <c r="F117" s="35">
        <f t="shared" ref="F117:F146" si="35">F116*U117/U116</f>
        <v>122.09193408499569</v>
      </c>
      <c r="G117" s="35">
        <f t="shared" ref="G117:G146" si="36">G116*W117/W116</f>
        <v>118.92491404488145</v>
      </c>
      <c r="H117" s="35">
        <f t="shared" ref="H117:H146" si="37">H116*Y117/Y116</f>
        <v>166.26440759577477</v>
      </c>
      <c r="I117" s="35">
        <f t="shared" ref="I117:I146" si="38">I116*AA117/AA116</f>
        <v>125.01167930427286</v>
      </c>
      <c r="J117" s="35">
        <f t="shared" ref="J117:J146" si="39">J116*AC117/AC116</f>
        <v>98.766787190082667</v>
      </c>
      <c r="L117" s="34">
        <v>44526</v>
      </c>
      <c r="M117" s="33">
        <v>414.93</v>
      </c>
      <c r="N117" s="34">
        <v>44526</v>
      </c>
      <c r="O117" s="33">
        <v>276.89</v>
      </c>
      <c r="P117" s="34">
        <v>44526</v>
      </c>
      <c r="Q117" s="33">
        <v>184.57</v>
      </c>
      <c r="R117" s="34">
        <v>44526</v>
      </c>
      <c r="S117" s="33">
        <v>147.44</v>
      </c>
      <c r="T117" s="34">
        <v>44526</v>
      </c>
      <c r="U117" s="33">
        <v>351.93</v>
      </c>
      <c r="V117" s="34">
        <v>44526</v>
      </c>
      <c r="W117" s="33">
        <v>321.68</v>
      </c>
      <c r="X117" s="34">
        <v>44526</v>
      </c>
      <c r="Y117" s="33">
        <v>552.48</v>
      </c>
      <c r="Z117" s="34">
        <v>44526</v>
      </c>
      <c r="AA117" s="33">
        <v>347.87</v>
      </c>
      <c r="AB117" s="34">
        <v>44526</v>
      </c>
      <c r="AC117" s="33">
        <v>152.97</v>
      </c>
    </row>
    <row r="118" spans="1:29">
      <c r="A118" s="36">
        <f t="shared" si="30"/>
        <v>44533</v>
      </c>
      <c r="B118" s="35">
        <f t="shared" si="31"/>
        <v>140.5598549815241</v>
      </c>
      <c r="C118" s="35">
        <f t="shared" si="32"/>
        <v>106.5089906404133</v>
      </c>
      <c r="D118" s="35">
        <f t="shared" si="33"/>
        <v>88.243121227961794</v>
      </c>
      <c r="E118" s="35">
        <f t="shared" si="34"/>
        <v>110.32297011771816</v>
      </c>
      <c r="F118" s="35">
        <f t="shared" si="35"/>
        <v>119.88551604509975</v>
      </c>
      <c r="G118" s="35">
        <f t="shared" si="36"/>
        <v>118.1744241931309</v>
      </c>
      <c r="H118" s="35">
        <f t="shared" si="37"/>
        <v>164.85298985825631</v>
      </c>
      <c r="I118" s="35">
        <f t="shared" si="38"/>
        <v>124.39357458583393</v>
      </c>
      <c r="J118" s="35">
        <f t="shared" si="39"/>
        <v>98.863636363636388</v>
      </c>
      <c r="L118" s="34">
        <v>44533</v>
      </c>
      <c r="M118" s="33">
        <v>403.21</v>
      </c>
      <c r="N118" s="34">
        <v>44533</v>
      </c>
      <c r="O118" s="33">
        <v>274.25</v>
      </c>
      <c r="P118" s="34">
        <v>44533</v>
      </c>
      <c r="Q118" s="33">
        <v>185.69</v>
      </c>
      <c r="R118" s="34">
        <v>44533</v>
      </c>
      <c r="S118" s="33">
        <v>146.19999999999999</v>
      </c>
      <c r="T118" s="34">
        <v>44533</v>
      </c>
      <c r="U118" s="33">
        <v>345.57</v>
      </c>
      <c r="V118" s="34">
        <v>44533</v>
      </c>
      <c r="W118" s="33">
        <v>319.64999999999998</v>
      </c>
      <c r="X118" s="34">
        <v>44533</v>
      </c>
      <c r="Y118" s="33">
        <v>547.79</v>
      </c>
      <c r="Z118" s="34">
        <v>44533</v>
      </c>
      <c r="AA118" s="33">
        <v>346.15</v>
      </c>
      <c r="AB118" s="34">
        <v>44533</v>
      </c>
      <c r="AC118" s="33">
        <v>153.12</v>
      </c>
    </row>
    <row r="119" spans="1:29">
      <c r="A119" s="36">
        <f t="shared" si="30"/>
        <v>44540</v>
      </c>
      <c r="B119" s="35">
        <f t="shared" si="31"/>
        <v>143.82974273164609</v>
      </c>
      <c r="C119" s="35">
        <f t="shared" si="32"/>
        <v>110.04699211619878</v>
      </c>
      <c r="D119" s="35">
        <f t="shared" si="33"/>
        <v>90.37209523356934</v>
      </c>
      <c r="E119" s="35">
        <f t="shared" si="34"/>
        <v>112.50377301539399</v>
      </c>
      <c r="F119" s="35">
        <f t="shared" si="35"/>
        <v>123.2645273200347</v>
      </c>
      <c r="G119" s="35">
        <f t="shared" si="36"/>
        <v>121.37971828903095</v>
      </c>
      <c r="H119" s="35">
        <f t="shared" si="37"/>
        <v>172.70757470883862</v>
      </c>
      <c r="I119" s="35">
        <f t="shared" si="38"/>
        <v>127.94408308477381</v>
      </c>
      <c r="J119" s="35">
        <f t="shared" si="39"/>
        <v>101.20738636363639</v>
      </c>
      <c r="L119" s="34">
        <v>44540</v>
      </c>
      <c r="M119" s="33">
        <v>412.59</v>
      </c>
      <c r="N119" s="34">
        <v>44540</v>
      </c>
      <c r="O119" s="33">
        <v>283.36</v>
      </c>
      <c r="P119" s="34">
        <v>44540</v>
      </c>
      <c r="Q119" s="33">
        <v>190.17</v>
      </c>
      <c r="R119" s="34">
        <v>44540</v>
      </c>
      <c r="S119" s="33">
        <v>149.09</v>
      </c>
      <c r="T119" s="34">
        <v>44540</v>
      </c>
      <c r="U119" s="33">
        <v>355.31</v>
      </c>
      <c r="V119" s="34">
        <v>44540</v>
      </c>
      <c r="W119" s="33">
        <v>328.32</v>
      </c>
      <c r="X119" s="34">
        <v>44540</v>
      </c>
      <c r="Y119" s="33">
        <v>573.89</v>
      </c>
      <c r="Z119" s="34">
        <v>44540</v>
      </c>
      <c r="AA119" s="33">
        <v>356.03</v>
      </c>
      <c r="AB119" s="34">
        <v>44540</v>
      </c>
      <c r="AC119" s="33">
        <v>156.75</v>
      </c>
    </row>
    <row r="120" spans="1:29">
      <c r="A120" s="36">
        <f t="shared" si="30"/>
        <v>44547</v>
      </c>
      <c r="B120" s="35">
        <f t="shared" si="31"/>
        <v>138.38806386390573</v>
      </c>
      <c r="C120" s="35">
        <f t="shared" si="32"/>
        <v>110.77711755796351</v>
      </c>
      <c r="D120" s="35">
        <f t="shared" si="33"/>
        <v>87.216651618115264</v>
      </c>
      <c r="E120" s="35">
        <f t="shared" si="34"/>
        <v>111.31150015092071</v>
      </c>
      <c r="F120" s="35">
        <f t="shared" si="35"/>
        <v>125.30442324371207</v>
      </c>
      <c r="G120" s="35">
        <f t="shared" si="36"/>
        <v>119.12085474509216</v>
      </c>
      <c r="H120" s="35">
        <f t="shared" si="37"/>
        <v>167.14014866532241</v>
      </c>
      <c r="I120" s="35">
        <f t="shared" si="38"/>
        <v>128.10579652855145</v>
      </c>
      <c r="J120" s="35">
        <f t="shared" si="39"/>
        <v>102.3824896694215</v>
      </c>
      <c r="L120" s="34">
        <v>44547</v>
      </c>
      <c r="M120" s="33">
        <v>396.98</v>
      </c>
      <c r="N120" s="34">
        <v>44547</v>
      </c>
      <c r="O120" s="33">
        <v>285.24</v>
      </c>
      <c r="P120" s="34">
        <v>44547</v>
      </c>
      <c r="Q120" s="33">
        <v>183.53</v>
      </c>
      <c r="R120" s="34">
        <v>44547</v>
      </c>
      <c r="S120" s="33">
        <v>147.51</v>
      </c>
      <c r="T120" s="34">
        <v>44547</v>
      </c>
      <c r="U120" s="33">
        <v>361.19</v>
      </c>
      <c r="V120" s="34">
        <v>44547</v>
      </c>
      <c r="W120" s="33">
        <v>322.20999999999998</v>
      </c>
      <c r="X120" s="34">
        <v>44547</v>
      </c>
      <c r="Y120" s="33">
        <v>555.39</v>
      </c>
      <c r="Z120" s="34">
        <v>44547</v>
      </c>
      <c r="AA120" s="33">
        <v>356.48</v>
      </c>
      <c r="AB120" s="34">
        <v>44547</v>
      </c>
      <c r="AC120" s="33">
        <v>158.57</v>
      </c>
    </row>
    <row r="121" spans="1:29">
      <c r="A121" s="36">
        <f t="shared" si="30"/>
        <v>44554</v>
      </c>
      <c r="B121" s="35">
        <f t="shared" si="31"/>
        <v>142.15296660391826</v>
      </c>
      <c r="C121" s="35">
        <f t="shared" si="32"/>
        <v>111.57326498116441</v>
      </c>
      <c r="D121" s="35">
        <f t="shared" si="33"/>
        <v>89.193556051893708</v>
      </c>
      <c r="E121" s="35">
        <f t="shared" si="34"/>
        <v>112.78297615454282</v>
      </c>
      <c r="F121" s="35">
        <f t="shared" si="35"/>
        <v>126.8482220294883</v>
      </c>
      <c r="G121" s="35">
        <f t="shared" si="36"/>
        <v>121.15789862841504</v>
      </c>
      <c r="H121" s="35">
        <f t="shared" si="37"/>
        <v>172.2651900448403</v>
      </c>
      <c r="I121" s="35">
        <f t="shared" si="38"/>
        <v>129.24138426707876</v>
      </c>
      <c r="J121" s="35">
        <f t="shared" si="39"/>
        <v>103.27995867768597</v>
      </c>
      <c r="L121" s="34">
        <v>44554</v>
      </c>
      <c r="M121" s="33">
        <v>407.78</v>
      </c>
      <c r="N121" s="34">
        <v>44554</v>
      </c>
      <c r="O121" s="33">
        <v>287.29000000000002</v>
      </c>
      <c r="P121" s="34">
        <v>44554</v>
      </c>
      <c r="Q121" s="33">
        <v>187.69</v>
      </c>
      <c r="R121" s="34">
        <v>44554</v>
      </c>
      <c r="S121" s="33">
        <v>149.46</v>
      </c>
      <c r="T121" s="34">
        <v>44554</v>
      </c>
      <c r="U121" s="33">
        <v>365.64</v>
      </c>
      <c r="V121" s="34">
        <v>44554</v>
      </c>
      <c r="W121" s="33">
        <v>327.72</v>
      </c>
      <c r="X121" s="34">
        <v>44554</v>
      </c>
      <c r="Y121" s="33">
        <v>572.41999999999996</v>
      </c>
      <c r="Z121" s="34">
        <v>44554</v>
      </c>
      <c r="AA121" s="33">
        <v>359.64</v>
      </c>
      <c r="AB121" s="34">
        <v>44554</v>
      </c>
      <c r="AC121" s="33">
        <v>159.96</v>
      </c>
    </row>
    <row r="122" spans="1:29">
      <c r="A122" s="36">
        <f t="shared" si="30"/>
        <v>44561</v>
      </c>
      <c r="B122" s="35">
        <f t="shared" si="31"/>
        <v>143.11859443631039</v>
      </c>
      <c r="C122" s="35">
        <f t="shared" si="32"/>
        <v>113.28983649850488</v>
      </c>
      <c r="D122" s="35">
        <f t="shared" si="33"/>
        <v>89.825595209808469</v>
      </c>
      <c r="E122" s="35">
        <f t="shared" si="34"/>
        <v>113.56021732568679</v>
      </c>
      <c r="F122" s="35">
        <f t="shared" si="35"/>
        <v>128.17346053772769</v>
      </c>
      <c r="G122" s="35">
        <f t="shared" si="36"/>
        <v>122.76978816222403</v>
      </c>
      <c r="H122" s="35">
        <f t="shared" si="37"/>
        <v>172.89716813626646</v>
      </c>
      <c r="I122" s="35">
        <f t="shared" si="38"/>
        <v>131.36162719660763</v>
      </c>
      <c r="J122" s="35">
        <f t="shared" si="39"/>
        <v>105.17820247933886</v>
      </c>
      <c r="L122" s="34">
        <v>44561</v>
      </c>
      <c r="M122" s="33">
        <v>410.55</v>
      </c>
      <c r="N122" s="34">
        <v>44561</v>
      </c>
      <c r="O122" s="33">
        <v>291.70999999999998</v>
      </c>
      <c r="P122" s="34">
        <v>44561</v>
      </c>
      <c r="Q122" s="33">
        <v>189.02</v>
      </c>
      <c r="R122" s="34">
        <v>44561</v>
      </c>
      <c r="S122" s="33">
        <v>150.49</v>
      </c>
      <c r="T122" s="34">
        <v>44561</v>
      </c>
      <c r="U122" s="33">
        <v>369.46</v>
      </c>
      <c r="V122" s="34">
        <v>44561</v>
      </c>
      <c r="W122" s="33">
        <v>332.08</v>
      </c>
      <c r="X122" s="34">
        <v>44561</v>
      </c>
      <c r="Y122" s="33">
        <v>574.52</v>
      </c>
      <c r="Z122" s="34">
        <v>44561</v>
      </c>
      <c r="AA122" s="33">
        <v>365.54</v>
      </c>
      <c r="AB122" s="34">
        <v>44561</v>
      </c>
      <c r="AC122" s="33">
        <v>162.9</v>
      </c>
    </row>
    <row r="123" spans="1:29">
      <c r="A123" s="36">
        <f t="shared" si="30"/>
        <v>44568</v>
      </c>
      <c r="B123" s="35">
        <f t="shared" si="31"/>
        <v>140.50059262357945</v>
      </c>
      <c r="C123" s="35">
        <f t="shared" si="32"/>
        <v>112.76554429298236</v>
      </c>
      <c r="D123" s="35">
        <f t="shared" si="33"/>
        <v>96.288552012545708</v>
      </c>
      <c r="E123" s="35">
        <f t="shared" si="34"/>
        <v>118.04255961364333</v>
      </c>
      <c r="F123" s="35">
        <f t="shared" si="35"/>
        <v>122.21335646140504</v>
      </c>
      <c r="G123" s="35">
        <f t="shared" si="36"/>
        <v>122.23002698805864</v>
      </c>
      <c r="H123" s="35">
        <f t="shared" si="37"/>
        <v>164.79882030756264</v>
      </c>
      <c r="I123" s="35">
        <f t="shared" si="38"/>
        <v>131.51974700830129</v>
      </c>
      <c r="J123" s="35">
        <f t="shared" si="39"/>
        <v>103.05397727272731</v>
      </c>
      <c r="L123" s="34">
        <v>44568</v>
      </c>
      <c r="M123" s="33">
        <v>403.04</v>
      </c>
      <c r="N123" s="34">
        <v>44568</v>
      </c>
      <c r="O123" s="33">
        <v>290.36</v>
      </c>
      <c r="P123" s="34">
        <v>44568</v>
      </c>
      <c r="Q123" s="33">
        <v>202.62</v>
      </c>
      <c r="R123" s="34">
        <v>44568</v>
      </c>
      <c r="S123" s="33">
        <v>156.43</v>
      </c>
      <c r="T123" s="34">
        <v>44568</v>
      </c>
      <c r="U123" s="33">
        <v>352.28</v>
      </c>
      <c r="V123" s="34">
        <v>44568</v>
      </c>
      <c r="W123" s="33">
        <v>330.62</v>
      </c>
      <c r="X123" s="34">
        <v>44568</v>
      </c>
      <c r="Y123" s="33">
        <v>547.61</v>
      </c>
      <c r="Z123" s="34">
        <v>44568</v>
      </c>
      <c r="AA123" s="33">
        <v>365.98</v>
      </c>
      <c r="AB123" s="34">
        <v>44568</v>
      </c>
      <c r="AC123" s="33">
        <v>159.61000000000001</v>
      </c>
    </row>
    <row r="124" spans="1:29">
      <c r="A124" s="36">
        <f t="shared" si="30"/>
        <v>44575</v>
      </c>
      <c r="B124" s="35">
        <f t="shared" si="31"/>
        <v>139.70926584396568</v>
      </c>
      <c r="C124" s="35">
        <f t="shared" si="32"/>
        <v>112.25678667132713</v>
      </c>
      <c r="D124" s="35">
        <f t="shared" si="33"/>
        <v>101.00746091336784</v>
      </c>
      <c r="E124" s="35">
        <f t="shared" si="34"/>
        <v>119.38575309387274</v>
      </c>
      <c r="F124" s="35">
        <f t="shared" si="35"/>
        <v>121.59583694709455</v>
      </c>
      <c r="G124" s="35">
        <f t="shared" si="36"/>
        <v>121.2540204813486</v>
      </c>
      <c r="H124" s="35">
        <f t="shared" si="37"/>
        <v>164.50088777874743</v>
      </c>
      <c r="I124" s="35">
        <f t="shared" si="38"/>
        <v>133.1800050310849</v>
      </c>
      <c r="J124" s="35">
        <f t="shared" si="39"/>
        <v>102.98941115702482</v>
      </c>
      <c r="L124" s="34">
        <v>44575</v>
      </c>
      <c r="M124" s="33">
        <v>400.77</v>
      </c>
      <c r="N124" s="34">
        <v>44575</v>
      </c>
      <c r="O124" s="33">
        <v>289.05</v>
      </c>
      <c r="P124" s="34">
        <v>44575</v>
      </c>
      <c r="Q124" s="33">
        <v>212.55</v>
      </c>
      <c r="R124" s="34">
        <v>44575</v>
      </c>
      <c r="S124" s="33">
        <v>158.21</v>
      </c>
      <c r="T124" s="34">
        <v>44575</v>
      </c>
      <c r="U124" s="33">
        <v>350.5</v>
      </c>
      <c r="V124" s="34">
        <v>44575</v>
      </c>
      <c r="W124" s="33">
        <v>327.98</v>
      </c>
      <c r="X124" s="34">
        <v>44575</v>
      </c>
      <c r="Y124" s="33">
        <v>546.62</v>
      </c>
      <c r="Z124" s="34">
        <v>44575</v>
      </c>
      <c r="AA124" s="33">
        <v>370.6</v>
      </c>
      <c r="AB124" s="34">
        <v>44575</v>
      </c>
      <c r="AC124" s="33">
        <v>159.51</v>
      </c>
    </row>
    <row r="125" spans="1:29">
      <c r="A125" s="36">
        <f t="shared" si="30"/>
        <v>44582</v>
      </c>
      <c r="B125" s="35">
        <f t="shared" si="31"/>
        <v>131.59380882660531</v>
      </c>
      <c r="C125" s="35">
        <f t="shared" si="32"/>
        <v>110.80818672569816</v>
      </c>
      <c r="D125" s="35">
        <f t="shared" si="33"/>
        <v>98.493560804067826</v>
      </c>
      <c r="E125" s="35">
        <f t="shared" si="34"/>
        <v>114.54874735888933</v>
      </c>
      <c r="F125" s="35">
        <f t="shared" si="35"/>
        <v>118.07111882046834</v>
      </c>
      <c r="G125" s="35">
        <f t="shared" si="36"/>
        <v>116.8878701615586</v>
      </c>
      <c r="H125" s="35">
        <f t="shared" si="37"/>
        <v>153.96791958831136</v>
      </c>
      <c r="I125" s="35">
        <f t="shared" si="38"/>
        <v>129.64746469256474</v>
      </c>
      <c r="J125" s="35">
        <f t="shared" si="39"/>
        <v>102.2856404958678</v>
      </c>
      <c r="L125" s="34">
        <v>44582</v>
      </c>
      <c r="M125" s="33">
        <v>377.49</v>
      </c>
      <c r="N125" s="34">
        <v>44582</v>
      </c>
      <c r="O125" s="33">
        <v>285.32</v>
      </c>
      <c r="P125" s="34">
        <v>44582</v>
      </c>
      <c r="Q125" s="33">
        <v>207.26</v>
      </c>
      <c r="R125" s="34">
        <v>44582</v>
      </c>
      <c r="S125" s="33">
        <v>151.80000000000001</v>
      </c>
      <c r="T125" s="34">
        <v>44582</v>
      </c>
      <c r="U125" s="33">
        <v>340.34</v>
      </c>
      <c r="V125" s="34">
        <v>44582</v>
      </c>
      <c r="W125" s="33">
        <v>316.17</v>
      </c>
      <c r="X125" s="34">
        <v>44582</v>
      </c>
      <c r="Y125" s="33">
        <v>511.62</v>
      </c>
      <c r="Z125" s="34">
        <v>44582</v>
      </c>
      <c r="AA125" s="33">
        <v>360.77</v>
      </c>
      <c r="AB125" s="34">
        <v>44582</v>
      </c>
      <c r="AC125" s="33">
        <v>158.41999999999999</v>
      </c>
    </row>
    <row r="126" spans="1:29">
      <c r="A126" s="36">
        <f t="shared" si="30"/>
        <v>44589</v>
      </c>
      <c r="B126" s="35">
        <f t="shared" si="31"/>
        <v>127.33040507564664</v>
      </c>
      <c r="C126" s="35">
        <f t="shared" si="32"/>
        <v>109.04501145675567</v>
      </c>
      <c r="D126" s="35">
        <f t="shared" si="33"/>
        <v>100.95043482393193</v>
      </c>
      <c r="E126" s="35">
        <f t="shared" si="34"/>
        <v>114.01297917295513</v>
      </c>
      <c r="F126" s="35">
        <f t="shared" si="35"/>
        <v>117.30442324371207</v>
      </c>
      <c r="G126" s="35">
        <f t="shared" si="36"/>
        <v>113.12802691411875</v>
      </c>
      <c r="H126" s="35">
        <f t="shared" si="37"/>
        <v>154.41030425230969</v>
      </c>
      <c r="I126" s="35">
        <f t="shared" si="38"/>
        <v>125.56509864520068</v>
      </c>
      <c r="J126" s="35">
        <f t="shared" si="39"/>
        <v>100.64566115702482</v>
      </c>
      <c r="L126" s="34">
        <v>44589</v>
      </c>
      <c r="M126" s="33">
        <v>365.26</v>
      </c>
      <c r="N126" s="34">
        <v>44589</v>
      </c>
      <c r="O126" s="33">
        <v>280.77999999999997</v>
      </c>
      <c r="P126" s="34">
        <v>44589</v>
      </c>
      <c r="Q126" s="33">
        <v>212.43</v>
      </c>
      <c r="R126" s="34">
        <v>44589</v>
      </c>
      <c r="S126" s="33">
        <v>151.09</v>
      </c>
      <c r="T126" s="34">
        <v>44589</v>
      </c>
      <c r="U126" s="33">
        <v>338.13</v>
      </c>
      <c r="V126" s="34">
        <v>44589</v>
      </c>
      <c r="W126" s="33">
        <v>306</v>
      </c>
      <c r="X126" s="34">
        <v>44589</v>
      </c>
      <c r="Y126" s="33">
        <v>513.09</v>
      </c>
      <c r="Z126" s="34">
        <v>44589</v>
      </c>
      <c r="AA126" s="33">
        <v>349.41</v>
      </c>
      <c r="AB126" s="34">
        <v>44589</v>
      </c>
      <c r="AC126" s="33">
        <v>155.88</v>
      </c>
    </row>
    <row r="127" spans="1:29">
      <c r="A127" s="36">
        <f t="shared" si="30"/>
        <v>44596</v>
      </c>
      <c r="B127" s="35">
        <f t="shared" si="31"/>
        <v>132.04001952171788</v>
      </c>
      <c r="C127" s="35">
        <f t="shared" si="32"/>
        <v>110.03534117829827</v>
      </c>
      <c r="D127" s="35">
        <f t="shared" si="33"/>
        <v>105.16561326807013</v>
      </c>
      <c r="E127" s="35">
        <f t="shared" si="34"/>
        <v>117.45396921219449</v>
      </c>
      <c r="F127" s="35">
        <f t="shared" si="35"/>
        <v>118.95576756287946</v>
      </c>
      <c r="G127" s="35">
        <f t="shared" si="36"/>
        <v>114.3332470701319</v>
      </c>
      <c r="H127" s="35">
        <f t="shared" si="37"/>
        <v>156.73056667368857</v>
      </c>
      <c r="I127" s="35">
        <f t="shared" si="38"/>
        <v>127.32597836633482</v>
      </c>
      <c r="J127" s="35">
        <f t="shared" si="39"/>
        <v>101.45919421487605</v>
      </c>
      <c r="L127" s="34">
        <v>44596</v>
      </c>
      <c r="M127" s="33">
        <v>378.77</v>
      </c>
      <c r="N127" s="34">
        <v>44596</v>
      </c>
      <c r="O127" s="33">
        <v>283.33</v>
      </c>
      <c r="P127" s="34">
        <v>44596</v>
      </c>
      <c r="Q127" s="33">
        <v>221.3</v>
      </c>
      <c r="R127" s="34">
        <v>44596</v>
      </c>
      <c r="S127" s="33">
        <v>155.65</v>
      </c>
      <c r="T127" s="34">
        <v>44596</v>
      </c>
      <c r="U127" s="33">
        <v>342.89</v>
      </c>
      <c r="V127" s="34">
        <v>44596</v>
      </c>
      <c r="W127" s="33">
        <v>309.26</v>
      </c>
      <c r="X127" s="34">
        <v>44596</v>
      </c>
      <c r="Y127" s="33">
        <v>520.79999999999995</v>
      </c>
      <c r="Z127" s="34">
        <v>44596</v>
      </c>
      <c r="AA127" s="33">
        <v>354.31</v>
      </c>
      <c r="AB127" s="34">
        <v>44596</v>
      </c>
      <c r="AC127" s="33">
        <v>157.13999999999999</v>
      </c>
    </row>
    <row r="128" spans="1:29">
      <c r="A128" s="36">
        <f t="shared" si="30"/>
        <v>44603</v>
      </c>
      <c r="B128" s="35">
        <f t="shared" si="31"/>
        <v>130.67001324687999</v>
      </c>
      <c r="C128" s="35">
        <f t="shared" si="32"/>
        <v>110.07806128393344</v>
      </c>
      <c r="D128" s="35">
        <f t="shared" si="33"/>
        <v>107.14251770184859</v>
      </c>
      <c r="E128" s="35">
        <f t="shared" si="34"/>
        <v>119.02354361605805</v>
      </c>
      <c r="F128" s="35">
        <f t="shared" si="35"/>
        <v>117.7033824804857</v>
      </c>
      <c r="G128" s="35">
        <f t="shared" si="36"/>
        <v>114.72882546489694</v>
      </c>
      <c r="H128" s="35">
        <f t="shared" si="37"/>
        <v>153.85356164795806</v>
      </c>
      <c r="I128" s="35">
        <f t="shared" si="38"/>
        <v>130.7255543177489</v>
      </c>
      <c r="J128" s="35">
        <f t="shared" si="39"/>
        <v>100.11621900826449</v>
      </c>
      <c r="L128" s="34">
        <v>44603</v>
      </c>
      <c r="M128" s="33">
        <v>374.84</v>
      </c>
      <c r="N128" s="34">
        <v>44603</v>
      </c>
      <c r="O128" s="33">
        <v>283.44</v>
      </c>
      <c r="P128" s="34">
        <v>44603</v>
      </c>
      <c r="Q128" s="33">
        <v>225.46</v>
      </c>
      <c r="R128" s="34">
        <v>44603</v>
      </c>
      <c r="S128" s="33">
        <v>157.72999999999999</v>
      </c>
      <c r="T128" s="34">
        <v>44603</v>
      </c>
      <c r="U128" s="33">
        <v>339.28</v>
      </c>
      <c r="V128" s="34">
        <v>44603</v>
      </c>
      <c r="W128" s="33">
        <v>310.33</v>
      </c>
      <c r="X128" s="34">
        <v>44603</v>
      </c>
      <c r="Y128" s="33">
        <v>511.24</v>
      </c>
      <c r="Z128" s="34">
        <v>44603</v>
      </c>
      <c r="AA128" s="33">
        <v>363.77</v>
      </c>
      <c r="AB128" s="34">
        <v>44603</v>
      </c>
      <c r="AC128" s="33">
        <v>155.06</v>
      </c>
    </row>
    <row r="129" spans="1:29">
      <c r="A129" s="36">
        <f t="shared" si="30"/>
        <v>44610</v>
      </c>
      <c r="B129" s="35">
        <f t="shared" si="31"/>
        <v>128.97232099281879</v>
      </c>
      <c r="C129" s="35">
        <f t="shared" si="32"/>
        <v>110.80430307973134</v>
      </c>
      <c r="D129" s="35">
        <f t="shared" si="33"/>
        <v>103.53561754502685</v>
      </c>
      <c r="E129" s="35">
        <f t="shared" si="34"/>
        <v>116.22396619378218</v>
      </c>
      <c r="F129" s="35">
        <f t="shared" si="35"/>
        <v>115.73633998265397</v>
      </c>
      <c r="G129" s="35">
        <f t="shared" si="36"/>
        <v>113.16499685755473</v>
      </c>
      <c r="H129" s="35">
        <f t="shared" si="37"/>
        <v>150.46495531012064</v>
      </c>
      <c r="I129" s="35">
        <f t="shared" si="38"/>
        <v>130.18291587307286</v>
      </c>
      <c r="J129" s="35">
        <f t="shared" si="39"/>
        <v>98.999225206611612</v>
      </c>
      <c r="L129" s="34">
        <v>44610</v>
      </c>
      <c r="M129" s="33">
        <v>369.97</v>
      </c>
      <c r="N129" s="34">
        <v>44610</v>
      </c>
      <c r="O129" s="33">
        <v>285.31</v>
      </c>
      <c r="P129" s="34">
        <v>44610</v>
      </c>
      <c r="Q129" s="33">
        <v>217.87</v>
      </c>
      <c r="R129" s="34">
        <v>44610</v>
      </c>
      <c r="S129" s="33">
        <v>154.02000000000001</v>
      </c>
      <c r="T129" s="34">
        <v>44610</v>
      </c>
      <c r="U129" s="33">
        <v>333.61</v>
      </c>
      <c r="V129" s="34">
        <v>44610</v>
      </c>
      <c r="W129" s="33">
        <v>306.10000000000002</v>
      </c>
      <c r="X129" s="34">
        <v>44610</v>
      </c>
      <c r="Y129" s="33">
        <v>499.98</v>
      </c>
      <c r="Z129" s="34">
        <v>44610</v>
      </c>
      <c r="AA129" s="33">
        <v>362.26</v>
      </c>
      <c r="AB129" s="34">
        <v>44610</v>
      </c>
      <c r="AC129" s="33">
        <v>153.33000000000001</v>
      </c>
    </row>
    <row r="130" spans="1:29">
      <c r="A130" s="36">
        <f t="shared" si="30"/>
        <v>44617</v>
      </c>
      <c r="B130" s="35">
        <f t="shared" si="31"/>
        <v>124.75423551558251</v>
      </c>
      <c r="C130" s="35">
        <f t="shared" si="32"/>
        <v>109.56542001631141</v>
      </c>
      <c r="D130" s="35">
        <f t="shared" si="33"/>
        <v>102.45687401986409</v>
      </c>
      <c r="E130" s="35">
        <f t="shared" si="34"/>
        <v>113.21309990944772</v>
      </c>
      <c r="F130" s="35">
        <f t="shared" si="35"/>
        <v>117.99826539462273</v>
      </c>
      <c r="G130" s="35">
        <f t="shared" si="36"/>
        <v>112.0706865318495</v>
      </c>
      <c r="H130" s="35">
        <f t="shared" si="37"/>
        <v>151.35875289656622</v>
      </c>
      <c r="I130" s="35">
        <f t="shared" si="38"/>
        <v>128.49031516153372</v>
      </c>
      <c r="J130" s="35">
        <f t="shared" si="39"/>
        <v>100.12267561983474</v>
      </c>
      <c r="L130" s="34">
        <v>44617</v>
      </c>
      <c r="M130" s="33">
        <v>357.87</v>
      </c>
      <c r="N130" s="34">
        <v>44617</v>
      </c>
      <c r="O130" s="33">
        <v>282.12</v>
      </c>
      <c r="P130" s="34">
        <v>44617</v>
      </c>
      <c r="Q130" s="33">
        <v>215.6</v>
      </c>
      <c r="R130" s="34">
        <v>44617</v>
      </c>
      <c r="S130" s="33">
        <v>150.03</v>
      </c>
      <c r="T130" s="34">
        <v>44617</v>
      </c>
      <c r="U130" s="33">
        <v>340.13</v>
      </c>
      <c r="V130" s="34">
        <v>44617</v>
      </c>
      <c r="W130" s="33">
        <v>303.14</v>
      </c>
      <c r="X130" s="34">
        <v>44617</v>
      </c>
      <c r="Y130" s="33">
        <v>502.95</v>
      </c>
      <c r="Z130" s="34">
        <v>44617</v>
      </c>
      <c r="AA130" s="33">
        <v>357.55</v>
      </c>
      <c r="AB130" s="34">
        <v>44617</v>
      </c>
      <c r="AC130" s="33">
        <v>155.07</v>
      </c>
    </row>
    <row r="131" spans="1:29">
      <c r="A131" s="36">
        <f t="shared" si="30"/>
        <v>44624</v>
      </c>
      <c r="B131" s="35">
        <f t="shared" si="31"/>
        <v>118.06456110994911</v>
      </c>
      <c r="C131" s="35">
        <f t="shared" si="32"/>
        <v>106.80414773389266</v>
      </c>
      <c r="D131" s="35">
        <f t="shared" si="33"/>
        <v>105.49351328232667</v>
      </c>
      <c r="E131" s="35">
        <f t="shared" si="34"/>
        <v>106.79897373981295</v>
      </c>
      <c r="F131" s="35">
        <f t="shared" si="35"/>
        <v>117.48829141370341</v>
      </c>
      <c r="G131" s="35">
        <f t="shared" si="36"/>
        <v>110.48467595844571</v>
      </c>
      <c r="H131" s="35">
        <f t="shared" si="37"/>
        <v>146.08324054289926</v>
      </c>
      <c r="I131" s="35">
        <f t="shared" si="38"/>
        <v>128.96108096453082</v>
      </c>
      <c r="J131" s="35">
        <f t="shared" si="39"/>
        <v>100.12267561983474</v>
      </c>
      <c r="L131" s="34">
        <v>44624</v>
      </c>
      <c r="M131" s="33">
        <v>338.68</v>
      </c>
      <c r="N131" s="34">
        <v>44624</v>
      </c>
      <c r="O131" s="33">
        <v>275.01</v>
      </c>
      <c r="P131" s="34">
        <v>44624</v>
      </c>
      <c r="Q131" s="33">
        <v>221.99</v>
      </c>
      <c r="R131" s="34">
        <v>44624</v>
      </c>
      <c r="S131" s="33">
        <v>141.53</v>
      </c>
      <c r="T131" s="34">
        <v>44624</v>
      </c>
      <c r="U131" s="33">
        <v>338.66</v>
      </c>
      <c r="V131" s="34">
        <v>44624</v>
      </c>
      <c r="W131" s="33">
        <v>298.85000000000002</v>
      </c>
      <c r="X131" s="34">
        <v>44624</v>
      </c>
      <c r="Y131" s="33">
        <v>485.42</v>
      </c>
      <c r="Z131" s="34">
        <v>44624</v>
      </c>
      <c r="AA131" s="33">
        <v>358.86</v>
      </c>
      <c r="AB131" s="34">
        <v>44624</v>
      </c>
      <c r="AC131" s="33">
        <v>155.07</v>
      </c>
    </row>
    <row r="132" spans="1:29">
      <c r="A132" s="36">
        <f t="shared" si="30"/>
        <v>44631</v>
      </c>
      <c r="B132" s="35">
        <f t="shared" si="31"/>
        <v>114.38332287527017</v>
      </c>
      <c r="C132" s="35">
        <f t="shared" si="32"/>
        <v>102.39232591556961</v>
      </c>
      <c r="D132" s="35">
        <f t="shared" si="33"/>
        <v>105.08957848215559</v>
      </c>
      <c r="E132" s="35">
        <f t="shared" si="34"/>
        <v>105.97645638394214</v>
      </c>
      <c r="F132" s="35">
        <f t="shared" si="35"/>
        <v>115.13963573287079</v>
      </c>
      <c r="G132" s="35">
        <f t="shared" si="36"/>
        <v>109.6195792820436</v>
      </c>
      <c r="H132" s="35">
        <f t="shared" si="37"/>
        <v>140.69637966836194</v>
      </c>
      <c r="I132" s="35">
        <f t="shared" si="38"/>
        <v>126.14367341071618</v>
      </c>
      <c r="J132" s="35">
        <f t="shared" si="39"/>
        <v>100.38094008264466</v>
      </c>
      <c r="L132" s="34">
        <v>44631</v>
      </c>
      <c r="M132" s="33">
        <v>328.12</v>
      </c>
      <c r="N132" s="34">
        <v>44631</v>
      </c>
      <c r="O132" s="33">
        <v>263.64999999999998</v>
      </c>
      <c r="P132" s="34">
        <v>44631</v>
      </c>
      <c r="Q132" s="33">
        <v>221.14</v>
      </c>
      <c r="R132" s="34">
        <v>44631</v>
      </c>
      <c r="S132" s="33">
        <v>140.44</v>
      </c>
      <c r="T132" s="34">
        <v>44631</v>
      </c>
      <c r="U132" s="33">
        <v>331.89</v>
      </c>
      <c r="V132" s="34">
        <v>44631</v>
      </c>
      <c r="W132" s="33">
        <v>296.51</v>
      </c>
      <c r="X132" s="34">
        <v>44631</v>
      </c>
      <c r="Y132" s="33">
        <v>467.52</v>
      </c>
      <c r="Z132" s="34">
        <v>44631</v>
      </c>
      <c r="AA132" s="33">
        <v>351.02</v>
      </c>
      <c r="AB132" s="34">
        <v>44631</v>
      </c>
      <c r="AC132" s="33">
        <v>155.47</v>
      </c>
    </row>
    <row r="133" spans="1:29">
      <c r="A133" s="36">
        <f t="shared" si="30"/>
        <v>44638</v>
      </c>
      <c r="B133" s="35">
        <f t="shared" si="31"/>
        <v>124.42306351530365</v>
      </c>
      <c r="C133" s="35">
        <f t="shared" si="32"/>
        <v>106.57501262184948</v>
      </c>
      <c r="D133" s="35">
        <f t="shared" si="33"/>
        <v>103.02713491422327</v>
      </c>
      <c r="E133" s="35">
        <f t="shared" si="34"/>
        <v>112.4962269846062</v>
      </c>
      <c r="F133" s="35">
        <f t="shared" si="35"/>
        <v>121.98091934084999</v>
      </c>
      <c r="G133" s="35">
        <f t="shared" si="36"/>
        <v>115.26858663906233</v>
      </c>
      <c r="H133" s="35">
        <f t="shared" si="37"/>
        <v>151.49417677330041</v>
      </c>
      <c r="I133" s="35">
        <f t="shared" si="38"/>
        <v>129.84511445718184</v>
      </c>
      <c r="J133" s="35">
        <f t="shared" si="39"/>
        <v>101.36234504132234</v>
      </c>
      <c r="L133" s="34">
        <v>44638</v>
      </c>
      <c r="M133" s="33">
        <v>356.92</v>
      </c>
      <c r="N133" s="34">
        <v>44638</v>
      </c>
      <c r="O133" s="33">
        <v>274.42</v>
      </c>
      <c r="P133" s="34">
        <v>44638</v>
      </c>
      <c r="Q133" s="33">
        <v>216.8</v>
      </c>
      <c r="R133" s="34">
        <v>44638</v>
      </c>
      <c r="S133" s="33">
        <v>149.08000000000001</v>
      </c>
      <c r="T133" s="34">
        <v>44638</v>
      </c>
      <c r="U133" s="33">
        <v>351.61</v>
      </c>
      <c r="V133" s="34">
        <v>44638</v>
      </c>
      <c r="W133" s="33">
        <v>311.79000000000002</v>
      </c>
      <c r="X133" s="34">
        <v>44638</v>
      </c>
      <c r="Y133" s="33">
        <v>503.4</v>
      </c>
      <c r="Z133" s="34">
        <v>44638</v>
      </c>
      <c r="AA133" s="33">
        <v>361.32</v>
      </c>
      <c r="AB133" s="34">
        <v>44638</v>
      </c>
      <c r="AC133" s="33">
        <v>156.99</v>
      </c>
    </row>
    <row r="134" spans="1:29">
      <c r="A134" s="36">
        <f t="shared" si="30"/>
        <v>44645</v>
      </c>
      <c r="B134" s="35">
        <f t="shared" si="31"/>
        <v>124.91110646308304</v>
      </c>
      <c r="C134" s="35">
        <f t="shared" si="32"/>
        <v>106.83521690162732</v>
      </c>
      <c r="D134" s="35">
        <f t="shared" si="33"/>
        <v>110.08411348191798</v>
      </c>
      <c r="E134" s="35">
        <f t="shared" si="34"/>
        <v>113.4696649562331</v>
      </c>
      <c r="F134" s="35">
        <f t="shared" si="35"/>
        <v>121.80745880312233</v>
      </c>
      <c r="G134" s="35">
        <f t="shared" si="36"/>
        <v>115.15767680875437</v>
      </c>
      <c r="H134" s="35">
        <f t="shared" si="37"/>
        <v>154.32002166782024</v>
      </c>
      <c r="I134" s="35">
        <f t="shared" si="38"/>
        <v>133.79092248535591</v>
      </c>
      <c r="J134" s="35">
        <f t="shared" si="39"/>
        <v>103.05397727272731</v>
      </c>
      <c r="L134" s="34">
        <v>44645</v>
      </c>
      <c r="M134" s="33">
        <v>358.32</v>
      </c>
      <c r="N134" s="34">
        <v>44645</v>
      </c>
      <c r="O134" s="33">
        <v>275.08999999999997</v>
      </c>
      <c r="P134" s="34">
        <v>44645</v>
      </c>
      <c r="Q134" s="33">
        <v>231.65</v>
      </c>
      <c r="R134" s="34">
        <v>44645</v>
      </c>
      <c r="S134" s="33">
        <v>150.37</v>
      </c>
      <c r="T134" s="34">
        <v>44645</v>
      </c>
      <c r="U134" s="33">
        <v>351.11</v>
      </c>
      <c r="V134" s="34">
        <v>44645</v>
      </c>
      <c r="W134" s="33">
        <v>311.49</v>
      </c>
      <c r="X134" s="34">
        <v>44645</v>
      </c>
      <c r="Y134" s="33">
        <v>512.79</v>
      </c>
      <c r="Z134" s="34">
        <v>44645</v>
      </c>
      <c r="AA134" s="33">
        <v>372.3</v>
      </c>
      <c r="AB134" s="34">
        <v>44645</v>
      </c>
      <c r="AC134" s="33">
        <v>159.61000000000001</v>
      </c>
    </row>
    <row r="135" spans="1:29">
      <c r="A135" s="36">
        <f t="shared" si="30"/>
        <v>44652</v>
      </c>
      <c r="B135" s="35">
        <f t="shared" si="31"/>
        <v>126.53559227497735</v>
      </c>
      <c r="C135" s="35">
        <f t="shared" si="32"/>
        <v>109.12268437609237</v>
      </c>
      <c r="D135" s="35">
        <f t="shared" si="33"/>
        <v>108.75825690253292</v>
      </c>
      <c r="E135" s="35">
        <f t="shared" si="34"/>
        <v>112.4962269846062</v>
      </c>
      <c r="F135" s="35">
        <f t="shared" si="35"/>
        <v>123.47614917606248</v>
      </c>
      <c r="G135" s="35">
        <f t="shared" si="36"/>
        <v>113.94875965839762</v>
      </c>
      <c r="H135" s="35">
        <f t="shared" si="37"/>
        <v>154.37419121851394</v>
      </c>
      <c r="I135" s="35">
        <f t="shared" si="38"/>
        <v>134.41980810004668</v>
      </c>
      <c r="J135" s="35">
        <f t="shared" si="39"/>
        <v>106.70196280991739</v>
      </c>
      <c r="L135" s="34">
        <v>44652</v>
      </c>
      <c r="M135" s="33">
        <v>362.98</v>
      </c>
      <c r="N135" s="34">
        <v>44652</v>
      </c>
      <c r="O135" s="33">
        <v>280.98</v>
      </c>
      <c r="P135" s="34">
        <v>44652</v>
      </c>
      <c r="Q135" s="33">
        <v>228.86</v>
      </c>
      <c r="R135" s="34">
        <v>44652</v>
      </c>
      <c r="S135" s="33">
        <v>149.08000000000001</v>
      </c>
      <c r="T135" s="34">
        <v>44652</v>
      </c>
      <c r="U135" s="33">
        <v>355.92</v>
      </c>
      <c r="V135" s="34">
        <v>44652</v>
      </c>
      <c r="W135" s="33">
        <v>308.22000000000003</v>
      </c>
      <c r="X135" s="34">
        <v>44652</v>
      </c>
      <c r="Y135" s="33">
        <v>512.97</v>
      </c>
      <c r="Z135" s="34">
        <v>44652</v>
      </c>
      <c r="AA135" s="33">
        <v>374.05</v>
      </c>
      <c r="AB135" s="34">
        <v>44652</v>
      </c>
      <c r="AC135" s="33">
        <v>165.26</v>
      </c>
    </row>
    <row r="136" spans="1:29">
      <c r="A136" s="36">
        <f t="shared" si="30"/>
        <v>44659</v>
      </c>
      <c r="B136" s="35">
        <f t="shared" si="31"/>
        <v>122.06651328174024</v>
      </c>
      <c r="C136" s="35">
        <f t="shared" si="32"/>
        <v>110.82760495553234</v>
      </c>
      <c r="D136" s="35">
        <f t="shared" si="33"/>
        <v>110.92049612697809</v>
      </c>
      <c r="E136" s="35">
        <f t="shared" si="34"/>
        <v>110.70027165710843</v>
      </c>
      <c r="F136" s="35">
        <f t="shared" si="35"/>
        <v>127.5559410234172</v>
      </c>
      <c r="G136" s="35">
        <f t="shared" si="36"/>
        <v>110.25176531479897</v>
      </c>
      <c r="H136" s="35">
        <f t="shared" si="37"/>
        <v>147.72337416112433</v>
      </c>
      <c r="I136" s="35">
        <f t="shared" si="38"/>
        <v>133.52140007905987</v>
      </c>
      <c r="J136" s="35">
        <f t="shared" si="39"/>
        <v>108.64540289256202</v>
      </c>
      <c r="L136" s="34">
        <v>44659</v>
      </c>
      <c r="M136" s="33">
        <v>350.16</v>
      </c>
      <c r="N136" s="34">
        <v>44659</v>
      </c>
      <c r="O136" s="33">
        <v>285.37</v>
      </c>
      <c r="P136" s="34">
        <v>44659</v>
      </c>
      <c r="Q136" s="33">
        <v>233.41</v>
      </c>
      <c r="R136" s="34">
        <v>44659</v>
      </c>
      <c r="S136" s="33">
        <v>146.69999999999999</v>
      </c>
      <c r="T136" s="34">
        <v>44659</v>
      </c>
      <c r="U136" s="33">
        <v>367.68</v>
      </c>
      <c r="V136" s="34">
        <v>44659</v>
      </c>
      <c r="W136" s="33">
        <v>298.22000000000003</v>
      </c>
      <c r="X136" s="34">
        <v>44659</v>
      </c>
      <c r="Y136" s="33">
        <v>490.87</v>
      </c>
      <c r="Z136" s="34">
        <v>44659</v>
      </c>
      <c r="AA136" s="33">
        <v>371.55</v>
      </c>
      <c r="AB136" s="34">
        <v>44659</v>
      </c>
      <c r="AC136" s="33">
        <v>168.27</v>
      </c>
    </row>
    <row r="137" spans="1:29">
      <c r="A137" s="36">
        <f t="shared" si="30"/>
        <v>44666</v>
      </c>
      <c r="B137" s="35">
        <f t="shared" si="31"/>
        <v>120.9021822491808</v>
      </c>
      <c r="C137" s="35">
        <f t="shared" si="32"/>
        <v>110.24117441454045</v>
      </c>
      <c r="D137" s="35">
        <f t="shared" si="33"/>
        <v>111.40997006130306</v>
      </c>
      <c r="E137" s="35">
        <f t="shared" si="34"/>
        <v>108.81376396015702</v>
      </c>
      <c r="F137" s="35">
        <f t="shared" si="35"/>
        <v>124.16999132697315</v>
      </c>
      <c r="G137" s="35">
        <f t="shared" si="36"/>
        <v>109.8672779030647</v>
      </c>
      <c r="H137" s="35">
        <f t="shared" si="37"/>
        <v>142.84811459869394</v>
      </c>
      <c r="I137" s="35">
        <f t="shared" si="38"/>
        <v>133.58608545657091</v>
      </c>
      <c r="J137" s="35">
        <f t="shared" si="39"/>
        <v>107.27660123966946</v>
      </c>
      <c r="L137" s="34">
        <v>44666</v>
      </c>
      <c r="M137" s="33">
        <v>346.82</v>
      </c>
      <c r="N137" s="34">
        <v>44666</v>
      </c>
      <c r="O137" s="33">
        <v>283.86</v>
      </c>
      <c r="P137" s="34">
        <v>44666</v>
      </c>
      <c r="Q137" s="33">
        <v>234.44</v>
      </c>
      <c r="R137" s="34">
        <v>44666</v>
      </c>
      <c r="S137" s="33">
        <v>144.19999999999999</v>
      </c>
      <c r="T137" s="34">
        <v>44666</v>
      </c>
      <c r="U137" s="33">
        <v>357.92</v>
      </c>
      <c r="V137" s="34">
        <v>44666</v>
      </c>
      <c r="W137" s="33">
        <v>297.18</v>
      </c>
      <c r="X137" s="34">
        <v>44666</v>
      </c>
      <c r="Y137" s="33">
        <v>474.67</v>
      </c>
      <c r="Z137" s="34">
        <v>44666</v>
      </c>
      <c r="AA137" s="33">
        <v>371.73</v>
      </c>
      <c r="AB137" s="34">
        <v>44666</v>
      </c>
      <c r="AC137" s="33">
        <v>166.15</v>
      </c>
    </row>
    <row r="138" spans="1:29">
      <c r="A138" s="36">
        <f t="shared" si="30"/>
        <v>44673</v>
      </c>
      <c r="B138" s="35">
        <f t="shared" si="31"/>
        <v>118.17262776267171</v>
      </c>
      <c r="C138" s="35">
        <f t="shared" si="32"/>
        <v>110.09359586780079</v>
      </c>
      <c r="D138" s="35">
        <f t="shared" si="33"/>
        <v>107.78881338212233</v>
      </c>
      <c r="E138" s="35">
        <f t="shared" si="34"/>
        <v>106.85934198611538</v>
      </c>
      <c r="F138" s="35">
        <f t="shared" si="35"/>
        <v>119.61144839549006</v>
      </c>
      <c r="G138" s="35">
        <f t="shared" si="36"/>
        <v>108.57702687714877</v>
      </c>
      <c r="H138" s="35">
        <f t="shared" si="37"/>
        <v>138.95091636823261</v>
      </c>
      <c r="I138" s="35">
        <f t="shared" si="38"/>
        <v>127.12832860171771</v>
      </c>
      <c r="J138" s="35">
        <f t="shared" si="39"/>
        <v>105.32670454545458</v>
      </c>
      <c r="L138" s="34">
        <v>44673</v>
      </c>
      <c r="M138" s="33">
        <v>338.99</v>
      </c>
      <c r="N138" s="34">
        <v>44673</v>
      </c>
      <c r="O138" s="33">
        <v>283.48</v>
      </c>
      <c r="P138" s="34">
        <v>44673</v>
      </c>
      <c r="Q138" s="33">
        <v>226.82</v>
      </c>
      <c r="R138" s="34">
        <v>44673</v>
      </c>
      <c r="S138" s="33">
        <v>141.61000000000001</v>
      </c>
      <c r="T138" s="34">
        <v>44673</v>
      </c>
      <c r="U138" s="33">
        <v>344.78</v>
      </c>
      <c r="V138" s="34">
        <v>44673</v>
      </c>
      <c r="W138" s="33">
        <v>293.69</v>
      </c>
      <c r="X138" s="34">
        <v>44673</v>
      </c>
      <c r="Y138" s="33">
        <v>461.72</v>
      </c>
      <c r="Z138" s="34">
        <v>44673</v>
      </c>
      <c r="AA138" s="33">
        <v>353.76</v>
      </c>
      <c r="AB138" s="34">
        <v>44673</v>
      </c>
      <c r="AC138" s="33">
        <v>163.13</v>
      </c>
    </row>
    <row r="139" spans="1:29">
      <c r="A139" s="36">
        <f t="shared" si="30"/>
        <v>44680</v>
      </c>
      <c r="B139" s="35">
        <f t="shared" si="31"/>
        <v>112.6193962211532</v>
      </c>
      <c r="C139" s="35">
        <f t="shared" si="32"/>
        <v>108.50906831333263</v>
      </c>
      <c r="D139" s="35">
        <f t="shared" si="33"/>
        <v>106.33464810150645</v>
      </c>
      <c r="E139" s="35">
        <f t="shared" si="34"/>
        <v>102.76939329912472</v>
      </c>
      <c r="F139" s="35">
        <f t="shared" si="35"/>
        <v>116.86036426712927</v>
      </c>
      <c r="G139" s="35">
        <f t="shared" si="36"/>
        <v>105.31997486043835</v>
      </c>
      <c r="H139" s="35">
        <f t="shared" si="37"/>
        <v>136.66977640013246</v>
      </c>
      <c r="I139" s="35">
        <f t="shared" si="38"/>
        <v>125.23807812556147</v>
      </c>
      <c r="J139" s="35">
        <f t="shared" si="39"/>
        <v>102.40831611570252</v>
      </c>
      <c r="L139" s="34">
        <v>44680</v>
      </c>
      <c r="M139" s="33">
        <v>323.06</v>
      </c>
      <c r="N139" s="34">
        <v>44680</v>
      </c>
      <c r="O139" s="33">
        <v>279.39999999999998</v>
      </c>
      <c r="P139" s="34">
        <v>44680</v>
      </c>
      <c r="Q139" s="33">
        <v>223.76</v>
      </c>
      <c r="R139" s="34">
        <v>44680</v>
      </c>
      <c r="S139" s="33">
        <v>136.19</v>
      </c>
      <c r="T139" s="34">
        <v>44680</v>
      </c>
      <c r="U139" s="33">
        <v>336.85</v>
      </c>
      <c r="V139" s="34">
        <v>44680</v>
      </c>
      <c r="W139" s="33">
        <v>284.88</v>
      </c>
      <c r="X139" s="34">
        <v>44680</v>
      </c>
      <c r="Y139" s="33">
        <v>454.14</v>
      </c>
      <c r="Z139" s="34">
        <v>44680</v>
      </c>
      <c r="AA139" s="33">
        <v>348.5</v>
      </c>
      <c r="AB139" s="34">
        <v>44680</v>
      </c>
      <c r="AC139" s="33">
        <v>158.61000000000001</v>
      </c>
    </row>
    <row r="140" spans="1:29">
      <c r="A140" s="36">
        <f t="shared" si="30"/>
        <v>44687</v>
      </c>
      <c r="B140" s="35">
        <f t="shared" si="31"/>
        <v>107.7982291013038</v>
      </c>
      <c r="C140" s="35">
        <f t="shared" si="32"/>
        <v>105.7477960309139</v>
      </c>
      <c r="D140" s="35">
        <f t="shared" si="33"/>
        <v>113.3060875350473</v>
      </c>
      <c r="E140" s="35">
        <f t="shared" si="34"/>
        <v>101.4111077573197</v>
      </c>
      <c r="F140" s="35">
        <f t="shared" si="35"/>
        <v>114.94535993061582</v>
      </c>
      <c r="G140" s="35">
        <f t="shared" si="36"/>
        <v>103.8374801286553</v>
      </c>
      <c r="H140" s="35">
        <f t="shared" si="37"/>
        <v>134.53910740618139</v>
      </c>
      <c r="I140" s="35">
        <f t="shared" si="38"/>
        <v>122.14755453336683</v>
      </c>
      <c r="J140" s="35">
        <f t="shared" si="39"/>
        <v>102.24044421487606</v>
      </c>
      <c r="L140" s="34">
        <v>44687</v>
      </c>
      <c r="M140" s="33">
        <v>309.23</v>
      </c>
      <c r="N140" s="34">
        <v>44687</v>
      </c>
      <c r="O140" s="33">
        <v>272.29000000000002</v>
      </c>
      <c r="P140" s="34">
        <v>44687</v>
      </c>
      <c r="Q140" s="33">
        <v>238.43</v>
      </c>
      <c r="R140" s="34">
        <v>44687</v>
      </c>
      <c r="S140" s="33">
        <v>134.38999999999999</v>
      </c>
      <c r="T140" s="34">
        <v>44687</v>
      </c>
      <c r="U140" s="33">
        <v>331.33</v>
      </c>
      <c r="V140" s="34">
        <v>44687</v>
      </c>
      <c r="W140" s="33">
        <v>280.87</v>
      </c>
      <c r="X140" s="34">
        <v>44687</v>
      </c>
      <c r="Y140" s="33">
        <v>447.06</v>
      </c>
      <c r="Z140" s="34">
        <v>44687</v>
      </c>
      <c r="AA140" s="33">
        <v>339.9</v>
      </c>
      <c r="AB140" s="34">
        <v>44687</v>
      </c>
      <c r="AC140" s="33">
        <v>158.35</v>
      </c>
    </row>
    <row r="141" spans="1:29">
      <c r="A141" s="36">
        <f t="shared" si="30"/>
        <v>44694</v>
      </c>
      <c r="B141" s="35">
        <f t="shared" si="31"/>
        <v>104.78630690929376</v>
      </c>
      <c r="C141" s="35">
        <f t="shared" si="32"/>
        <v>105.98469843489073</v>
      </c>
      <c r="D141" s="35">
        <f t="shared" si="33"/>
        <v>110.05084826308038</v>
      </c>
      <c r="E141" s="35">
        <f t="shared" si="34"/>
        <v>98.551162088741378</v>
      </c>
      <c r="F141" s="35">
        <f t="shared" si="35"/>
        <v>113.3183000867303</v>
      </c>
      <c r="G141" s="35">
        <f t="shared" si="36"/>
        <v>101.51576768087534</v>
      </c>
      <c r="H141" s="35">
        <f t="shared" si="37"/>
        <v>130.44629690932621</v>
      </c>
      <c r="I141" s="35">
        <f t="shared" si="38"/>
        <v>117.51536277715884</v>
      </c>
      <c r="J141" s="35">
        <f t="shared" si="39"/>
        <v>100.65211776859506</v>
      </c>
      <c r="L141" s="34">
        <v>44694</v>
      </c>
      <c r="M141" s="33">
        <v>300.58999999999997</v>
      </c>
      <c r="N141" s="34">
        <v>44694</v>
      </c>
      <c r="O141" s="33">
        <v>272.89999999999998</v>
      </c>
      <c r="P141" s="34">
        <v>44694</v>
      </c>
      <c r="Q141" s="33">
        <v>231.58</v>
      </c>
      <c r="R141" s="34">
        <v>44694</v>
      </c>
      <c r="S141" s="33">
        <v>130.6</v>
      </c>
      <c r="T141" s="34">
        <v>44694</v>
      </c>
      <c r="U141" s="33">
        <v>326.64</v>
      </c>
      <c r="V141" s="34">
        <v>44694</v>
      </c>
      <c r="W141" s="33">
        <v>274.58999999999997</v>
      </c>
      <c r="X141" s="34">
        <v>44694</v>
      </c>
      <c r="Y141" s="33">
        <v>433.46</v>
      </c>
      <c r="Z141" s="34">
        <v>44694</v>
      </c>
      <c r="AA141" s="33">
        <v>327.01</v>
      </c>
      <c r="AB141" s="34">
        <v>44694</v>
      </c>
      <c r="AC141" s="33">
        <v>155.88999999999999</v>
      </c>
    </row>
    <row r="142" spans="1:29">
      <c r="A142" s="36">
        <f t="shared" si="30"/>
        <v>44701</v>
      </c>
      <c r="B142" s="35">
        <f t="shared" si="31"/>
        <v>100.63445583211326</v>
      </c>
      <c r="C142" s="35">
        <f t="shared" si="32"/>
        <v>100.02330187580107</v>
      </c>
      <c r="D142" s="35">
        <f t="shared" si="33"/>
        <v>112.40792662643162</v>
      </c>
      <c r="E142" s="35">
        <f t="shared" si="34"/>
        <v>98.649260488982847</v>
      </c>
      <c r="F142" s="35">
        <f t="shared" si="35"/>
        <v>115.00086730268869</v>
      </c>
      <c r="G142" s="35">
        <f t="shared" si="36"/>
        <v>100.49909423638572</v>
      </c>
      <c r="H142" s="35">
        <f t="shared" si="37"/>
        <v>126.92226669475461</v>
      </c>
      <c r="I142" s="35">
        <f t="shared" si="38"/>
        <v>120.1890250476156</v>
      </c>
      <c r="J142" s="35">
        <f t="shared" si="39"/>
        <v>102.77634297520665</v>
      </c>
      <c r="L142" s="34">
        <v>44701</v>
      </c>
      <c r="M142" s="33">
        <v>288.68</v>
      </c>
      <c r="N142" s="34">
        <v>44701</v>
      </c>
      <c r="O142" s="33">
        <v>257.55</v>
      </c>
      <c r="P142" s="34">
        <v>44701</v>
      </c>
      <c r="Q142" s="33">
        <v>236.54</v>
      </c>
      <c r="R142" s="34">
        <v>44701</v>
      </c>
      <c r="S142" s="33">
        <v>130.72999999999999</v>
      </c>
      <c r="T142" s="34">
        <v>44701</v>
      </c>
      <c r="U142" s="33">
        <v>331.49</v>
      </c>
      <c r="V142" s="34">
        <v>44701</v>
      </c>
      <c r="W142" s="33">
        <v>271.83999999999997</v>
      </c>
      <c r="X142" s="34">
        <v>44701</v>
      </c>
      <c r="Y142" s="33">
        <v>421.75</v>
      </c>
      <c r="Z142" s="34">
        <v>44701</v>
      </c>
      <c r="AA142" s="33">
        <v>334.45</v>
      </c>
      <c r="AB142" s="34">
        <v>44701</v>
      </c>
      <c r="AC142" s="33">
        <v>159.18</v>
      </c>
    </row>
    <row r="143" spans="1:29">
      <c r="A143" s="36">
        <f t="shared" si="30"/>
        <v>44708</v>
      </c>
      <c r="B143" s="35">
        <f t="shared" si="31"/>
        <v>107.41128076413585</v>
      </c>
      <c r="C143" s="35">
        <f t="shared" si="32"/>
        <v>104.45454192395826</v>
      </c>
      <c r="D143" s="35">
        <f t="shared" si="33"/>
        <v>118.97067908568172</v>
      </c>
      <c r="E143" s="35">
        <f t="shared" si="34"/>
        <v>104.32387564141267</v>
      </c>
      <c r="F143" s="35">
        <f t="shared" si="35"/>
        <v>118.18560277536866</v>
      </c>
      <c r="G143" s="35">
        <f t="shared" si="36"/>
        <v>104.89851750526813</v>
      </c>
      <c r="H143" s="35">
        <f t="shared" si="37"/>
        <v>135.29748111589277</v>
      </c>
      <c r="I143" s="35">
        <f t="shared" si="38"/>
        <v>125.35307435224779</v>
      </c>
      <c r="J143" s="35">
        <f t="shared" si="39"/>
        <v>105.81740702479341</v>
      </c>
      <c r="L143" s="34">
        <v>44708</v>
      </c>
      <c r="M143" s="33">
        <v>308.12</v>
      </c>
      <c r="N143" s="34">
        <v>44708</v>
      </c>
      <c r="O143" s="33">
        <v>268.95999999999998</v>
      </c>
      <c r="P143" s="34">
        <v>44708</v>
      </c>
      <c r="Q143" s="33">
        <v>250.35</v>
      </c>
      <c r="R143" s="34">
        <v>44708</v>
      </c>
      <c r="S143" s="33">
        <v>138.25</v>
      </c>
      <c r="T143" s="34">
        <v>44708</v>
      </c>
      <c r="U143" s="33">
        <v>340.67</v>
      </c>
      <c r="V143" s="34">
        <v>44708</v>
      </c>
      <c r="W143" s="33">
        <v>283.74</v>
      </c>
      <c r="X143" s="34">
        <v>44708</v>
      </c>
      <c r="Y143" s="33">
        <v>449.58</v>
      </c>
      <c r="Z143" s="34">
        <v>44708</v>
      </c>
      <c r="AA143" s="33">
        <v>348.82</v>
      </c>
      <c r="AB143" s="34">
        <v>44708</v>
      </c>
      <c r="AC143" s="33">
        <v>163.89</v>
      </c>
    </row>
    <row r="144" spans="1:29">
      <c r="A144" s="36">
        <f t="shared" si="30"/>
        <v>44715</v>
      </c>
      <c r="B144" s="35">
        <f t="shared" si="31"/>
        <v>108.36993655441684</v>
      </c>
      <c r="C144" s="35">
        <f t="shared" si="32"/>
        <v>103.5923725193212</v>
      </c>
      <c r="D144" s="35">
        <f t="shared" si="33"/>
        <v>120.3440574062634</v>
      </c>
      <c r="E144" s="35">
        <f t="shared" si="34"/>
        <v>103.10141865378816</v>
      </c>
      <c r="F144" s="35">
        <f t="shared" si="35"/>
        <v>115.25758889852564</v>
      </c>
      <c r="G144" s="35">
        <f t="shared" si="36"/>
        <v>105.44197567377712</v>
      </c>
      <c r="H144" s="35">
        <f t="shared" si="37"/>
        <v>134.34349513978756</v>
      </c>
      <c r="I144" s="35">
        <f t="shared" si="38"/>
        <v>125.70165666439068</v>
      </c>
      <c r="J144" s="35">
        <f t="shared" si="39"/>
        <v>104.31947314049589</v>
      </c>
      <c r="L144" s="34">
        <v>44715</v>
      </c>
      <c r="M144" s="33">
        <v>310.87</v>
      </c>
      <c r="N144" s="34">
        <v>44715</v>
      </c>
      <c r="O144" s="33">
        <v>266.74</v>
      </c>
      <c r="P144" s="34">
        <v>44715</v>
      </c>
      <c r="Q144" s="33">
        <v>253.24</v>
      </c>
      <c r="R144" s="34">
        <v>44715</v>
      </c>
      <c r="S144" s="33">
        <v>136.63</v>
      </c>
      <c r="T144" s="34">
        <v>44715</v>
      </c>
      <c r="U144" s="33">
        <v>332.23</v>
      </c>
      <c r="V144" s="34">
        <v>44715</v>
      </c>
      <c r="W144" s="33">
        <v>285.20999999999998</v>
      </c>
      <c r="X144" s="34">
        <v>44715</v>
      </c>
      <c r="Y144" s="33">
        <v>446.41</v>
      </c>
      <c r="Z144" s="34">
        <v>44715</v>
      </c>
      <c r="AA144" s="33">
        <v>349.79</v>
      </c>
      <c r="AB144" s="34">
        <v>44715</v>
      </c>
      <c r="AC144" s="33">
        <v>161.57</v>
      </c>
    </row>
    <row r="145" spans="1:29">
      <c r="A145" s="36">
        <f t="shared" si="30"/>
        <v>44722</v>
      </c>
      <c r="B145" s="35">
        <f t="shared" si="31"/>
        <v>104.36101234051459</v>
      </c>
      <c r="C145" s="35">
        <f t="shared" si="32"/>
        <v>100.19806594430857</v>
      </c>
      <c r="D145" s="35">
        <f t="shared" si="33"/>
        <v>118.73307037969875</v>
      </c>
      <c r="E145" s="35">
        <f t="shared" si="34"/>
        <v>97.072140054331456</v>
      </c>
      <c r="F145" s="35">
        <f t="shared" si="35"/>
        <v>111.42758022549874</v>
      </c>
      <c r="G145" s="35">
        <f t="shared" si="36"/>
        <v>100.51388221376013</v>
      </c>
      <c r="H145" s="35">
        <f t="shared" si="37"/>
        <v>126.34746757350509</v>
      </c>
      <c r="I145" s="35">
        <f t="shared" si="38"/>
        <v>119.33374061163616</v>
      </c>
      <c r="J145" s="35">
        <f t="shared" si="39"/>
        <v>100.30991735537192</v>
      </c>
      <c r="L145" s="34">
        <v>44722</v>
      </c>
      <c r="M145" s="33">
        <v>299.37</v>
      </c>
      <c r="N145" s="34">
        <v>44722</v>
      </c>
      <c r="O145" s="33">
        <v>258</v>
      </c>
      <c r="P145" s="34">
        <v>44722</v>
      </c>
      <c r="Q145" s="33">
        <v>249.85</v>
      </c>
      <c r="R145" s="34">
        <v>44722</v>
      </c>
      <c r="S145" s="33">
        <v>128.63999999999999</v>
      </c>
      <c r="T145" s="34">
        <v>44722</v>
      </c>
      <c r="U145" s="33">
        <v>321.19</v>
      </c>
      <c r="V145" s="34">
        <v>44722</v>
      </c>
      <c r="W145" s="33">
        <v>271.88</v>
      </c>
      <c r="X145" s="34">
        <v>44722</v>
      </c>
      <c r="Y145" s="33">
        <v>419.84</v>
      </c>
      <c r="Z145" s="34">
        <v>44722</v>
      </c>
      <c r="AA145" s="33">
        <v>332.07</v>
      </c>
      <c r="AB145" s="34">
        <v>44722</v>
      </c>
      <c r="AC145" s="33">
        <v>155.36000000000001</v>
      </c>
    </row>
    <row r="146" spans="1:29">
      <c r="A146" s="36">
        <f t="shared" si="30"/>
        <v>44729</v>
      </c>
      <c r="B146" s="35">
        <f t="shared" si="31"/>
        <v>98.727602314718013</v>
      </c>
      <c r="C146" s="35">
        <f t="shared" si="32"/>
        <v>96.586275195153249</v>
      </c>
      <c r="D146" s="35">
        <f t="shared" si="33"/>
        <v>101.54445658888945</v>
      </c>
      <c r="E146" s="35">
        <f t="shared" si="34"/>
        <v>92.816178690009096</v>
      </c>
      <c r="F146" s="35">
        <f t="shared" si="35"/>
        <v>106.45620121422382</v>
      </c>
      <c r="G146" s="35">
        <f t="shared" si="36"/>
        <v>94.43232651854035</v>
      </c>
      <c r="H146" s="35">
        <f t="shared" si="37"/>
        <v>119.36561437298747</v>
      </c>
      <c r="I146" s="35">
        <f t="shared" si="38"/>
        <v>109.84295827793149</v>
      </c>
      <c r="J146" s="35">
        <f t="shared" si="39"/>
        <v>92.671745867768607</v>
      </c>
      <c r="L146" s="34">
        <v>44729</v>
      </c>
      <c r="M146" s="33">
        <v>283.20999999999998</v>
      </c>
      <c r="N146" s="34">
        <v>44729</v>
      </c>
      <c r="O146" s="33">
        <v>248.7</v>
      </c>
      <c r="P146" s="34">
        <v>44729</v>
      </c>
      <c r="Q146" s="33">
        <v>213.68</v>
      </c>
      <c r="R146" s="34">
        <v>44729</v>
      </c>
      <c r="S146" s="33">
        <v>123</v>
      </c>
      <c r="T146" s="34">
        <v>44729</v>
      </c>
      <c r="U146" s="33">
        <v>306.86</v>
      </c>
      <c r="V146" s="34">
        <v>44729</v>
      </c>
      <c r="W146" s="33">
        <v>255.43</v>
      </c>
      <c r="X146" s="34">
        <v>44729</v>
      </c>
      <c r="Y146" s="33">
        <v>396.64</v>
      </c>
      <c r="Z146" s="34">
        <v>44729</v>
      </c>
      <c r="AA146" s="33">
        <v>305.66000000000003</v>
      </c>
      <c r="AB146" s="34">
        <v>44729</v>
      </c>
      <c r="AC146" s="33">
        <v>143.53</v>
      </c>
    </row>
    <row r="147" spans="1:29">
      <c r="A147" s="34">
        <v>44736</v>
      </c>
      <c r="B147" s="35">
        <f t="shared" ref="B147:B148" si="40">B146*M147/M146</f>
        <v>105.34058425712895</v>
      </c>
      <c r="C147" s="35">
        <f t="shared" ref="C147:C148" si="41">C146*O147/O146</f>
        <v>101.98842673501889</v>
      </c>
      <c r="D147" s="35">
        <f t="shared" ref="D147:D148" si="42">D146*Q147/Q146</f>
        <v>100.26612175070098</v>
      </c>
      <c r="E147" s="35">
        <f t="shared" ref="E147:E148" si="43">E146*S147/S146</f>
        <v>95.72140054331426</v>
      </c>
      <c r="F147" s="35">
        <f t="shared" ref="F147:F148" si="44">F146*U147/U146</f>
        <v>114.49089332176935</v>
      </c>
      <c r="G147" s="35">
        <f t="shared" ref="G147:G148" si="45">G146*W147/W146</f>
        <v>96.975858626936216</v>
      </c>
      <c r="H147" s="35">
        <f t="shared" ref="H147:H148" si="46">H146*Y147/Y146</f>
        <v>126.853050046646</v>
      </c>
      <c r="I147" s="35">
        <f t="shared" ref="I147:I148" si="47">I146*AA147/AA146</f>
        <v>108.96970568153232</v>
      </c>
      <c r="J147" s="35">
        <f t="shared" ref="J147:J148" si="48">J146*AC147/AC146</f>
        <v>97.09452479338843</v>
      </c>
      <c r="L147" s="34">
        <v>44736</v>
      </c>
      <c r="M147" s="33">
        <v>302.18</v>
      </c>
      <c r="N147" s="34">
        <v>44736</v>
      </c>
      <c r="O147" s="33">
        <v>262.61</v>
      </c>
      <c r="P147" s="34">
        <v>44736</v>
      </c>
      <c r="Q147" s="33">
        <v>210.99</v>
      </c>
      <c r="R147" s="34">
        <v>44736</v>
      </c>
      <c r="S147" s="33">
        <v>126.85</v>
      </c>
      <c r="T147" s="34">
        <v>44736</v>
      </c>
      <c r="U147" s="33">
        <v>330.02</v>
      </c>
      <c r="V147" s="34">
        <v>44736</v>
      </c>
      <c r="W147" s="33">
        <v>262.31</v>
      </c>
      <c r="X147" s="34">
        <v>44736</v>
      </c>
      <c r="Y147" s="33">
        <v>421.52</v>
      </c>
      <c r="Z147" s="34">
        <v>44736</v>
      </c>
      <c r="AA147" s="33">
        <v>303.23</v>
      </c>
      <c r="AB147" s="34">
        <v>44736</v>
      </c>
      <c r="AC147" s="33">
        <v>150.38</v>
      </c>
    </row>
    <row r="148" spans="1:29">
      <c r="A148" s="34">
        <v>44743</v>
      </c>
      <c r="B148" s="35">
        <f t="shared" si="40"/>
        <v>101.56522345394971</v>
      </c>
      <c r="C148" s="35">
        <f t="shared" si="41"/>
        <v>101.73210610120786</v>
      </c>
      <c r="D148" s="35">
        <f t="shared" si="42"/>
        <v>100.88390438625673</v>
      </c>
      <c r="E148" s="35">
        <f t="shared" si="43"/>
        <v>94.121642016299475</v>
      </c>
      <c r="F148" s="35">
        <f t="shared" si="44"/>
        <v>114.37987857762363</v>
      </c>
      <c r="G148" s="35">
        <f t="shared" si="45"/>
        <v>95.837184369107845</v>
      </c>
      <c r="H148" s="35">
        <f t="shared" si="46"/>
        <v>120.77402269102291</v>
      </c>
      <c r="I148" s="35">
        <f t="shared" si="47"/>
        <v>105.45513350343191</v>
      </c>
      <c r="J148" s="35">
        <f t="shared" si="48"/>
        <v>99.257489669421489</v>
      </c>
      <c r="L148" s="34">
        <v>44743</v>
      </c>
      <c r="M148" s="33">
        <v>291.35000000000002</v>
      </c>
      <c r="N148" s="34">
        <v>44743</v>
      </c>
      <c r="O148" s="33">
        <v>261.95</v>
      </c>
      <c r="P148" s="34">
        <v>44743</v>
      </c>
      <c r="Q148" s="33">
        <v>212.29</v>
      </c>
      <c r="R148" s="34">
        <v>44743</v>
      </c>
      <c r="S148" s="33">
        <v>124.73</v>
      </c>
      <c r="T148" s="34">
        <v>44743</v>
      </c>
      <c r="U148" s="33">
        <v>329.7</v>
      </c>
      <c r="V148" s="34">
        <v>44743</v>
      </c>
      <c r="W148" s="33">
        <v>259.23</v>
      </c>
      <c r="X148" s="34">
        <v>44743</v>
      </c>
      <c r="Y148" s="33">
        <v>401.32</v>
      </c>
      <c r="Z148" s="34">
        <v>44743</v>
      </c>
      <c r="AA148" s="33">
        <v>293.45</v>
      </c>
      <c r="AB148" s="34">
        <v>44743</v>
      </c>
      <c r="AC148" s="33">
        <v>153.72999999999999</v>
      </c>
    </row>
    <row r="149" spans="1:29">
      <c r="A149" s="34">
        <v>44750</v>
      </c>
      <c r="B149" s="35">
        <f t="shared" ref="B149:B152" si="49">B148*M149/M148</f>
        <v>105.16976922540617</v>
      </c>
      <c r="C149" s="35">
        <f t="shared" ref="C149:C152" si="50">C148*O149/O148</f>
        <v>101.81754631247821</v>
      </c>
      <c r="D149" s="35">
        <f t="shared" ref="D149:D152" si="51">D148*Q149/Q148</f>
        <v>98.674143420614953</v>
      </c>
      <c r="E149" s="35">
        <f t="shared" ref="E149:E152" si="52">E148*S149/S148</f>
        <v>94.287654693631197</v>
      </c>
      <c r="F149" s="35">
        <f t="shared" ref="F149:F152" si="53">F148*U149/U148</f>
        <v>115.72940156114488</v>
      </c>
      <c r="G149" s="35">
        <f t="shared" ref="G149:G152" si="54">G148*W149/W148</f>
        <v>96.70228104550992</v>
      </c>
      <c r="H149" s="35">
        <f t="shared" ref="H149:H152" si="55">H148*Y149/Y148</f>
        <v>125.76664961328962</v>
      </c>
      <c r="I149" s="35">
        <f t="shared" ref="I149:I152" si="56">I148*AA149/AA148</f>
        <v>104.86937147374852</v>
      </c>
      <c r="J149" s="35">
        <f t="shared" ref="J149:J152" si="57">J148*AC149/AC148</f>
        <v>97.28176652892563</v>
      </c>
      <c r="L149" s="34">
        <v>44750</v>
      </c>
      <c r="M149" s="33">
        <v>301.69</v>
      </c>
      <c r="N149" s="34">
        <v>44750</v>
      </c>
      <c r="O149" s="33">
        <v>262.17</v>
      </c>
      <c r="P149" s="34">
        <v>44750</v>
      </c>
      <c r="Q149" s="33">
        <v>207.64</v>
      </c>
      <c r="R149" s="34">
        <v>44750</v>
      </c>
      <c r="S149" s="33">
        <v>124.95</v>
      </c>
      <c r="T149" s="34">
        <v>44750</v>
      </c>
      <c r="U149" s="33">
        <v>333.59</v>
      </c>
      <c r="V149" s="34">
        <v>44750</v>
      </c>
      <c r="W149" s="33">
        <v>261.57</v>
      </c>
      <c r="X149" s="34">
        <v>44750</v>
      </c>
      <c r="Y149" s="33">
        <v>417.91</v>
      </c>
      <c r="Z149" s="34">
        <v>44750</v>
      </c>
      <c r="AA149" s="33">
        <v>291.82</v>
      </c>
      <c r="AB149" s="34">
        <v>44750</v>
      </c>
      <c r="AC149" s="33">
        <v>150.66999999999999</v>
      </c>
    </row>
    <row r="150" spans="1:29">
      <c r="A150" s="34">
        <v>44757</v>
      </c>
      <c r="B150" s="35">
        <f t="shared" si="49"/>
        <v>102.99100606567669</v>
      </c>
      <c r="C150" s="35">
        <f t="shared" si="50"/>
        <v>101.67385141170537</v>
      </c>
      <c r="D150" s="35">
        <f t="shared" si="51"/>
        <v>95.428408496887357</v>
      </c>
      <c r="E150" s="35">
        <f t="shared" si="52"/>
        <v>91.737096287352884</v>
      </c>
      <c r="F150" s="35">
        <f t="shared" si="53"/>
        <v>115.28187337380751</v>
      </c>
      <c r="G150" s="35">
        <f t="shared" si="54"/>
        <v>95.326999149691233</v>
      </c>
      <c r="H150" s="35">
        <f t="shared" si="55"/>
        <v>124.97818170874839</v>
      </c>
      <c r="I150" s="35">
        <f t="shared" si="56"/>
        <v>100.61091745427105</v>
      </c>
      <c r="J150" s="35">
        <f t="shared" si="57"/>
        <v>96.823347107438039</v>
      </c>
      <c r="L150" s="34">
        <v>44757</v>
      </c>
      <c r="M150" s="33">
        <v>295.44</v>
      </c>
      <c r="N150" s="34">
        <v>44757</v>
      </c>
      <c r="O150" s="33">
        <v>261.8</v>
      </c>
      <c r="P150" s="34">
        <v>44757</v>
      </c>
      <c r="Q150" s="33">
        <v>200.81</v>
      </c>
      <c r="R150" s="34">
        <v>44757</v>
      </c>
      <c r="S150" s="33">
        <v>121.57</v>
      </c>
      <c r="T150" s="34">
        <v>44757</v>
      </c>
      <c r="U150" s="33">
        <v>332.3</v>
      </c>
      <c r="V150" s="34">
        <v>44757</v>
      </c>
      <c r="W150" s="33">
        <v>257.85000000000002</v>
      </c>
      <c r="X150" s="34">
        <v>44757</v>
      </c>
      <c r="Y150" s="33">
        <v>415.29</v>
      </c>
      <c r="Z150" s="34">
        <v>44757</v>
      </c>
      <c r="AA150" s="33">
        <v>279.97000000000003</v>
      </c>
      <c r="AB150" s="34">
        <v>44757</v>
      </c>
      <c r="AC150" s="33">
        <v>149.96</v>
      </c>
    </row>
    <row r="151" spans="1:29">
      <c r="A151" s="34">
        <v>44764</v>
      </c>
      <c r="B151" s="35">
        <f t="shared" si="49"/>
        <v>109.09154291291924</v>
      </c>
      <c r="C151" s="35">
        <f t="shared" si="50"/>
        <v>102.9127344751253</v>
      </c>
      <c r="D151" s="35">
        <f t="shared" si="51"/>
        <v>99.211139096136534</v>
      </c>
      <c r="E151" s="35">
        <f t="shared" si="52"/>
        <v>95.230908542106889</v>
      </c>
      <c r="F151" s="35">
        <f t="shared" si="53"/>
        <v>115.53859496964446</v>
      </c>
      <c r="G151" s="35">
        <f t="shared" si="54"/>
        <v>99.900181152722766</v>
      </c>
      <c r="H151" s="35">
        <f t="shared" si="55"/>
        <v>130.25369406241538</v>
      </c>
      <c r="I151" s="35">
        <f t="shared" si="56"/>
        <v>105.07061487044956</v>
      </c>
      <c r="J151" s="35">
        <f t="shared" si="57"/>
        <v>97.268853305785143</v>
      </c>
      <c r="L151" s="34">
        <v>44764</v>
      </c>
      <c r="M151" s="33">
        <v>312.94</v>
      </c>
      <c r="N151" s="34">
        <v>44764</v>
      </c>
      <c r="O151" s="33">
        <v>264.99</v>
      </c>
      <c r="P151" s="34">
        <v>44764</v>
      </c>
      <c r="Q151" s="33">
        <v>208.77</v>
      </c>
      <c r="R151" s="34">
        <v>44764</v>
      </c>
      <c r="S151" s="33">
        <v>126.2</v>
      </c>
      <c r="T151" s="34">
        <v>44764</v>
      </c>
      <c r="U151" s="33">
        <v>333.04</v>
      </c>
      <c r="V151" s="34">
        <v>44764</v>
      </c>
      <c r="W151" s="33">
        <v>270.22000000000003</v>
      </c>
      <c r="X151" s="34">
        <v>44764</v>
      </c>
      <c r="Y151" s="33">
        <v>432.82</v>
      </c>
      <c r="Z151" s="34">
        <v>44764</v>
      </c>
      <c r="AA151" s="33">
        <v>292.38</v>
      </c>
      <c r="AB151" s="34">
        <v>44764</v>
      </c>
      <c r="AC151" s="33">
        <v>150.65</v>
      </c>
    </row>
    <row r="152" spans="1:29">
      <c r="A152" s="34">
        <v>44771</v>
      </c>
      <c r="B152" s="35">
        <f t="shared" si="49"/>
        <v>112.50435752631952</v>
      </c>
      <c r="C152" s="35">
        <f t="shared" si="50"/>
        <v>104.48561109169295</v>
      </c>
      <c r="D152" s="35">
        <f t="shared" si="51"/>
        <v>107.42764814902823</v>
      </c>
      <c r="E152" s="35">
        <f t="shared" si="52"/>
        <v>97.721098702082728</v>
      </c>
      <c r="F152" s="35">
        <f t="shared" si="53"/>
        <v>117.02688638334783</v>
      </c>
      <c r="G152" s="35">
        <f t="shared" si="54"/>
        <v>104.2219675403896</v>
      </c>
      <c r="H152" s="35">
        <f t="shared" si="55"/>
        <v>135.6014324836739</v>
      </c>
      <c r="I152" s="35">
        <f t="shared" si="56"/>
        <v>109.60218492830704</v>
      </c>
      <c r="J152" s="35">
        <f t="shared" si="57"/>
        <v>102.13068181818183</v>
      </c>
      <c r="L152" s="34">
        <v>44771</v>
      </c>
      <c r="M152" s="33">
        <v>322.73</v>
      </c>
      <c r="N152" s="34">
        <v>44771</v>
      </c>
      <c r="O152" s="33">
        <v>269.04000000000002</v>
      </c>
      <c r="P152" s="34">
        <v>44771</v>
      </c>
      <c r="Q152" s="33">
        <v>226.06</v>
      </c>
      <c r="R152" s="34">
        <v>44771</v>
      </c>
      <c r="S152" s="33">
        <v>129.5</v>
      </c>
      <c r="T152" s="34">
        <v>44771</v>
      </c>
      <c r="U152" s="33">
        <v>337.33</v>
      </c>
      <c r="V152" s="34">
        <v>44771</v>
      </c>
      <c r="W152" s="33">
        <v>281.91000000000003</v>
      </c>
      <c r="X152" s="34">
        <v>44771</v>
      </c>
      <c r="Y152" s="33">
        <v>450.59</v>
      </c>
      <c r="Z152" s="34">
        <v>44771</v>
      </c>
      <c r="AA152" s="33">
        <v>304.99</v>
      </c>
      <c r="AB152" s="34">
        <v>44771</v>
      </c>
      <c r="AC152" s="33">
        <v>158.18</v>
      </c>
    </row>
    <row r="153" spans="1:29">
      <c r="A153" s="34">
        <v>44778</v>
      </c>
      <c r="B153" s="35">
        <f t="shared" ref="B153:B157" si="58">B152*M153/M152</f>
        <v>113.88830788537969</v>
      </c>
      <c r="C153" s="35">
        <f t="shared" ref="C153:C157" si="59">C152*O153/O152</f>
        <v>104.03899180550705</v>
      </c>
      <c r="D153" s="35">
        <f t="shared" ref="D153:D157" si="60">D152*Q153/Q152</f>
        <v>101.98640878201782</v>
      </c>
      <c r="E153" s="35">
        <f t="shared" ref="E153:E157" si="61">E152*S153/S152</f>
        <v>97.887111379414449</v>
      </c>
      <c r="F153" s="35">
        <f t="shared" ref="F153:F157" si="62">F152*U153/U152</f>
        <v>116.03122289679102</v>
      </c>
      <c r="G153" s="35">
        <f t="shared" ref="G153:G157" si="63">G152*W153/W152</f>
        <v>104.58796998040584</v>
      </c>
      <c r="H153" s="35">
        <f t="shared" ref="H153:H157" si="64">H152*Y153/Y152</f>
        <v>138.50853170423426</v>
      </c>
      <c r="I153" s="35">
        <f t="shared" ref="I153:I157" si="65">I152*AA153/AA152</f>
        <v>108.73611959607574</v>
      </c>
      <c r="J153" s="35">
        <f t="shared" ref="J153:J157" si="66">J152*AC153/AC152</f>
        <v>102.13713842975207</v>
      </c>
      <c r="L153" s="34">
        <v>44778</v>
      </c>
      <c r="M153" s="33">
        <v>326.7</v>
      </c>
      <c r="N153" s="34">
        <v>44778</v>
      </c>
      <c r="O153" s="33">
        <v>267.89</v>
      </c>
      <c r="P153" s="34">
        <v>44778</v>
      </c>
      <c r="Q153" s="33">
        <v>214.61</v>
      </c>
      <c r="R153" s="34">
        <v>44778</v>
      </c>
      <c r="S153" s="33">
        <v>129.72</v>
      </c>
      <c r="T153" s="34">
        <v>44778</v>
      </c>
      <c r="U153" s="33">
        <v>334.46</v>
      </c>
      <c r="V153" s="34">
        <v>44778</v>
      </c>
      <c r="W153" s="33">
        <v>282.89999999999998</v>
      </c>
      <c r="X153" s="34">
        <v>44778</v>
      </c>
      <c r="Y153" s="33">
        <v>460.25</v>
      </c>
      <c r="Z153" s="34">
        <v>44778</v>
      </c>
      <c r="AA153" s="33">
        <v>302.58</v>
      </c>
      <c r="AB153" s="34">
        <v>44778</v>
      </c>
      <c r="AC153" s="33">
        <v>158.19</v>
      </c>
    </row>
    <row r="154" spans="1:29">
      <c r="A154" s="34">
        <v>44785</v>
      </c>
      <c r="B154" s="35">
        <f t="shared" si="58"/>
        <v>116.98040856166779</v>
      </c>
      <c r="C154" s="35">
        <f t="shared" si="59"/>
        <v>105.31671132859535</v>
      </c>
      <c r="D154" s="35">
        <f t="shared" si="60"/>
        <v>108.03592643634468</v>
      </c>
      <c r="E154" s="35">
        <f t="shared" si="61"/>
        <v>102.02988228191974</v>
      </c>
      <c r="F154" s="35">
        <f t="shared" si="62"/>
        <v>117.34258456201221</v>
      </c>
      <c r="G154" s="35">
        <f t="shared" si="63"/>
        <v>107.75999112721351</v>
      </c>
      <c r="H154" s="35">
        <f t="shared" si="64"/>
        <v>141.4818381534202</v>
      </c>
      <c r="I154" s="35">
        <f t="shared" si="65"/>
        <v>113.53002479606137</v>
      </c>
      <c r="J154" s="35">
        <f t="shared" si="66"/>
        <v>105.08135330578513</v>
      </c>
      <c r="L154" s="34">
        <v>44785</v>
      </c>
      <c r="M154" s="33">
        <v>335.57</v>
      </c>
      <c r="N154" s="34">
        <v>44785</v>
      </c>
      <c r="O154" s="33">
        <v>271.18</v>
      </c>
      <c r="P154" s="34">
        <v>44785</v>
      </c>
      <c r="Q154" s="33">
        <v>227.34</v>
      </c>
      <c r="R154" s="34">
        <v>44785</v>
      </c>
      <c r="S154" s="33">
        <v>135.21</v>
      </c>
      <c r="T154" s="34">
        <v>44785</v>
      </c>
      <c r="U154" s="33">
        <v>338.24</v>
      </c>
      <c r="V154" s="34">
        <v>44785</v>
      </c>
      <c r="W154" s="33">
        <v>291.48</v>
      </c>
      <c r="X154" s="34">
        <v>44785</v>
      </c>
      <c r="Y154" s="33">
        <v>470.13</v>
      </c>
      <c r="Z154" s="34">
        <v>44785</v>
      </c>
      <c r="AA154" s="33">
        <v>315.92</v>
      </c>
      <c r="AB154" s="34">
        <v>44785</v>
      </c>
      <c r="AC154" s="33">
        <v>162.75</v>
      </c>
    </row>
    <row r="155" spans="1:29">
      <c r="A155" s="34">
        <v>44792</v>
      </c>
      <c r="B155" s="35">
        <f t="shared" si="58"/>
        <v>114.3868088963258</v>
      </c>
      <c r="C155" s="35">
        <f t="shared" si="59"/>
        <v>106.2332517767681</v>
      </c>
      <c r="D155" s="35">
        <f t="shared" si="60"/>
        <v>108.25927861996868</v>
      </c>
      <c r="E155" s="35">
        <f t="shared" si="61"/>
        <v>99.645336552973177</v>
      </c>
      <c r="F155" s="35">
        <f t="shared" si="62"/>
        <v>116.13876843018218</v>
      </c>
      <c r="G155" s="35">
        <f t="shared" si="63"/>
        <v>105.90409996672697</v>
      </c>
      <c r="H155" s="35">
        <f t="shared" si="64"/>
        <v>138.67104035631527</v>
      </c>
      <c r="I155" s="35">
        <f t="shared" si="65"/>
        <v>110.63715096848384</v>
      </c>
      <c r="J155" s="35">
        <f t="shared" si="66"/>
        <v>105.54622933884299</v>
      </c>
      <c r="L155" s="34">
        <v>44792</v>
      </c>
      <c r="M155" s="33">
        <v>328.13</v>
      </c>
      <c r="N155" s="34">
        <v>44792</v>
      </c>
      <c r="O155" s="33">
        <v>273.54000000000002</v>
      </c>
      <c r="P155" s="34">
        <v>44792</v>
      </c>
      <c r="Q155" s="33">
        <v>227.81</v>
      </c>
      <c r="R155" s="34">
        <v>44792</v>
      </c>
      <c r="S155" s="33">
        <v>132.05000000000001</v>
      </c>
      <c r="T155" s="34">
        <v>44792</v>
      </c>
      <c r="U155" s="33">
        <v>334.77</v>
      </c>
      <c r="V155" s="34">
        <v>44792</v>
      </c>
      <c r="W155" s="33">
        <v>286.45999999999998</v>
      </c>
      <c r="X155" s="34">
        <v>44792</v>
      </c>
      <c r="Y155" s="33">
        <v>460.79</v>
      </c>
      <c r="Z155" s="34">
        <v>44792</v>
      </c>
      <c r="AA155" s="33">
        <v>307.87</v>
      </c>
      <c r="AB155" s="34">
        <v>44792</v>
      </c>
      <c r="AC155" s="33">
        <v>163.47</v>
      </c>
    </row>
    <row r="156" spans="1:29">
      <c r="A156" s="34">
        <v>44799</v>
      </c>
      <c r="B156" s="35">
        <f t="shared" si="58"/>
        <v>110.64979432475779</v>
      </c>
      <c r="C156" s="35">
        <f t="shared" si="59"/>
        <v>103.37100469921168</v>
      </c>
      <c r="D156" s="35">
        <f t="shared" si="60"/>
        <v>112.45544836762824</v>
      </c>
      <c r="E156" s="35">
        <f t="shared" si="61"/>
        <v>97.207968608511948</v>
      </c>
      <c r="F156" s="35">
        <f t="shared" si="62"/>
        <v>112.42671292281011</v>
      </c>
      <c r="G156" s="35">
        <f t="shared" si="63"/>
        <v>102.72098783688854</v>
      </c>
      <c r="H156" s="35">
        <f t="shared" si="64"/>
        <v>131.88479942219146</v>
      </c>
      <c r="I156" s="35">
        <f t="shared" si="65"/>
        <v>110.33169224134832</v>
      </c>
      <c r="J156" s="35">
        <f t="shared" si="66"/>
        <v>103.21539256198349</v>
      </c>
      <c r="L156" s="34">
        <v>44799</v>
      </c>
      <c r="M156" s="33">
        <v>317.41000000000003</v>
      </c>
      <c r="N156" s="34">
        <v>44799</v>
      </c>
      <c r="O156" s="33">
        <v>266.17</v>
      </c>
      <c r="P156" s="34">
        <v>44799</v>
      </c>
      <c r="Q156" s="33">
        <v>236.64</v>
      </c>
      <c r="R156" s="34">
        <v>44799</v>
      </c>
      <c r="S156" s="33">
        <v>128.82</v>
      </c>
      <c r="T156" s="34">
        <v>44799</v>
      </c>
      <c r="U156" s="33">
        <v>324.07</v>
      </c>
      <c r="V156" s="34">
        <v>44799</v>
      </c>
      <c r="W156" s="33">
        <v>277.85000000000002</v>
      </c>
      <c r="X156" s="34">
        <v>44799</v>
      </c>
      <c r="Y156" s="33">
        <v>438.24</v>
      </c>
      <c r="Z156" s="34">
        <v>44799</v>
      </c>
      <c r="AA156" s="33">
        <v>307.02</v>
      </c>
      <c r="AB156" s="34">
        <v>44799</v>
      </c>
      <c r="AC156" s="33">
        <v>159.86000000000001</v>
      </c>
    </row>
    <row r="157" spans="1:29">
      <c r="A157" s="34">
        <v>44806</v>
      </c>
      <c r="B157" s="35">
        <f t="shared" si="58"/>
        <v>107.68319040647012</v>
      </c>
      <c r="C157" s="35">
        <f t="shared" si="59"/>
        <v>101.12237368441498</v>
      </c>
      <c r="D157" s="35">
        <f t="shared" si="60"/>
        <v>106.60076985220743</v>
      </c>
      <c r="E157" s="35">
        <f t="shared" si="61"/>
        <v>94.702686386960494</v>
      </c>
      <c r="F157" s="35">
        <f t="shared" si="62"/>
        <v>110.5464006938422</v>
      </c>
      <c r="G157" s="35">
        <f t="shared" si="63"/>
        <v>98.901992679951121</v>
      </c>
      <c r="H157" s="35">
        <f t="shared" si="64"/>
        <v>126.29028860332841</v>
      </c>
      <c r="I157" s="35">
        <f t="shared" si="65"/>
        <v>103.34926510223882</v>
      </c>
      <c r="J157" s="35">
        <f t="shared" si="66"/>
        <v>101.07825413223142</v>
      </c>
      <c r="L157" s="34">
        <v>44806</v>
      </c>
      <c r="M157" s="33">
        <v>308.89999999999998</v>
      </c>
      <c r="N157" s="34">
        <v>44806</v>
      </c>
      <c r="O157" s="33">
        <v>260.38</v>
      </c>
      <c r="P157" s="34">
        <v>44806</v>
      </c>
      <c r="Q157" s="33">
        <v>224.32</v>
      </c>
      <c r="R157" s="34">
        <v>44806</v>
      </c>
      <c r="S157" s="33">
        <v>125.5</v>
      </c>
      <c r="T157" s="34">
        <v>44806</v>
      </c>
      <c r="U157" s="33">
        <v>318.64999999999998</v>
      </c>
      <c r="V157" s="34">
        <v>44806</v>
      </c>
      <c r="W157" s="33">
        <v>267.52</v>
      </c>
      <c r="X157" s="34">
        <v>44806</v>
      </c>
      <c r="Y157" s="33">
        <v>419.65</v>
      </c>
      <c r="Z157" s="34">
        <v>44806</v>
      </c>
      <c r="AA157" s="33">
        <v>287.58999999999997</v>
      </c>
      <c r="AB157" s="34">
        <v>44806</v>
      </c>
      <c r="AC157" s="33">
        <v>156.55000000000001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15FFCC-D265-4416-98BD-8571E1049300}">
  <dimension ref="A1:Y287"/>
  <sheetViews>
    <sheetView showGridLines="0" topLeftCell="S1" workbookViewId="0">
      <selection activeCell="AJ1" sqref="AJ1"/>
    </sheetView>
  </sheetViews>
  <sheetFormatPr defaultColWidth="9.1796875" defaultRowHeight="14.5"/>
  <cols>
    <col min="1" max="1" width="9.1796875" style="14"/>
    <col min="2" max="2" width="8.26953125" style="14" bestFit="1" customWidth="1"/>
    <col min="3" max="3" width="9.1796875" style="14" bestFit="1" customWidth="1"/>
    <col min="4" max="4" width="9.26953125" style="15" bestFit="1" customWidth="1"/>
    <col min="5" max="5" width="9.26953125" style="15" customWidth="1"/>
    <col min="6" max="8" width="9.1796875" style="14"/>
    <col min="9" max="9" width="12.1796875" style="14" bestFit="1" customWidth="1"/>
    <col min="10" max="16384" width="9.1796875" style="14"/>
  </cols>
  <sheetData>
    <row r="1" spans="1:25">
      <c r="A1" s="13" t="s">
        <v>25</v>
      </c>
    </row>
    <row r="3" spans="1:25" s="13" customFormat="1" ht="10">
      <c r="A3" s="16"/>
      <c r="B3" s="13" t="s">
        <v>26</v>
      </c>
      <c r="C3" s="13" t="s">
        <v>27</v>
      </c>
      <c r="D3" s="13" t="s">
        <v>28</v>
      </c>
    </row>
    <row r="4" spans="1:25">
      <c r="A4" s="17">
        <v>36161</v>
      </c>
      <c r="B4" s="18">
        <v>93.1</v>
      </c>
      <c r="C4" s="18"/>
      <c r="D4" s="18">
        <v>0</v>
      </c>
      <c r="E4" s="20"/>
    </row>
    <row r="5" spans="1:25">
      <c r="A5" s="17">
        <v>36192</v>
      </c>
      <c r="B5" s="18">
        <v>100.8</v>
      </c>
      <c r="C5" s="18"/>
      <c r="D5" s="18">
        <v>0</v>
      </c>
      <c r="E5" s="20"/>
    </row>
    <row r="6" spans="1:25">
      <c r="A6" s="17">
        <v>36220</v>
      </c>
      <c r="B6" s="18">
        <v>37.1</v>
      </c>
      <c r="C6" s="18"/>
      <c r="D6" s="18">
        <v>0</v>
      </c>
      <c r="E6" s="20"/>
    </row>
    <row r="7" spans="1:25">
      <c r="A7" s="17">
        <v>36251</v>
      </c>
      <c r="B7" s="18">
        <v>234.6</v>
      </c>
      <c r="C7" s="18"/>
      <c r="D7" s="18">
        <v>0</v>
      </c>
      <c r="E7" s="20"/>
    </row>
    <row r="8" spans="1:25">
      <c r="A8" s="17">
        <v>36281</v>
      </c>
      <c r="B8" s="18">
        <v>364.5</v>
      </c>
      <c r="C8" s="18"/>
      <c r="D8" s="18">
        <v>0</v>
      </c>
      <c r="E8" s="20"/>
    </row>
    <row r="9" spans="1:25">
      <c r="A9" s="17">
        <v>36312</v>
      </c>
      <c r="B9" s="18">
        <v>98.9</v>
      </c>
      <c r="C9" s="18"/>
      <c r="D9" s="18">
        <v>0</v>
      </c>
      <c r="E9" s="20"/>
    </row>
    <row r="10" spans="1:25">
      <c r="A10" s="17">
        <v>36342</v>
      </c>
      <c r="B10" s="18">
        <v>358.5</v>
      </c>
      <c r="C10" s="18"/>
      <c r="D10" s="18">
        <v>0</v>
      </c>
      <c r="E10" s="20"/>
    </row>
    <row r="11" spans="1:25">
      <c r="A11" s="17">
        <v>36373</v>
      </c>
      <c r="B11" s="18">
        <v>-38.4</v>
      </c>
      <c r="C11" s="18"/>
      <c r="D11" s="18">
        <v>0</v>
      </c>
      <c r="E11" s="20"/>
    </row>
    <row r="12" spans="1:25">
      <c r="A12" s="17">
        <v>36404</v>
      </c>
      <c r="B12" s="18">
        <v>-168.4</v>
      </c>
      <c r="C12" s="18"/>
      <c r="D12" s="18">
        <v>0</v>
      </c>
      <c r="E12" s="20"/>
    </row>
    <row r="13" spans="1:25">
      <c r="A13" s="17">
        <v>36434</v>
      </c>
      <c r="B13" s="18">
        <v>-182.3</v>
      </c>
      <c r="C13" s="18"/>
      <c r="D13" s="18">
        <v>0</v>
      </c>
      <c r="E13" s="20"/>
    </row>
    <row r="14" spans="1:25">
      <c r="A14" s="17">
        <v>36465</v>
      </c>
      <c r="B14" s="18">
        <v>316.7</v>
      </c>
      <c r="C14" s="18"/>
      <c r="D14" s="18">
        <v>0</v>
      </c>
      <c r="E14" s="20"/>
    </row>
    <row r="15" spans="1:25">
      <c r="A15" s="17">
        <v>36495</v>
      </c>
      <c r="B15" s="18">
        <v>523.29999999999995</v>
      </c>
      <c r="C15" s="18"/>
      <c r="D15" s="18">
        <v>0</v>
      </c>
      <c r="E15" s="20" t="s">
        <v>21</v>
      </c>
      <c r="F15" s="13" t="s">
        <v>26</v>
      </c>
      <c r="G15" s="13" t="s">
        <v>27</v>
      </c>
      <c r="H15" s="13" t="s">
        <v>28</v>
      </c>
      <c r="V15" s="20" t="s">
        <v>21</v>
      </c>
      <c r="W15" s="13" t="s">
        <v>26</v>
      </c>
      <c r="X15" s="13" t="s">
        <v>27</v>
      </c>
      <c r="Y15" s="13" t="s">
        <v>28</v>
      </c>
    </row>
    <row r="16" spans="1:25">
      <c r="A16" s="17">
        <v>36526</v>
      </c>
      <c r="B16" s="18">
        <v>55.5</v>
      </c>
      <c r="C16" s="18"/>
      <c r="D16" s="18">
        <v>142.13163853437649</v>
      </c>
      <c r="E16" s="17">
        <v>36526</v>
      </c>
      <c r="F16" s="19">
        <f>SUM(B11:B16)</f>
        <v>506.39999999999992</v>
      </c>
      <c r="G16" s="19">
        <f t="shared" ref="G16" si="0">SUM(C11:C16)</f>
        <v>0</v>
      </c>
      <c r="H16" s="19"/>
      <c r="I16" s="22" t="str">
        <f>_xll.BDH("BSE500 Index","free float market cap",E16,E16,"days=a","fill=p","FX=USD")</f>
        <v>#N/A N/A</v>
      </c>
      <c r="V16" s="17">
        <v>37895</v>
      </c>
      <c r="W16" s="21">
        <f t="shared" ref="W16:X16" si="1">F61/AVERAGE($I56:$I61)</f>
        <v>2.766294611142299E-2</v>
      </c>
      <c r="X16" s="21">
        <f t="shared" si="1"/>
        <v>0</v>
      </c>
      <c r="Y16" s="21">
        <f>H61/AVERAGE($I56:$I61)</f>
        <v>-2.1870841333408931E-4</v>
      </c>
    </row>
    <row r="17" spans="1:25">
      <c r="A17" s="17">
        <v>36557</v>
      </c>
      <c r="B17" s="18">
        <v>559.1</v>
      </c>
      <c r="C17" s="18"/>
      <c r="D17" s="18">
        <v>-220.4031864968253</v>
      </c>
      <c r="E17" s="17">
        <v>36557</v>
      </c>
      <c r="F17" s="19">
        <f t="shared" ref="F17:F80" si="2">SUM(B12:B17)</f>
        <v>1103.9000000000001</v>
      </c>
      <c r="G17" s="19">
        <f t="shared" ref="G17:G80" si="3">SUM(C12:C17)</f>
        <v>0</v>
      </c>
      <c r="H17" s="19"/>
      <c r="I17" s="22" t="s">
        <v>29</v>
      </c>
      <c r="V17" s="17">
        <v>37926</v>
      </c>
      <c r="W17" s="21">
        <f t="shared" ref="W17:W80" si="4">F62/AVERAGE($I57:$I62)</f>
        <v>2.7690500412192242E-2</v>
      </c>
      <c r="X17" s="21">
        <f t="shared" ref="X17:Y32" si="5">G62/AVERAGE($I57:$I62)</f>
        <v>0</v>
      </c>
      <c r="Y17" s="21">
        <f t="shared" si="5"/>
        <v>-1.4693044908795535E-5</v>
      </c>
    </row>
    <row r="18" spans="1:25">
      <c r="A18" s="17">
        <v>36586</v>
      </c>
      <c r="B18" s="18">
        <v>342</v>
      </c>
      <c r="C18" s="18"/>
      <c r="D18" s="18">
        <v>-10.116171440069756</v>
      </c>
      <c r="E18" s="17">
        <v>36586</v>
      </c>
      <c r="F18" s="19">
        <f t="shared" si="2"/>
        <v>1614.3</v>
      </c>
      <c r="G18" s="19">
        <f t="shared" si="3"/>
        <v>0</v>
      </c>
      <c r="H18" s="19"/>
      <c r="I18" s="22" t="s">
        <v>29</v>
      </c>
      <c r="V18" s="17">
        <v>37956</v>
      </c>
      <c r="W18" s="21">
        <f t="shared" si="4"/>
        <v>2.9891169361619566E-2</v>
      </c>
      <c r="X18" s="21">
        <f t="shared" si="5"/>
        <v>0</v>
      </c>
      <c r="Y18" s="21">
        <f t="shared" ref="Y18:Y81" si="6">H63/AVERAGE($I58:$I63)</f>
        <v>1.2741483744361196E-3</v>
      </c>
    </row>
    <row r="19" spans="1:25">
      <c r="A19" s="17">
        <v>36617</v>
      </c>
      <c r="B19" s="18">
        <v>581</v>
      </c>
      <c r="C19" s="18"/>
      <c r="D19" s="18">
        <v>9.4649065383705349</v>
      </c>
      <c r="E19" s="17">
        <v>36617</v>
      </c>
      <c r="F19" s="19">
        <f t="shared" si="2"/>
        <v>2377.6</v>
      </c>
      <c r="G19" s="19">
        <f t="shared" si="3"/>
        <v>0</v>
      </c>
      <c r="H19" s="19"/>
      <c r="I19" s="22" t="s">
        <v>29</v>
      </c>
      <c r="V19" s="17">
        <v>37987</v>
      </c>
      <c r="W19" s="21">
        <f t="shared" si="4"/>
        <v>2.7055849673702188E-2</v>
      </c>
      <c r="X19" s="21">
        <f t="shared" si="5"/>
        <v>0</v>
      </c>
      <c r="Y19" s="21">
        <f t="shared" si="6"/>
        <v>2.1033547998063288E-3</v>
      </c>
    </row>
    <row r="20" spans="1:25">
      <c r="A20" s="17">
        <v>36647</v>
      </c>
      <c r="B20" s="18">
        <v>64.8</v>
      </c>
      <c r="C20" s="18"/>
      <c r="D20" s="18">
        <v>77.826302864938668</v>
      </c>
      <c r="E20" s="17">
        <v>36647</v>
      </c>
      <c r="F20" s="19">
        <f t="shared" si="2"/>
        <v>2125.7000000000003</v>
      </c>
      <c r="G20" s="19">
        <f t="shared" si="3"/>
        <v>0</v>
      </c>
      <c r="H20" s="19"/>
      <c r="I20" s="22" t="s">
        <v>29</v>
      </c>
      <c r="V20" s="17">
        <v>38018</v>
      </c>
      <c r="W20" s="21">
        <f t="shared" si="4"/>
        <v>2.632471028034088E-2</v>
      </c>
      <c r="X20" s="21">
        <f t="shared" si="5"/>
        <v>0</v>
      </c>
      <c r="Y20" s="21">
        <f t="shared" si="6"/>
        <v>9.9991669970473317E-4</v>
      </c>
    </row>
    <row r="21" spans="1:25">
      <c r="A21" s="17">
        <v>36678</v>
      </c>
      <c r="B21" s="18">
        <v>-226.6</v>
      </c>
      <c r="C21" s="18"/>
      <c r="D21" s="18">
        <v>-100.51743589743589</v>
      </c>
      <c r="E21" s="17">
        <v>36678</v>
      </c>
      <c r="F21" s="19">
        <f t="shared" si="2"/>
        <v>1375.8</v>
      </c>
      <c r="G21" s="19">
        <f t="shared" si="3"/>
        <v>0</v>
      </c>
      <c r="H21" s="19"/>
      <c r="I21" s="22" t="s">
        <v>29</v>
      </c>
      <c r="V21" s="17">
        <v>38047</v>
      </c>
      <c r="W21" s="21">
        <f t="shared" si="4"/>
        <v>2.9856341118337158E-2</v>
      </c>
      <c r="X21" s="21">
        <f t="shared" si="5"/>
        <v>0</v>
      </c>
      <c r="Y21" s="21">
        <f t="shared" si="6"/>
        <v>1.3929741630777088E-3</v>
      </c>
    </row>
    <row r="22" spans="1:25">
      <c r="A22" s="17">
        <v>36708</v>
      </c>
      <c r="B22" s="18">
        <v>-314.39999999999998</v>
      </c>
      <c r="C22" s="18"/>
      <c r="D22" s="18">
        <v>-38.192469785297867</v>
      </c>
      <c r="E22" s="17">
        <v>36708</v>
      </c>
      <c r="F22" s="19">
        <f t="shared" si="2"/>
        <v>1005.9</v>
      </c>
      <c r="G22" s="19">
        <f t="shared" si="3"/>
        <v>0</v>
      </c>
      <c r="H22" s="19">
        <f t="shared" ref="H22:H80" si="7">SUM(D17:D22)</f>
        <v>-281.93805421631959</v>
      </c>
      <c r="I22" s="22" t="s">
        <v>29</v>
      </c>
      <c r="V22" s="17">
        <v>38078</v>
      </c>
      <c r="W22" s="21">
        <f t="shared" si="4"/>
        <v>2.5967563482291886E-2</v>
      </c>
      <c r="X22" s="21">
        <f t="shared" si="5"/>
        <v>0</v>
      </c>
      <c r="Y22" s="21">
        <f t="shared" si="6"/>
        <v>1.3127314024113297E-3</v>
      </c>
    </row>
    <row r="23" spans="1:25">
      <c r="A23" s="17">
        <v>36739</v>
      </c>
      <c r="B23" s="18">
        <v>322.39999999999998</v>
      </c>
      <c r="C23" s="18"/>
      <c r="D23" s="18">
        <v>4.3615476513711657</v>
      </c>
      <c r="E23" s="17">
        <v>36739</v>
      </c>
      <c r="F23" s="19">
        <f t="shared" si="2"/>
        <v>769.19999999999993</v>
      </c>
      <c r="G23" s="19">
        <f t="shared" si="3"/>
        <v>0</v>
      </c>
      <c r="H23" s="19">
        <f t="shared" si="7"/>
        <v>-57.173320068123139</v>
      </c>
      <c r="I23" s="22" t="s">
        <v>29</v>
      </c>
      <c r="V23" s="17">
        <v>38108</v>
      </c>
      <c r="W23" s="21">
        <f t="shared" si="4"/>
        <v>1.9237889126753609E-2</v>
      </c>
      <c r="X23" s="21">
        <f t="shared" si="5"/>
        <v>0</v>
      </c>
      <c r="Y23" s="21">
        <f t="shared" si="6"/>
        <v>1.9583802999030308E-3</v>
      </c>
    </row>
    <row r="24" spans="1:25">
      <c r="A24" s="17">
        <v>36770</v>
      </c>
      <c r="B24" s="18">
        <v>-42.5</v>
      </c>
      <c r="C24" s="18"/>
      <c r="D24" s="18">
        <v>25.502094627895563</v>
      </c>
      <c r="E24" s="17">
        <v>36770</v>
      </c>
      <c r="F24" s="19">
        <f t="shared" si="2"/>
        <v>384.69999999999993</v>
      </c>
      <c r="G24" s="19">
        <f t="shared" si="3"/>
        <v>0</v>
      </c>
      <c r="H24" s="19">
        <f t="shared" si="7"/>
        <v>-21.555054000157813</v>
      </c>
      <c r="I24" s="22" t="s">
        <v>29</v>
      </c>
      <c r="V24" s="17">
        <v>38139</v>
      </c>
      <c r="W24" s="21">
        <f t="shared" si="4"/>
        <v>1.4080451341929173E-2</v>
      </c>
      <c r="X24" s="21">
        <f t="shared" si="5"/>
        <v>0</v>
      </c>
      <c r="Y24" s="21">
        <f t="shared" si="6"/>
        <v>9.8012271415600163E-4</v>
      </c>
    </row>
    <row r="25" spans="1:25">
      <c r="A25" s="17">
        <v>36800</v>
      </c>
      <c r="B25" s="18">
        <v>-5.5999999999999748</v>
      </c>
      <c r="C25" s="18"/>
      <c r="D25" s="18">
        <v>31.842051282050928</v>
      </c>
      <c r="E25" s="17">
        <v>36800</v>
      </c>
      <c r="F25" s="19">
        <f t="shared" si="2"/>
        <v>-201.89999999999998</v>
      </c>
      <c r="G25" s="19">
        <f t="shared" si="3"/>
        <v>0</v>
      </c>
      <c r="H25" s="19">
        <f t="shared" si="7"/>
        <v>0.82209074352257261</v>
      </c>
      <c r="I25" s="22" t="s">
        <v>29</v>
      </c>
      <c r="V25" s="17">
        <v>38169</v>
      </c>
      <c r="W25" s="21">
        <f t="shared" si="4"/>
        <v>1.3367339324762162E-2</v>
      </c>
      <c r="X25" s="21">
        <f t="shared" si="5"/>
        <v>0</v>
      </c>
      <c r="Y25" s="21">
        <f t="shared" si="6"/>
        <v>-2.6651187205940351E-4</v>
      </c>
    </row>
    <row r="26" spans="1:25">
      <c r="A26" s="17">
        <v>36831</v>
      </c>
      <c r="B26" s="18">
        <v>221.1</v>
      </c>
      <c r="C26" s="18"/>
      <c r="D26" s="18">
        <v>-70.304783283234784</v>
      </c>
      <c r="E26" s="17">
        <v>36831</v>
      </c>
      <c r="F26" s="19">
        <f t="shared" si="2"/>
        <v>-45.599999999999994</v>
      </c>
      <c r="G26" s="19">
        <f t="shared" si="3"/>
        <v>0</v>
      </c>
      <c r="H26" s="19">
        <f t="shared" si="7"/>
        <v>-147.30899540465089</v>
      </c>
      <c r="I26" s="22" t="s">
        <v>29</v>
      </c>
      <c r="V26" s="17">
        <v>38200</v>
      </c>
      <c r="W26" s="21">
        <f t="shared" si="4"/>
        <v>1.3144376896447565E-2</v>
      </c>
      <c r="X26" s="21">
        <f t="shared" si="5"/>
        <v>0</v>
      </c>
      <c r="Y26" s="21">
        <f t="shared" si="6"/>
        <v>1.3303193548567496E-4</v>
      </c>
    </row>
    <row r="27" spans="1:25">
      <c r="A27" s="17">
        <v>36861</v>
      </c>
      <c r="B27" s="18">
        <v>-88.3</v>
      </c>
      <c r="C27" s="18"/>
      <c r="D27" s="18">
        <v>1.2938120610317281</v>
      </c>
      <c r="E27" s="17">
        <v>36861</v>
      </c>
      <c r="F27" s="19">
        <f t="shared" si="2"/>
        <v>92.700000000000031</v>
      </c>
      <c r="G27" s="19">
        <f t="shared" si="3"/>
        <v>0</v>
      </c>
      <c r="H27" s="19">
        <f t="shared" si="7"/>
        <v>-45.497747446183261</v>
      </c>
      <c r="I27" s="22" t="s">
        <v>29</v>
      </c>
      <c r="V27" s="17">
        <v>38231</v>
      </c>
      <c r="W27" s="21">
        <f t="shared" si="4"/>
        <v>7.4837081645427192E-3</v>
      </c>
      <c r="X27" s="21">
        <f t="shared" si="5"/>
        <v>0</v>
      </c>
      <c r="Y27" s="21">
        <f t="shared" si="6"/>
        <v>-2.3135096141473421E-4</v>
      </c>
    </row>
    <row r="28" spans="1:25">
      <c r="A28" s="17">
        <v>36892</v>
      </c>
      <c r="B28" s="18">
        <v>853.8</v>
      </c>
      <c r="C28" s="18"/>
      <c r="D28" s="18">
        <v>-193.96125047194744</v>
      </c>
      <c r="E28" s="17">
        <v>36892</v>
      </c>
      <c r="F28" s="19">
        <f t="shared" si="2"/>
        <v>1260.8999999999999</v>
      </c>
      <c r="G28" s="19">
        <f t="shared" si="3"/>
        <v>0</v>
      </c>
      <c r="H28" s="19">
        <f t="shared" si="7"/>
        <v>-201.26652813283283</v>
      </c>
      <c r="I28" s="22" t="s">
        <v>29</v>
      </c>
      <c r="V28" s="17">
        <v>38261</v>
      </c>
      <c r="W28" s="21">
        <f t="shared" si="4"/>
        <v>7.1625365049596216E-3</v>
      </c>
      <c r="X28" s="21">
        <f t="shared" si="5"/>
        <v>0</v>
      </c>
      <c r="Y28" s="21">
        <f t="shared" si="6"/>
        <v>-4.28514862343357E-4</v>
      </c>
    </row>
    <row r="29" spans="1:25">
      <c r="A29" s="17">
        <v>36923</v>
      </c>
      <c r="B29" s="18">
        <v>307.10000000000002</v>
      </c>
      <c r="C29" s="18"/>
      <c r="D29" s="18">
        <v>-257.39131334311878</v>
      </c>
      <c r="E29" s="17">
        <v>36923</v>
      </c>
      <c r="F29" s="19">
        <f t="shared" si="2"/>
        <v>1245.5999999999999</v>
      </c>
      <c r="G29" s="19">
        <f t="shared" si="3"/>
        <v>0</v>
      </c>
      <c r="H29" s="19">
        <f t="shared" si="7"/>
        <v>-463.01938912732282</v>
      </c>
      <c r="I29" s="22" t="s">
        <v>29</v>
      </c>
      <c r="V29" s="17">
        <v>38292</v>
      </c>
      <c r="W29" s="21">
        <f t="shared" si="4"/>
        <v>1.6026516817462807E-2</v>
      </c>
      <c r="X29" s="21">
        <f t="shared" si="5"/>
        <v>0</v>
      </c>
      <c r="Y29" s="21">
        <f t="shared" si="6"/>
        <v>-1.9919521182859457E-3</v>
      </c>
    </row>
    <row r="30" spans="1:25">
      <c r="A30" s="17">
        <v>36951</v>
      </c>
      <c r="B30" s="18">
        <v>479.4</v>
      </c>
      <c r="C30" s="18"/>
      <c r="D30" s="18">
        <v>-76.65163704731637</v>
      </c>
      <c r="E30" s="17">
        <v>36951</v>
      </c>
      <c r="F30" s="19">
        <f t="shared" si="2"/>
        <v>1767.5</v>
      </c>
      <c r="G30" s="19">
        <f t="shared" si="3"/>
        <v>0</v>
      </c>
      <c r="H30" s="19">
        <f t="shared" si="7"/>
        <v>-565.17312080253475</v>
      </c>
      <c r="I30" s="22" t="s">
        <v>29</v>
      </c>
      <c r="V30" s="17">
        <v>38322</v>
      </c>
      <c r="W30" s="21">
        <f t="shared" si="4"/>
        <v>1.9984005748845297E-2</v>
      </c>
      <c r="X30" s="21">
        <f t="shared" si="5"/>
        <v>0</v>
      </c>
      <c r="Y30" s="21">
        <f t="shared" si="6"/>
        <v>-1.9551536121120809E-3</v>
      </c>
    </row>
    <row r="31" spans="1:25">
      <c r="A31" s="17">
        <v>36982</v>
      </c>
      <c r="B31" s="18">
        <v>339.1</v>
      </c>
      <c r="C31" s="18"/>
      <c r="D31" s="18">
        <v>-62.70368689733408</v>
      </c>
      <c r="E31" s="17">
        <v>36982</v>
      </c>
      <c r="F31" s="19">
        <f t="shared" si="2"/>
        <v>2112.1999999999998</v>
      </c>
      <c r="G31" s="19">
        <f t="shared" si="3"/>
        <v>0</v>
      </c>
      <c r="H31" s="19">
        <f t="shared" si="7"/>
        <v>-659.71885898191977</v>
      </c>
      <c r="I31" s="22" t="s">
        <v>29</v>
      </c>
      <c r="V31" s="17">
        <v>38353</v>
      </c>
      <c r="W31" s="21">
        <f t="shared" si="4"/>
        <v>1.8366159796575118E-2</v>
      </c>
      <c r="X31" s="21">
        <f t="shared" si="5"/>
        <v>0</v>
      </c>
      <c r="Y31" s="21">
        <f t="shared" si="6"/>
        <v>-9.7569988982191462E-4</v>
      </c>
    </row>
    <row r="32" spans="1:25">
      <c r="A32" s="17">
        <v>37012</v>
      </c>
      <c r="B32" s="18">
        <v>217.2</v>
      </c>
      <c r="C32" s="18"/>
      <c r="D32" s="18">
        <v>-102.01275191514439</v>
      </c>
      <c r="E32" s="17">
        <v>37012</v>
      </c>
      <c r="F32" s="19">
        <f t="shared" si="2"/>
        <v>2108.2999999999997</v>
      </c>
      <c r="G32" s="19">
        <f t="shared" si="3"/>
        <v>0</v>
      </c>
      <c r="H32" s="19">
        <f t="shared" si="7"/>
        <v>-691.42682761382923</v>
      </c>
      <c r="I32" s="22" t="s">
        <v>29</v>
      </c>
      <c r="V32" s="17">
        <v>38384</v>
      </c>
      <c r="W32" s="21">
        <f t="shared" si="4"/>
        <v>2.101730990886394E-2</v>
      </c>
      <c r="X32" s="21">
        <f t="shared" si="5"/>
        <v>0</v>
      </c>
      <c r="Y32" s="21">
        <f t="shared" si="6"/>
        <v>-7.5835224020025097E-4</v>
      </c>
    </row>
    <row r="33" spans="1:25">
      <c r="A33" s="17">
        <v>37043</v>
      </c>
      <c r="B33" s="18">
        <v>180.5</v>
      </c>
      <c r="C33" s="18"/>
      <c r="D33" s="18">
        <v>-23.801496582606632</v>
      </c>
      <c r="E33" s="17">
        <v>37043</v>
      </c>
      <c r="F33" s="19">
        <f t="shared" si="2"/>
        <v>2377.1</v>
      </c>
      <c r="G33" s="19">
        <f t="shared" si="3"/>
        <v>0</v>
      </c>
      <c r="H33" s="19">
        <f t="shared" si="7"/>
        <v>-716.52213625746765</v>
      </c>
      <c r="I33" s="22" t="s">
        <v>29</v>
      </c>
      <c r="V33" s="17">
        <v>38412</v>
      </c>
      <c r="W33" s="21">
        <f t="shared" si="4"/>
        <v>2.3222262211802604E-2</v>
      </c>
      <c r="X33" s="21">
        <f t="shared" ref="X33:X96" si="8">G78/AVERAGE($I73:$I78)</f>
        <v>0</v>
      </c>
      <c r="Y33" s="21">
        <f t="shared" si="6"/>
        <v>5.4576808473791457E-4</v>
      </c>
    </row>
    <row r="34" spans="1:25">
      <c r="A34" s="17">
        <v>37073</v>
      </c>
      <c r="B34" s="18">
        <v>156</v>
      </c>
      <c r="C34" s="18"/>
      <c r="D34" s="18">
        <v>-94.350734094616655</v>
      </c>
      <c r="E34" s="17">
        <v>37073</v>
      </c>
      <c r="F34" s="19">
        <f t="shared" si="2"/>
        <v>1679.3</v>
      </c>
      <c r="G34" s="19">
        <f t="shared" si="3"/>
        <v>0</v>
      </c>
      <c r="H34" s="19">
        <f t="shared" si="7"/>
        <v>-616.91161988013698</v>
      </c>
      <c r="I34" s="22" t="s">
        <v>29</v>
      </c>
      <c r="V34" s="17">
        <v>38443</v>
      </c>
      <c r="W34" s="21">
        <f t="shared" si="4"/>
        <v>1.8799911974629754E-2</v>
      </c>
      <c r="X34" s="21">
        <f t="shared" si="8"/>
        <v>0</v>
      </c>
      <c r="Y34" s="21">
        <f t="shared" si="6"/>
        <v>1.7907891422778177E-3</v>
      </c>
    </row>
    <row r="35" spans="1:25">
      <c r="A35" s="17">
        <v>37104</v>
      </c>
      <c r="B35" s="18">
        <v>54.9</v>
      </c>
      <c r="C35" s="18"/>
      <c r="D35" s="18">
        <v>-79.956597222222143</v>
      </c>
      <c r="E35" s="17">
        <v>37104</v>
      </c>
      <c r="F35" s="19">
        <f t="shared" si="2"/>
        <v>1427.1000000000001</v>
      </c>
      <c r="G35" s="19">
        <f t="shared" si="3"/>
        <v>0</v>
      </c>
      <c r="H35" s="19">
        <f t="shared" si="7"/>
        <v>-439.47690375924026</v>
      </c>
      <c r="I35" s="22" t="s">
        <v>29</v>
      </c>
      <c r="V35" s="17">
        <v>38473</v>
      </c>
      <c r="W35" s="21">
        <f t="shared" si="4"/>
        <v>1.3557423126411429E-2</v>
      </c>
      <c r="X35" s="21">
        <f t="shared" si="8"/>
        <v>0</v>
      </c>
      <c r="Y35" s="21">
        <f t="shared" si="6"/>
        <v>4.3889632592501067E-3</v>
      </c>
    </row>
    <row r="36" spans="1:25">
      <c r="A36" s="17">
        <v>37135</v>
      </c>
      <c r="B36" s="18">
        <v>-52</v>
      </c>
      <c r="C36" s="18"/>
      <c r="D36" s="18">
        <v>23.39686369119422</v>
      </c>
      <c r="E36" s="17">
        <v>37135</v>
      </c>
      <c r="F36" s="19">
        <f t="shared" si="2"/>
        <v>895.69999999999993</v>
      </c>
      <c r="G36" s="19">
        <f t="shared" si="3"/>
        <v>0</v>
      </c>
      <c r="H36" s="19">
        <f t="shared" si="7"/>
        <v>-339.42840302072977</v>
      </c>
      <c r="I36" s="22" t="s">
        <v>29</v>
      </c>
      <c r="V36" s="17">
        <v>38504</v>
      </c>
      <c r="W36" s="21">
        <f t="shared" si="4"/>
        <v>1.3085821018122395E-2</v>
      </c>
      <c r="X36" s="21">
        <f t="shared" si="8"/>
        <v>0</v>
      </c>
      <c r="Y36" s="21">
        <f t="shared" si="6"/>
        <v>3.3215789379447435E-3</v>
      </c>
    </row>
    <row r="37" spans="1:25">
      <c r="A37" s="17">
        <v>37165</v>
      </c>
      <c r="B37" s="18">
        <v>118.1</v>
      </c>
      <c r="C37" s="18"/>
      <c r="D37" s="18">
        <v>-139.95339566061031</v>
      </c>
      <c r="E37" s="17">
        <v>37165</v>
      </c>
      <c r="F37" s="19">
        <f t="shared" si="2"/>
        <v>674.7</v>
      </c>
      <c r="G37" s="19">
        <f t="shared" si="3"/>
        <v>0</v>
      </c>
      <c r="H37" s="19">
        <f t="shared" si="7"/>
        <v>-416.67811178400598</v>
      </c>
      <c r="I37" s="22" t="s">
        <v>29</v>
      </c>
      <c r="V37" s="17">
        <v>38534</v>
      </c>
      <c r="W37" s="21">
        <f t="shared" si="4"/>
        <v>1.7304071759639952E-2</v>
      </c>
      <c r="X37" s="21">
        <f t="shared" si="8"/>
        <v>0</v>
      </c>
      <c r="Y37" s="21">
        <f t="shared" si="6"/>
        <v>3.1768139898231667E-3</v>
      </c>
    </row>
    <row r="38" spans="1:25">
      <c r="A38" s="17">
        <v>37196</v>
      </c>
      <c r="B38" s="18">
        <v>31.2</v>
      </c>
      <c r="C38" s="18"/>
      <c r="D38" s="18">
        <v>-71.515537848605604</v>
      </c>
      <c r="E38" s="17">
        <v>37196</v>
      </c>
      <c r="F38" s="19">
        <f t="shared" si="2"/>
        <v>488.7</v>
      </c>
      <c r="G38" s="19">
        <f t="shared" si="3"/>
        <v>0</v>
      </c>
      <c r="H38" s="19">
        <f t="shared" si="7"/>
        <v>-386.18089771746713</v>
      </c>
      <c r="I38" s="22" t="s">
        <v>29</v>
      </c>
      <c r="V38" s="17">
        <v>38565</v>
      </c>
      <c r="W38" s="21">
        <f t="shared" si="4"/>
        <v>1.4722168466280893E-2</v>
      </c>
      <c r="X38" s="21">
        <f t="shared" si="8"/>
        <v>0</v>
      </c>
      <c r="Y38" s="21">
        <f t="shared" si="6"/>
        <v>4.4264859611990994E-3</v>
      </c>
    </row>
    <row r="39" spans="1:25">
      <c r="A39" s="17">
        <v>37226</v>
      </c>
      <c r="B39" s="18">
        <v>55.2</v>
      </c>
      <c r="C39" s="18"/>
      <c r="D39" s="18">
        <v>15.884592145015132</v>
      </c>
      <c r="E39" s="17">
        <v>37226</v>
      </c>
      <c r="F39" s="19">
        <f t="shared" si="2"/>
        <v>363.4</v>
      </c>
      <c r="G39" s="19">
        <f t="shared" si="3"/>
        <v>0</v>
      </c>
      <c r="H39" s="19">
        <f t="shared" si="7"/>
        <v>-346.49480898984535</v>
      </c>
      <c r="I39" s="22" t="s">
        <v>29</v>
      </c>
      <c r="V39" s="17">
        <v>38596</v>
      </c>
      <c r="W39" s="21">
        <f t="shared" si="4"/>
        <v>1.2294266178839346E-2</v>
      </c>
      <c r="X39" s="21">
        <f t="shared" si="8"/>
        <v>0</v>
      </c>
      <c r="Y39" s="21">
        <f t="shared" si="6"/>
        <v>5.2680159569722749E-3</v>
      </c>
    </row>
    <row r="40" spans="1:25">
      <c r="A40" s="17">
        <v>37257</v>
      </c>
      <c r="B40" s="18">
        <v>74.099999999999994</v>
      </c>
      <c r="C40" s="18"/>
      <c r="D40" s="18">
        <v>-90.24388126575181</v>
      </c>
      <c r="E40" s="17">
        <v>37257</v>
      </c>
      <c r="F40" s="19">
        <f t="shared" si="2"/>
        <v>281.5</v>
      </c>
      <c r="G40" s="19">
        <f t="shared" si="3"/>
        <v>0</v>
      </c>
      <c r="H40" s="19">
        <f t="shared" si="7"/>
        <v>-342.38795616098048</v>
      </c>
      <c r="I40" s="22" t="s">
        <v>29</v>
      </c>
      <c r="V40" s="17">
        <v>38626</v>
      </c>
      <c r="W40" s="21">
        <f t="shared" si="4"/>
        <v>1.0283818480959167E-2</v>
      </c>
      <c r="X40" s="21">
        <f t="shared" si="8"/>
        <v>0</v>
      </c>
      <c r="Y40" s="21">
        <f t="shared" si="6"/>
        <v>5.886966365255087E-3</v>
      </c>
    </row>
    <row r="41" spans="1:25">
      <c r="A41" s="17">
        <v>37288</v>
      </c>
      <c r="B41" s="18">
        <v>411.9</v>
      </c>
      <c r="C41" s="18"/>
      <c r="D41" s="18">
        <v>-72.233971578160009</v>
      </c>
      <c r="E41" s="17">
        <v>37288</v>
      </c>
      <c r="F41" s="19">
        <f t="shared" si="2"/>
        <v>638.5</v>
      </c>
      <c r="G41" s="19">
        <f t="shared" si="3"/>
        <v>0</v>
      </c>
      <c r="H41" s="19">
        <f t="shared" si="7"/>
        <v>-334.6653305169184</v>
      </c>
      <c r="I41" s="22" t="s">
        <v>29</v>
      </c>
      <c r="V41" s="17">
        <v>38657</v>
      </c>
      <c r="W41" s="21">
        <f t="shared" si="4"/>
        <v>1.3033454699073048E-2</v>
      </c>
      <c r="X41" s="21">
        <f t="shared" si="8"/>
        <v>0</v>
      </c>
      <c r="Y41" s="21">
        <f t="shared" si="6"/>
        <v>4.1572393717082094E-3</v>
      </c>
    </row>
    <row r="42" spans="1:25">
      <c r="A42" s="17">
        <v>37316</v>
      </c>
      <c r="B42" s="18">
        <v>97.2</v>
      </c>
      <c r="C42" s="18"/>
      <c r="D42" s="18">
        <v>-96.953560109866928</v>
      </c>
      <c r="E42" s="17">
        <v>37316</v>
      </c>
      <c r="F42" s="19">
        <f t="shared" si="2"/>
        <v>787.7</v>
      </c>
      <c r="G42" s="19">
        <f t="shared" si="3"/>
        <v>0</v>
      </c>
      <c r="H42" s="19">
        <f t="shared" si="7"/>
        <v>-455.01575431797954</v>
      </c>
      <c r="I42" s="22" t="s">
        <v>29</v>
      </c>
      <c r="V42" s="17">
        <v>38687</v>
      </c>
      <c r="W42" s="21">
        <f t="shared" si="4"/>
        <v>1.4386045938565817E-2</v>
      </c>
      <c r="X42" s="21">
        <f t="shared" si="8"/>
        <v>0</v>
      </c>
      <c r="Y42" s="21">
        <f t="shared" si="6"/>
        <v>4.2698504993032797E-3</v>
      </c>
    </row>
    <row r="43" spans="1:25">
      <c r="A43" s="17">
        <v>37347</v>
      </c>
      <c r="B43" s="18">
        <v>-20.399999999999999</v>
      </c>
      <c r="C43" s="18"/>
      <c r="D43" s="18">
        <v>-76.937142857142859</v>
      </c>
      <c r="E43" s="17">
        <v>37347</v>
      </c>
      <c r="F43" s="19">
        <f t="shared" si="2"/>
        <v>649.20000000000005</v>
      </c>
      <c r="G43" s="19">
        <f t="shared" si="3"/>
        <v>0</v>
      </c>
      <c r="H43" s="19">
        <f t="shared" si="7"/>
        <v>-391.99950151451208</v>
      </c>
      <c r="I43" s="22" t="s">
        <v>29</v>
      </c>
      <c r="V43" s="17">
        <v>38718</v>
      </c>
      <c r="W43" s="21">
        <f t="shared" si="4"/>
        <v>1.1275641888433496E-2</v>
      </c>
      <c r="X43" s="21">
        <f t="shared" si="8"/>
        <v>0</v>
      </c>
      <c r="Y43" s="21">
        <f t="shared" si="6"/>
        <v>3.3117735445589132E-3</v>
      </c>
    </row>
    <row r="44" spans="1:25">
      <c r="A44" s="17">
        <v>37377</v>
      </c>
      <c r="B44" s="18">
        <v>-35.200000000000003</v>
      </c>
      <c r="C44" s="18"/>
      <c r="D44" s="18">
        <v>-28.626876090750415</v>
      </c>
      <c r="E44" s="17">
        <v>37377</v>
      </c>
      <c r="F44" s="19">
        <f t="shared" si="2"/>
        <v>582.80000000000007</v>
      </c>
      <c r="G44" s="19">
        <f t="shared" si="3"/>
        <v>0</v>
      </c>
      <c r="H44" s="19">
        <f t="shared" si="7"/>
        <v>-349.1108397566569</v>
      </c>
      <c r="I44" s="22" t="s">
        <v>29</v>
      </c>
      <c r="V44" s="17">
        <v>38749</v>
      </c>
      <c r="W44" s="21">
        <f t="shared" si="4"/>
        <v>1.2306798178497195E-2</v>
      </c>
      <c r="X44" s="21">
        <f t="shared" si="8"/>
        <v>0</v>
      </c>
      <c r="Y44" s="21">
        <f t="shared" si="6"/>
        <v>1.9399810504707089E-3</v>
      </c>
    </row>
    <row r="45" spans="1:25">
      <c r="A45" s="17">
        <v>37408</v>
      </c>
      <c r="B45" s="18">
        <v>-35.200000000000003</v>
      </c>
      <c r="C45" s="18"/>
      <c r="D45" s="18">
        <v>-80.407441860465141</v>
      </c>
      <c r="E45" s="17">
        <v>37408</v>
      </c>
      <c r="F45" s="19">
        <f t="shared" si="2"/>
        <v>492.40000000000003</v>
      </c>
      <c r="G45" s="19">
        <f t="shared" si="3"/>
        <v>0</v>
      </c>
      <c r="H45" s="19">
        <f t="shared" si="7"/>
        <v>-445.40287376213723</v>
      </c>
      <c r="I45" s="22" t="s">
        <v>29</v>
      </c>
      <c r="V45" s="17">
        <v>38777</v>
      </c>
      <c r="W45" s="21">
        <f t="shared" si="4"/>
        <v>1.2818691364873201E-2</v>
      </c>
      <c r="X45" s="21">
        <f t="shared" si="8"/>
        <v>0</v>
      </c>
      <c r="Y45" s="21">
        <f t="shared" si="6"/>
        <v>2.4193046534779082E-3</v>
      </c>
    </row>
    <row r="46" spans="1:25">
      <c r="A46" s="17">
        <v>37438</v>
      </c>
      <c r="B46" s="18">
        <v>58.9</v>
      </c>
      <c r="C46" s="18"/>
      <c r="D46" s="18">
        <v>-59.312032179083594</v>
      </c>
      <c r="E46" s="17">
        <v>37438</v>
      </c>
      <c r="F46" s="19">
        <f t="shared" si="2"/>
        <v>477.2</v>
      </c>
      <c r="G46" s="19">
        <f t="shared" si="3"/>
        <v>0</v>
      </c>
      <c r="H46" s="19">
        <f t="shared" si="7"/>
        <v>-414.47102467546898</v>
      </c>
      <c r="I46" s="22" t="s">
        <v>29</v>
      </c>
      <c r="V46" s="17">
        <v>38808</v>
      </c>
      <c r="W46" s="21">
        <f t="shared" si="4"/>
        <v>1.4089729702349086E-2</v>
      </c>
      <c r="X46" s="21">
        <f t="shared" si="8"/>
        <v>0</v>
      </c>
      <c r="Y46" s="21">
        <f t="shared" si="6"/>
        <v>2.3146528496815074E-3</v>
      </c>
    </row>
    <row r="47" spans="1:25">
      <c r="A47" s="17">
        <v>37469</v>
      </c>
      <c r="B47" s="18">
        <v>45.6</v>
      </c>
      <c r="C47" s="18"/>
      <c r="D47" s="18">
        <v>-41.745027124774026</v>
      </c>
      <c r="E47" s="17">
        <v>37469</v>
      </c>
      <c r="F47" s="19">
        <f t="shared" si="2"/>
        <v>110.9</v>
      </c>
      <c r="G47" s="19">
        <f t="shared" si="3"/>
        <v>0</v>
      </c>
      <c r="H47" s="19">
        <f t="shared" si="7"/>
        <v>-383.98208022208297</v>
      </c>
      <c r="I47" s="22" t="s">
        <v>29</v>
      </c>
      <c r="V47" s="17">
        <v>38838</v>
      </c>
      <c r="W47" s="21">
        <f t="shared" si="4"/>
        <v>7.8537595729658172E-3</v>
      </c>
      <c r="X47" s="21">
        <f t="shared" si="8"/>
        <v>0</v>
      </c>
      <c r="Y47" s="21">
        <f t="shared" si="6"/>
        <v>5.0226885981067325E-3</v>
      </c>
    </row>
    <row r="48" spans="1:25">
      <c r="A48" s="17">
        <v>37500</v>
      </c>
      <c r="B48" s="18">
        <v>76.599999999999994</v>
      </c>
      <c r="C48" s="18"/>
      <c r="D48" s="18">
        <v>5.8667028788701918</v>
      </c>
      <c r="E48" s="17">
        <v>37500</v>
      </c>
      <c r="F48" s="19">
        <f t="shared" si="2"/>
        <v>90.299999999999983</v>
      </c>
      <c r="G48" s="19">
        <f t="shared" si="3"/>
        <v>0</v>
      </c>
      <c r="H48" s="19">
        <f t="shared" si="7"/>
        <v>-281.16181723334586</v>
      </c>
      <c r="I48" s="22" t="s">
        <v>29</v>
      </c>
      <c r="V48" s="17">
        <v>38869</v>
      </c>
      <c r="W48" s="21">
        <f t="shared" si="4"/>
        <v>4.5328460957926951E-3</v>
      </c>
      <c r="X48" s="21">
        <f t="shared" si="8"/>
        <v>0</v>
      </c>
      <c r="Y48" s="21">
        <f t="shared" si="6"/>
        <v>4.7198386932892416E-3</v>
      </c>
    </row>
    <row r="49" spans="1:25">
      <c r="A49" s="17">
        <v>37530</v>
      </c>
      <c r="B49" s="18">
        <v>-124.3</v>
      </c>
      <c r="C49" s="18"/>
      <c r="D49" s="18">
        <v>-9.2043362241494062</v>
      </c>
      <c r="E49" s="17">
        <v>37530</v>
      </c>
      <c r="F49" s="19">
        <f t="shared" si="2"/>
        <v>-13.600000000000009</v>
      </c>
      <c r="G49" s="19">
        <f t="shared" si="3"/>
        <v>0</v>
      </c>
      <c r="H49" s="19">
        <f t="shared" si="7"/>
        <v>-213.4290106003524</v>
      </c>
      <c r="I49" s="22">
        <v>98803.29</v>
      </c>
      <c r="V49" s="17">
        <v>38899</v>
      </c>
      <c r="W49" s="21">
        <f t="shared" si="4"/>
        <v>3.6914213057739373E-3</v>
      </c>
      <c r="X49" s="21">
        <f t="shared" si="8"/>
        <v>0</v>
      </c>
      <c r="Y49" s="21">
        <f t="shared" si="6"/>
        <v>5.1057235165607945E-3</v>
      </c>
    </row>
    <row r="50" spans="1:25">
      <c r="A50" s="17">
        <v>37561</v>
      </c>
      <c r="B50" s="18">
        <v>97.4</v>
      </c>
      <c r="C50" s="18"/>
      <c r="D50" s="18">
        <v>-69.574392841925899</v>
      </c>
      <c r="E50" s="17">
        <v>37561</v>
      </c>
      <c r="F50" s="19">
        <f t="shared" si="2"/>
        <v>118.99999999999999</v>
      </c>
      <c r="G50" s="19">
        <f t="shared" si="3"/>
        <v>0</v>
      </c>
      <c r="H50" s="19">
        <f t="shared" si="7"/>
        <v>-254.3765273515279</v>
      </c>
      <c r="I50" s="22">
        <v>102952.65</v>
      </c>
      <c r="V50" s="17">
        <v>38930</v>
      </c>
      <c r="W50" s="21">
        <f t="shared" si="4"/>
        <v>2.4945591649146231E-3</v>
      </c>
      <c r="X50" s="21">
        <f t="shared" si="8"/>
        <v>0</v>
      </c>
      <c r="Y50" s="21">
        <f t="shared" si="6"/>
        <v>5.3713905327954252E-3</v>
      </c>
    </row>
    <row r="51" spans="1:25">
      <c r="A51" s="17">
        <v>37591</v>
      </c>
      <c r="B51" s="18">
        <v>91.8</v>
      </c>
      <c r="C51" s="18"/>
      <c r="D51" s="18">
        <v>0.5211171662125339</v>
      </c>
      <c r="E51" s="17">
        <v>37591</v>
      </c>
      <c r="F51" s="19">
        <f t="shared" si="2"/>
        <v>246</v>
      </c>
      <c r="G51" s="19">
        <f t="shared" si="3"/>
        <v>0</v>
      </c>
      <c r="H51" s="19">
        <f t="shared" si="7"/>
        <v>-173.44796832485019</v>
      </c>
      <c r="I51" s="22">
        <v>109820.73</v>
      </c>
      <c r="V51" s="17">
        <v>38961</v>
      </c>
      <c r="W51" s="21">
        <f t="shared" si="4"/>
        <v>2.272103099409702E-3</v>
      </c>
      <c r="X51" s="21">
        <f t="shared" si="8"/>
        <v>0</v>
      </c>
      <c r="Y51" s="21">
        <f t="shared" si="6"/>
        <v>4.0762227630746798E-3</v>
      </c>
    </row>
    <row r="52" spans="1:25">
      <c r="A52" s="17">
        <v>37622</v>
      </c>
      <c r="B52" s="18">
        <v>222.8</v>
      </c>
      <c r="C52" s="18"/>
      <c r="D52" s="18">
        <v>-84.281794294294357</v>
      </c>
      <c r="E52" s="17">
        <v>37622</v>
      </c>
      <c r="F52" s="19">
        <f t="shared" si="2"/>
        <v>409.9</v>
      </c>
      <c r="G52" s="19">
        <f t="shared" si="3"/>
        <v>0</v>
      </c>
      <c r="H52" s="19">
        <f t="shared" si="7"/>
        <v>-198.41773044006095</v>
      </c>
      <c r="I52" s="22">
        <v>115510.24</v>
      </c>
      <c r="V52" s="17">
        <v>38991</v>
      </c>
      <c r="W52" s="21">
        <f t="shared" si="4"/>
        <v>4.779011773047368E-3</v>
      </c>
      <c r="X52" s="21">
        <f t="shared" si="8"/>
        <v>0</v>
      </c>
      <c r="Y52" s="21">
        <f t="shared" si="6"/>
        <v>2.873259952536622E-3</v>
      </c>
    </row>
    <row r="53" spans="1:25">
      <c r="A53" s="17">
        <v>37653</v>
      </c>
      <c r="B53" s="18">
        <v>84.8</v>
      </c>
      <c r="C53" s="18"/>
      <c r="D53" s="18">
        <v>4.6634771886559934</v>
      </c>
      <c r="E53" s="17">
        <v>37653</v>
      </c>
      <c r="F53" s="19">
        <f t="shared" si="2"/>
        <v>449.1</v>
      </c>
      <c r="G53" s="19">
        <f t="shared" si="3"/>
        <v>0</v>
      </c>
      <c r="H53" s="19">
        <f t="shared" si="7"/>
        <v>-152.00922612663092</v>
      </c>
      <c r="I53" s="22">
        <v>112397.7</v>
      </c>
      <c r="V53" s="17">
        <v>39022</v>
      </c>
      <c r="W53" s="21">
        <f t="shared" si="4"/>
        <v>1.1895559319206944E-2</v>
      </c>
      <c r="X53" s="21">
        <f t="shared" si="8"/>
        <v>0</v>
      </c>
      <c r="Y53" s="21">
        <f t="shared" si="6"/>
        <v>-1.2005577642491271E-4</v>
      </c>
    </row>
    <row r="54" spans="1:25">
      <c r="A54" s="17">
        <v>37681</v>
      </c>
      <c r="B54" s="18">
        <v>52.9</v>
      </c>
      <c r="C54" s="18"/>
      <c r="D54" s="18">
        <v>15.999841646872525</v>
      </c>
      <c r="E54" s="17">
        <v>37681</v>
      </c>
      <c r="F54" s="19">
        <f t="shared" si="2"/>
        <v>425.40000000000003</v>
      </c>
      <c r="G54" s="19">
        <f t="shared" si="3"/>
        <v>0</v>
      </c>
      <c r="H54" s="19">
        <f t="shared" si="7"/>
        <v>-141.87608735862858</v>
      </c>
      <c r="I54" s="22">
        <v>114399.41</v>
      </c>
      <c r="V54" s="17">
        <v>39052</v>
      </c>
      <c r="W54" s="21">
        <f t="shared" si="4"/>
        <v>9.381227898369978E-3</v>
      </c>
      <c r="X54" s="21">
        <f t="shared" si="8"/>
        <v>0</v>
      </c>
      <c r="Y54" s="21">
        <f t="shared" si="6"/>
        <v>1.1740484424904896E-3</v>
      </c>
    </row>
    <row r="55" spans="1:25">
      <c r="A55" s="17">
        <v>37712</v>
      </c>
      <c r="B55" s="18">
        <v>116.2</v>
      </c>
      <c r="C55" s="18"/>
      <c r="D55" s="18">
        <v>-28.336824877250411</v>
      </c>
      <c r="E55" s="17">
        <v>37712</v>
      </c>
      <c r="F55" s="19">
        <f t="shared" si="2"/>
        <v>665.90000000000009</v>
      </c>
      <c r="G55" s="19">
        <f t="shared" si="3"/>
        <v>0</v>
      </c>
      <c r="H55" s="19">
        <f t="shared" si="7"/>
        <v>-161.00857601172964</v>
      </c>
      <c r="I55" s="22">
        <v>108323.61</v>
      </c>
      <c r="V55" s="17">
        <v>39083</v>
      </c>
      <c r="W55" s="21">
        <f t="shared" si="4"/>
        <v>8.3126676394998881E-3</v>
      </c>
      <c r="X55" s="21">
        <f t="shared" si="8"/>
        <v>0</v>
      </c>
      <c r="Y55" s="21">
        <f t="shared" si="6"/>
        <v>6.8112132312690807E-4</v>
      </c>
    </row>
    <row r="56" spans="1:25">
      <c r="A56" s="17">
        <v>37742</v>
      </c>
      <c r="B56" s="18">
        <v>257</v>
      </c>
      <c r="C56" s="18"/>
      <c r="D56" s="18">
        <v>17.418321747765617</v>
      </c>
      <c r="E56" s="17">
        <v>37742</v>
      </c>
      <c r="F56" s="19">
        <f t="shared" si="2"/>
        <v>825.5</v>
      </c>
      <c r="G56" s="19">
        <f t="shared" si="3"/>
        <v>0</v>
      </c>
      <c r="H56" s="19">
        <f t="shared" si="7"/>
        <v>-74.0158614220381</v>
      </c>
      <c r="I56" s="22">
        <v>107145.07</v>
      </c>
      <c r="V56" s="17">
        <v>39114</v>
      </c>
      <c r="W56" s="21">
        <f t="shared" si="4"/>
        <v>8.1324528785818428E-3</v>
      </c>
      <c r="X56" s="21">
        <f t="shared" si="8"/>
        <v>0</v>
      </c>
      <c r="Y56" s="21">
        <f t="shared" si="6"/>
        <v>4.1704428817952277E-4</v>
      </c>
    </row>
    <row r="57" spans="1:25">
      <c r="A57" s="17">
        <v>37773</v>
      </c>
      <c r="B57" s="18">
        <v>559.29999999999995</v>
      </c>
      <c r="C57" s="18"/>
      <c r="D57" s="18">
        <v>-46.02120075046907</v>
      </c>
      <c r="E57" s="17">
        <v>37773</v>
      </c>
      <c r="F57" s="19">
        <f t="shared" si="2"/>
        <v>1293</v>
      </c>
      <c r="G57" s="19">
        <f t="shared" si="3"/>
        <v>0</v>
      </c>
      <c r="H57" s="19">
        <f t="shared" si="7"/>
        <v>-120.5581793387197</v>
      </c>
      <c r="I57" s="22">
        <v>127549.41</v>
      </c>
      <c r="V57" s="17">
        <v>39142</v>
      </c>
      <c r="W57" s="21">
        <f t="shared" si="4"/>
        <v>6.4426717861536453E-3</v>
      </c>
      <c r="X57" s="21">
        <f t="shared" si="8"/>
        <v>0</v>
      </c>
      <c r="Y57" s="21">
        <f t="shared" si="6"/>
        <v>-5.5410693927445732E-4</v>
      </c>
    </row>
    <row r="58" spans="1:25">
      <c r="A58" s="17">
        <v>37803</v>
      </c>
      <c r="B58" s="18">
        <v>524.79999999999995</v>
      </c>
      <c r="C58" s="18"/>
      <c r="D58" s="18">
        <v>15.301803805287809</v>
      </c>
      <c r="E58" s="17">
        <v>37803</v>
      </c>
      <c r="F58" s="19">
        <f t="shared" si="2"/>
        <v>1594.9999999999998</v>
      </c>
      <c r="G58" s="19">
        <f t="shared" si="3"/>
        <v>0</v>
      </c>
      <c r="H58" s="19">
        <f t="shared" si="7"/>
        <v>-20.974581239137535</v>
      </c>
      <c r="I58" s="22">
        <v>143483.85999999999</v>
      </c>
      <c r="V58" s="17">
        <v>39173</v>
      </c>
      <c r="W58" s="21">
        <f t="shared" si="4"/>
        <v>5.9481717793313359E-3</v>
      </c>
      <c r="X58" s="21">
        <f t="shared" si="8"/>
        <v>2.7914973816814712E-4</v>
      </c>
      <c r="Y58" s="21">
        <f t="shared" si="6"/>
        <v>-2.077345881082E-4</v>
      </c>
    </row>
    <row r="59" spans="1:25">
      <c r="A59" s="17">
        <v>37834</v>
      </c>
      <c r="B59" s="18">
        <v>441.2</v>
      </c>
      <c r="C59" s="18"/>
      <c r="D59" s="18">
        <v>87.804676862358178</v>
      </c>
      <c r="E59" s="17">
        <v>37834</v>
      </c>
      <c r="F59" s="19">
        <f t="shared" si="2"/>
        <v>1951.3999999999999</v>
      </c>
      <c r="G59" s="19">
        <f t="shared" si="3"/>
        <v>0</v>
      </c>
      <c r="H59" s="19">
        <f t="shared" si="7"/>
        <v>62.166618434564647</v>
      </c>
      <c r="I59" s="22">
        <v>152327.01</v>
      </c>
      <c r="V59" s="17">
        <v>39203</v>
      </c>
      <c r="W59" s="21">
        <f t="shared" si="4"/>
        <v>4.135307206604045E-3</v>
      </c>
      <c r="X59" s="21">
        <f t="shared" si="8"/>
        <v>1.2420653790257176E-3</v>
      </c>
      <c r="Y59" s="21">
        <f t="shared" si="6"/>
        <v>4.1807457076014043E-4</v>
      </c>
    </row>
    <row r="60" spans="1:25">
      <c r="A60" s="17">
        <v>37865</v>
      </c>
      <c r="B60" s="18">
        <v>857.9</v>
      </c>
      <c r="C60" s="18"/>
      <c r="D60" s="18">
        <v>-63.251081019283106</v>
      </c>
      <c r="E60" s="17">
        <v>37865</v>
      </c>
      <c r="F60" s="19">
        <f t="shared" si="2"/>
        <v>2756.4</v>
      </c>
      <c r="G60" s="19">
        <f t="shared" si="3"/>
        <v>0</v>
      </c>
      <c r="H60" s="19">
        <f t="shared" si="7"/>
        <v>-17.084304231590984</v>
      </c>
      <c r="I60" s="22">
        <v>182209.64</v>
      </c>
      <c r="V60" s="17">
        <v>39234</v>
      </c>
      <c r="W60" s="21">
        <f t="shared" si="4"/>
        <v>7.1993711572754015E-3</v>
      </c>
      <c r="X60" s="21">
        <f t="shared" si="8"/>
        <v>2.5952446434712555E-3</v>
      </c>
      <c r="Y60" s="21">
        <f t="shared" si="6"/>
        <v>3.1882057988766701E-4</v>
      </c>
    </row>
    <row r="61" spans="1:25">
      <c r="A61" s="17">
        <v>37895</v>
      </c>
      <c r="B61" s="18">
        <v>1511.7</v>
      </c>
      <c r="C61" s="18"/>
      <c r="D61" s="18">
        <v>-44.078216710867672</v>
      </c>
      <c r="E61" s="17">
        <v>37895</v>
      </c>
      <c r="F61" s="19">
        <f t="shared" si="2"/>
        <v>4151.8999999999996</v>
      </c>
      <c r="G61" s="19">
        <f t="shared" si="3"/>
        <v>0</v>
      </c>
      <c r="H61" s="19">
        <f t="shared" si="7"/>
        <v>-32.825696065208241</v>
      </c>
      <c r="I61" s="22">
        <v>187818.16</v>
      </c>
      <c r="V61" s="17">
        <v>39264</v>
      </c>
      <c r="W61" s="21">
        <f t="shared" si="4"/>
        <v>1.2508258463123223E-2</v>
      </c>
      <c r="X61" s="21">
        <f t="shared" si="8"/>
        <v>2.3166566544724925E-3</v>
      </c>
      <c r="Y61" s="21">
        <f t="shared" si="6"/>
        <v>3.963143623040123E-4</v>
      </c>
    </row>
    <row r="62" spans="1:25">
      <c r="A62" s="17">
        <v>37926</v>
      </c>
      <c r="B62" s="18">
        <v>702.3</v>
      </c>
      <c r="C62" s="18"/>
      <c r="D62" s="18">
        <v>47.804666228523125</v>
      </c>
      <c r="E62" s="17">
        <v>37926</v>
      </c>
      <c r="F62" s="19">
        <f t="shared" si="2"/>
        <v>4597.2</v>
      </c>
      <c r="G62" s="19">
        <f t="shared" si="3"/>
        <v>0</v>
      </c>
      <c r="H62" s="19">
        <f t="shared" si="7"/>
        <v>-2.4393515844507334</v>
      </c>
      <c r="I62" s="22">
        <v>202736.93</v>
      </c>
      <c r="V62" s="17">
        <v>39295</v>
      </c>
      <c r="W62" s="21">
        <f t="shared" si="4"/>
        <v>8.4412828401889562E-3</v>
      </c>
      <c r="X62" s="21">
        <f t="shared" si="8"/>
        <v>4.8249177636661058E-3</v>
      </c>
      <c r="Y62" s="21">
        <f t="shared" si="6"/>
        <v>1.6169183571247221E-3</v>
      </c>
    </row>
    <row r="63" spans="1:25">
      <c r="A63" s="17">
        <v>37956</v>
      </c>
      <c r="B63" s="18">
        <v>1370.7</v>
      </c>
      <c r="C63" s="18"/>
      <c r="D63" s="18">
        <v>186.96647146354331</v>
      </c>
      <c r="E63" s="17">
        <v>37956</v>
      </c>
      <c r="F63" s="19">
        <f t="shared" si="2"/>
        <v>5408.6</v>
      </c>
      <c r="G63" s="19">
        <f t="shared" si="3"/>
        <v>0</v>
      </c>
      <c r="H63" s="19">
        <f t="shared" si="7"/>
        <v>230.54832062956166</v>
      </c>
      <c r="I63" s="22">
        <v>217082.83</v>
      </c>
      <c r="V63" s="17">
        <v>39326</v>
      </c>
      <c r="W63" s="21">
        <f t="shared" si="4"/>
        <v>1.2865412912719462E-2</v>
      </c>
      <c r="X63" s="21">
        <f t="shared" si="8"/>
        <v>3.2652224149514499E-3</v>
      </c>
      <c r="Y63" s="21">
        <f t="shared" si="6"/>
        <v>1.7647582151660999E-3</v>
      </c>
    </row>
    <row r="64" spans="1:25">
      <c r="A64" s="17">
        <v>37987</v>
      </c>
      <c r="B64" s="18">
        <v>535</v>
      </c>
      <c r="C64" s="18"/>
      <c r="D64" s="18">
        <v>206.01761372967653</v>
      </c>
      <c r="E64" s="17">
        <v>37987</v>
      </c>
      <c r="F64" s="19">
        <f t="shared" si="2"/>
        <v>5418.8</v>
      </c>
      <c r="G64" s="19">
        <f t="shared" si="3"/>
        <v>0</v>
      </c>
      <c r="H64" s="19">
        <f t="shared" si="7"/>
        <v>421.26413055395039</v>
      </c>
      <c r="I64" s="22">
        <v>259517.5</v>
      </c>
      <c r="V64" s="17">
        <v>39356</v>
      </c>
      <c r="W64" s="21">
        <f t="shared" si="4"/>
        <v>1.5879897290848946E-2</v>
      </c>
      <c r="X64" s="21">
        <f t="shared" si="8"/>
        <v>2.45749034511999E-3</v>
      </c>
      <c r="Y64" s="21">
        <f t="shared" si="6"/>
        <v>9.3930445731208194E-4</v>
      </c>
    </row>
    <row r="65" spans="1:25">
      <c r="A65" s="17">
        <v>38018</v>
      </c>
      <c r="B65" s="18">
        <v>697.9</v>
      </c>
      <c r="C65" s="18"/>
      <c r="D65" s="18">
        <v>-117.88149789497005</v>
      </c>
      <c r="E65" s="17">
        <v>38018</v>
      </c>
      <c r="F65" s="19">
        <f t="shared" si="2"/>
        <v>5675.4999999999991</v>
      </c>
      <c r="G65" s="19">
        <f t="shared" si="3"/>
        <v>0</v>
      </c>
      <c r="H65" s="19">
        <f t="shared" si="7"/>
        <v>215.57795579662218</v>
      </c>
      <c r="I65" s="22">
        <v>244210.43</v>
      </c>
      <c r="V65" s="17">
        <v>39387</v>
      </c>
      <c r="W65" s="21">
        <f t="shared" si="4"/>
        <v>1.2415131004846139E-2</v>
      </c>
      <c r="X65" s="21">
        <f t="shared" si="8"/>
        <v>3.5784663014261607E-3</v>
      </c>
      <c r="Y65" s="21">
        <f t="shared" si="6"/>
        <v>9.3699996803536442E-4</v>
      </c>
    </row>
    <row r="66" spans="1:25">
      <c r="A66" s="17">
        <v>38047</v>
      </c>
      <c r="B66" s="18">
        <v>1965.2</v>
      </c>
      <c r="C66" s="18"/>
      <c r="D66" s="18">
        <v>37.628532980567492</v>
      </c>
      <c r="E66" s="17">
        <v>38047</v>
      </c>
      <c r="F66" s="19">
        <f t="shared" si="2"/>
        <v>6782.7999999999993</v>
      </c>
      <c r="G66" s="19">
        <f t="shared" si="3"/>
        <v>0</v>
      </c>
      <c r="H66" s="19">
        <f t="shared" si="7"/>
        <v>316.4575697964728</v>
      </c>
      <c r="I66" s="22">
        <v>251721.47</v>
      </c>
      <c r="V66" s="17">
        <v>39417</v>
      </c>
      <c r="W66" s="21">
        <f t="shared" si="4"/>
        <v>1.107253912584661E-2</v>
      </c>
      <c r="X66" s="21">
        <f t="shared" si="8"/>
        <v>3.4398135887724725E-3</v>
      </c>
      <c r="Y66" s="21">
        <f t="shared" si="6"/>
        <v>1.2779660775431919E-3</v>
      </c>
    </row>
    <row r="67" spans="1:25">
      <c r="A67" s="17">
        <v>38078</v>
      </c>
      <c r="B67" s="18">
        <v>953.8</v>
      </c>
      <c r="C67" s="18"/>
      <c r="D67" s="18">
        <v>-45.850055116223317</v>
      </c>
      <c r="E67" s="17">
        <v>38078</v>
      </c>
      <c r="F67" s="19">
        <f t="shared" si="2"/>
        <v>6224.9000000000005</v>
      </c>
      <c r="G67" s="19">
        <f t="shared" si="3"/>
        <v>0</v>
      </c>
      <c r="H67" s="19">
        <f t="shared" si="7"/>
        <v>314.68573139111714</v>
      </c>
      <c r="I67" s="22">
        <v>263040.59999999998</v>
      </c>
      <c r="V67" s="17">
        <v>39448</v>
      </c>
      <c r="W67" s="21">
        <f t="shared" si="4"/>
        <v>3.0372461524758882E-3</v>
      </c>
      <c r="X67" s="21">
        <f t="shared" si="8"/>
        <v>6.5526784922623552E-3</v>
      </c>
      <c r="Y67" s="21">
        <f t="shared" si="6"/>
        <v>2.8897538363029497E-3</v>
      </c>
    </row>
    <row r="68" spans="1:25">
      <c r="A68" s="17">
        <v>38108</v>
      </c>
      <c r="B68" s="18">
        <v>-718.6</v>
      </c>
      <c r="C68" s="18"/>
      <c r="D68" s="18">
        <v>222.15694200892193</v>
      </c>
      <c r="E68" s="17">
        <v>38108</v>
      </c>
      <c r="F68" s="19">
        <f t="shared" si="2"/>
        <v>4804</v>
      </c>
      <c r="G68" s="19">
        <f t="shared" si="3"/>
        <v>0</v>
      </c>
      <c r="H68" s="19">
        <f t="shared" si="7"/>
        <v>489.03800717151591</v>
      </c>
      <c r="I68" s="22">
        <v>262720.45</v>
      </c>
      <c r="V68" s="17">
        <v>39479</v>
      </c>
      <c r="W68" s="21">
        <f t="shared" si="4"/>
        <v>4.8919667322829324E-3</v>
      </c>
      <c r="X68" s="21">
        <f t="shared" si="8"/>
        <v>5.3439839129254462E-3</v>
      </c>
      <c r="Y68" s="21">
        <f t="shared" si="6"/>
        <v>2.1071853847900697E-3</v>
      </c>
    </row>
    <row r="69" spans="1:25">
      <c r="A69" s="17">
        <v>38139</v>
      </c>
      <c r="B69" s="18">
        <v>69.599999999999994</v>
      </c>
      <c r="C69" s="18"/>
      <c r="D69" s="18">
        <v>-58.239021249195062</v>
      </c>
      <c r="E69" s="17">
        <v>38139</v>
      </c>
      <c r="F69" s="19">
        <f t="shared" si="2"/>
        <v>3502.9000000000005</v>
      </c>
      <c r="G69" s="19">
        <f t="shared" si="3"/>
        <v>0</v>
      </c>
      <c r="H69" s="19">
        <f t="shared" si="7"/>
        <v>243.83251445877755</v>
      </c>
      <c r="I69" s="22">
        <v>211454.77</v>
      </c>
      <c r="V69" s="17">
        <v>39508</v>
      </c>
      <c r="W69" s="21">
        <f t="shared" si="4"/>
        <v>1.2876528432840468E-3</v>
      </c>
      <c r="X69" s="21">
        <f t="shared" si="8"/>
        <v>6.554998364079332E-3</v>
      </c>
      <c r="Y69" s="21">
        <f t="shared" si="6"/>
        <v>1.7430933783355259E-3</v>
      </c>
    </row>
    <row r="70" spans="1:25">
      <c r="A70" s="17">
        <v>38169</v>
      </c>
      <c r="B70" s="18">
        <v>259.7</v>
      </c>
      <c r="C70" s="18"/>
      <c r="D70" s="18">
        <v>-102.16530714584209</v>
      </c>
      <c r="E70" s="17">
        <v>38169</v>
      </c>
      <c r="F70" s="19">
        <f t="shared" si="2"/>
        <v>3227.5999999999995</v>
      </c>
      <c r="G70" s="19">
        <f t="shared" si="3"/>
        <v>0</v>
      </c>
      <c r="H70" s="19">
        <f t="shared" si="7"/>
        <v>-64.350406416741095</v>
      </c>
      <c r="I70" s="22">
        <v>215577.38</v>
      </c>
      <c r="V70" s="17">
        <v>39539</v>
      </c>
      <c r="W70" s="21">
        <f t="shared" si="4"/>
        <v>-2.5534689994543875E-3</v>
      </c>
      <c r="X70" s="21">
        <f t="shared" si="8"/>
        <v>8.0495959697369085E-3</v>
      </c>
      <c r="Y70" s="21">
        <f t="shared" si="6"/>
        <v>2.2101148483238838E-3</v>
      </c>
    </row>
    <row r="71" spans="1:25">
      <c r="A71" s="17">
        <v>38200</v>
      </c>
      <c r="B71" s="18">
        <v>606.5</v>
      </c>
      <c r="C71" s="18"/>
      <c r="D71" s="18">
        <v>-21.790160785429702</v>
      </c>
      <c r="E71" s="17">
        <v>38200</v>
      </c>
      <c r="F71" s="19">
        <f t="shared" si="2"/>
        <v>3136.2</v>
      </c>
      <c r="G71" s="19">
        <f t="shared" si="3"/>
        <v>0</v>
      </c>
      <c r="H71" s="19">
        <f t="shared" si="7"/>
        <v>31.740930692799243</v>
      </c>
      <c r="I71" s="22">
        <v>227063.27</v>
      </c>
      <c r="V71" s="17">
        <v>39569</v>
      </c>
      <c r="W71" s="21">
        <f t="shared" si="4"/>
        <v>-2.7794319091189825E-3</v>
      </c>
      <c r="X71" s="21">
        <f t="shared" si="8"/>
        <v>8.6929687832547273E-3</v>
      </c>
      <c r="Y71" s="21">
        <f t="shared" si="6"/>
        <v>1.9881676622369817E-3</v>
      </c>
    </row>
    <row r="72" spans="1:25">
      <c r="A72" s="17">
        <v>38231</v>
      </c>
      <c r="B72" s="18">
        <v>604.9</v>
      </c>
      <c r="C72" s="18"/>
      <c r="D72" s="18">
        <v>-49.012477103760432</v>
      </c>
      <c r="E72" s="17">
        <v>38231</v>
      </c>
      <c r="F72" s="19">
        <f t="shared" si="2"/>
        <v>1775.9</v>
      </c>
      <c r="G72" s="19">
        <f t="shared" si="3"/>
        <v>0</v>
      </c>
      <c r="H72" s="19">
        <f t="shared" si="7"/>
        <v>-54.900079391528664</v>
      </c>
      <c r="I72" s="22">
        <v>243956.4</v>
      </c>
      <c r="V72" s="17">
        <v>39600</v>
      </c>
      <c r="W72" s="21">
        <f t="shared" si="4"/>
        <v>-6.9466840408052436E-3</v>
      </c>
      <c r="X72" s="21">
        <f t="shared" si="8"/>
        <v>1.063787742008869E-2</v>
      </c>
      <c r="Y72" s="21">
        <f t="shared" si="6"/>
        <v>2.2542499394901799E-3</v>
      </c>
    </row>
    <row r="73" spans="1:25">
      <c r="A73" s="17">
        <v>38261</v>
      </c>
      <c r="B73" s="18">
        <v>884.4</v>
      </c>
      <c r="C73" s="18"/>
      <c r="D73" s="18">
        <v>-93.045177903780953</v>
      </c>
      <c r="E73" s="17">
        <v>38261</v>
      </c>
      <c r="F73" s="19">
        <f t="shared" si="2"/>
        <v>1706.5</v>
      </c>
      <c r="G73" s="19">
        <f t="shared" si="3"/>
        <v>0</v>
      </c>
      <c r="H73" s="19">
        <f t="shared" si="7"/>
        <v>-102.0952021790863</v>
      </c>
      <c r="I73" s="22">
        <v>268749.24</v>
      </c>
      <c r="V73" s="17">
        <v>39630</v>
      </c>
      <c r="W73" s="21">
        <f t="shared" si="4"/>
        <v>-3.4632886631682973E-3</v>
      </c>
      <c r="X73" s="21">
        <f t="shared" si="8"/>
        <v>8.3644221223587098E-3</v>
      </c>
      <c r="Y73" s="21">
        <f t="shared" si="6"/>
        <v>7.56906618566818E-4</v>
      </c>
    </row>
    <row r="74" spans="1:25">
      <c r="A74" s="17">
        <v>38292</v>
      </c>
      <c r="B74" s="18">
        <v>1425.9</v>
      </c>
      <c r="C74" s="18"/>
      <c r="D74" s="18">
        <v>-154.39257286995516</v>
      </c>
      <c r="E74" s="17">
        <v>38292</v>
      </c>
      <c r="F74" s="19">
        <f t="shared" si="2"/>
        <v>3851</v>
      </c>
      <c r="G74" s="19">
        <f t="shared" si="3"/>
        <v>0</v>
      </c>
      <c r="H74" s="19">
        <f t="shared" si="7"/>
        <v>-478.64471705796336</v>
      </c>
      <c r="I74" s="22">
        <v>274934.55</v>
      </c>
      <c r="V74" s="17">
        <v>39661</v>
      </c>
      <c r="W74" s="21">
        <f t="shared" si="4"/>
        <v>-6.5930610197062626E-3</v>
      </c>
      <c r="X74" s="21">
        <f t="shared" si="8"/>
        <v>9.7091820798783472E-3</v>
      </c>
      <c r="Y74" s="21">
        <f t="shared" si="6"/>
        <v>5.8630335119939079E-4</v>
      </c>
    </row>
    <row r="75" spans="1:25">
      <c r="A75" s="17">
        <v>38322</v>
      </c>
      <c r="B75" s="18">
        <v>1342.3</v>
      </c>
      <c r="C75" s="18"/>
      <c r="D75" s="18">
        <v>-80.876213748203284</v>
      </c>
      <c r="E75" s="17">
        <v>38322</v>
      </c>
      <c r="F75" s="19">
        <f t="shared" si="2"/>
        <v>5123.7</v>
      </c>
      <c r="G75" s="19">
        <f t="shared" si="3"/>
        <v>0</v>
      </c>
      <c r="H75" s="19">
        <f t="shared" si="7"/>
        <v>-501.28190955697158</v>
      </c>
      <c r="I75" s="22">
        <v>308059.39</v>
      </c>
      <c r="V75" s="17">
        <v>39692</v>
      </c>
      <c r="W75" s="21">
        <f t="shared" si="4"/>
        <v>-1.1966664105804339E-2</v>
      </c>
      <c r="X75" s="21">
        <f t="shared" si="8"/>
        <v>1.4980846235435176E-2</v>
      </c>
      <c r="Y75" s="21">
        <f t="shared" si="6"/>
        <v>2.9036562289318185E-3</v>
      </c>
    </row>
    <row r="76" spans="1:25">
      <c r="A76" s="17">
        <v>38353</v>
      </c>
      <c r="B76" s="18">
        <v>285.60000000000002</v>
      </c>
      <c r="C76" s="18"/>
      <c r="D76" s="18">
        <v>125.54476114010438</v>
      </c>
      <c r="E76" s="17">
        <v>38353</v>
      </c>
      <c r="F76" s="19">
        <f t="shared" si="2"/>
        <v>5149.6000000000004</v>
      </c>
      <c r="G76" s="19">
        <f t="shared" si="3"/>
        <v>0</v>
      </c>
      <c r="H76" s="19">
        <f t="shared" si="7"/>
        <v>-273.57184127102516</v>
      </c>
      <c r="I76" s="22">
        <v>359548.55</v>
      </c>
      <c r="V76" s="17">
        <v>39722</v>
      </c>
      <c r="W76" s="21">
        <f t="shared" si="4"/>
        <v>-1.9460444247355168E-2</v>
      </c>
      <c r="X76" s="21">
        <f t="shared" si="8"/>
        <v>1.8841941049895158E-2</v>
      </c>
      <c r="Y76" s="21">
        <f t="shared" si="6"/>
        <v>3.7747302402306891E-3</v>
      </c>
    </row>
    <row r="77" spans="1:25">
      <c r="A77" s="17">
        <v>38384</v>
      </c>
      <c r="B77" s="18">
        <v>1791.4</v>
      </c>
      <c r="C77" s="18"/>
      <c r="D77" s="18">
        <v>23.218544366899319</v>
      </c>
      <c r="E77" s="17">
        <v>38384</v>
      </c>
      <c r="F77" s="19">
        <f t="shared" si="2"/>
        <v>6334.5</v>
      </c>
      <c r="G77" s="19">
        <f t="shared" si="3"/>
        <v>0</v>
      </c>
      <c r="H77" s="19">
        <f t="shared" si="7"/>
        <v>-228.56313611869612</v>
      </c>
      <c r="I77" s="22">
        <v>353118.41</v>
      </c>
      <c r="V77" s="17">
        <v>39753</v>
      </c>
      <c r="W77" s="21">
        <f t="shared" si="4"/>
        <v>-2.1294804146550179E-2</v>
      </c>
      <c r="X77" s="21">
        <f t="shared" si="8"/>
        <v>1.849039452342649E-2</v>
      </c>
      <c r="Y77" s="21">
        <f t="shared" si="6"/>
        <v>4.1096209033368823E-3</v>
      </c>
    </row>
    <row r="78" spans="1:25">
      <c r="A78" s="17">
        <v>38412</v>
      </c>
      <c r="B78" s="18">
        <v>1724</v>
      </c>
      <c r="C78" s="18"/>
      <c r="D78" s="18">
        <v>354.72467777763018</v>
      </c>
      <c r="E78" s="17">
        <v>38412</v>
      </c>
      <c r="F78" s="19">
        <f t="shared" si="2"/>
        <v>7453.6</v>
      </c>
      <c r="G78" s="19">
        <f t="shared" si="3"/>
        <v>0</v>
      </c>
      <c r="H78" s="19">
        <f t="shared" si="7"/>
        <v>175.17401876269449</v>
      </c>
      <c r="I78" s="22">
        <v>361397.07</v>
      </c>
      <c r="V78" s="17">
        <v>39783</v>
      </c>
      <c r="W78" s="21">
        <f t="shared" si="4"/>
        <v>-1.6868957261150331E-2</v>
      </c>
      <c r="X78" s="21">
        <f t="shared" si="8"/>
        <v>1.7060948040235058E-2</v>
      </c>
      <c r="Y78" s="21">
        <f t="shared" si="6"/>
        <v>2.854656906101336E-3</v>
      </c>
    </row>
    <row r="79" spans="1:25">
      <c r="A79" s="17">
        <v>38443</v>
      </c>
      <c r="B79" s="18">
        <v>-239.3</v>
      </c>
      <c r="C79" s="18"/>
      <c r="D79" s="18">
        <v>334.73661541400099</v>
      </c>
      <c r="E79" s="17">
        <v>38443</v>
      </c>
      <c r="F79" s="19">
        <f t="shared" si="2"/>
        <v>6329.9</v>
      </c>
      <c r="G79" s="19">
        <f t="shared" si="3"/>
        <v>0</v>
      </c>
      <c r="H79" s="19">
        <f t="shared" si="7"/>
        <v>602.95581208047645</v>
      </c>
      <c r="I79" s="22">
        <v>363132.34</v>
      </c>
      <c r="V79" s="17">
        <v>39814</v>
      </c>
      <c r="W79" s="21">
        <f t="shared" si="4"/>
        <v>-1.9938487676134313E-2</v>
      </c>
      <c r="X79" s="21">
        <f t="shared" si="8"/>
        <v>1.97845801015104E-2</v>
      </c>
      <c r="Y79" s="21">
        <f t="shared" si="6"/>
        <v>1.5685216662054775E-3</v>
      </c>
    </row>
    <row r="80" spans="1:25">
      <c r="A80" s="17">
        <v>38473</v>
      </c>
      <c r="B80" s="18">
        <v>-185.9</v>
      </c>
      <c r="C80" s="18"/>
      <c r="D80" s="18">
        <v>770.04862555720615</v>
      </c>
      <c r="E80" s="17">
        <v>38473</v>
      </c>
      <c r="F80" s="19">
        <f t="shared" si="2"/>
        <v>4718.1000000000004</v>
      </c>
      <c r="G80" s="19">
        <f t="shared" si="3"/>
        <v>0</v>
      </c>
      <c r="H80" s="19">
        <f t="shared" si="7"/>
        <v>1527.3970105076378</v>
      </c>
      <c r="I80" s="22">
        <v>342795.91</v>
      </c>
      <c r="V80" s="17">
        <v>39845</v>
      </c>
      <c r="W80" s="21">
        <f t="shared" si="4"/>
        <v>-2.1795742412131173E-2</v>
      </c>
      <c r="X80" s="21">
        <f t="shared" si="8"/>
        <v>2.1898091970246784E-2</v>
      </c>
      <c r="Y80" s="21">
        <f t="shared" si="6"/>
        <v>1.0528073245332384E-3</v>
      </c>
    </row>
    <row r="81" spans="1:25">
      <c r="A81" s="17">
        <v>38504</v>
      </c>
      <c r="B81" s="18">
        <v>1315.8</v>
      </c>
      <c r="C81" s="18"/>
      <c r="D81" s="18">
        <v>-417.4026076028905</v>
      </c>
      <c r="E81" s="17">
        <v>38504</v>
      </c>
      <c r="F81" s="19">
        <f t="shared" ref="F81:F144" si="9">SUM(B76:B81)</f>
        <v>4691.5999999999995</v>
      </c>
      <c r="G81" s="19">
        <f t="shared" ref="G81:G144" si="10">SUM(C76:C81)</f>
        <v>0</v>
      </c>
      <c r="H81" s="19">
        <f t="shared" ref="H81:H144" si="11">SUM(D76:D81)</f>
        <v>1190.8706166529505</v>
      </c>
      <c r="I81" s="22">
        <v>371160.48</v>
      </c>
      <c r="V81" s="17">
        <v>39873</v>
      </c>
      <c r="W81" s="21">
        <f t="shared" ref="W81:W144" si="12">F126/AVERAGE($I121:$I126)</f>
        <v>-1.8130716152440354E-2</v>
      </c>
      <c r="X81" s="21">
        <f t="shared" si="8"/>
        <v>2.0408339184133269E-2</v>
      </c>
      <c r="Y81" s="21">
        <f t="shared" si="6"/>
        <v>6.2255062147295831E-4</v>
      </c>
    </row>
    <row r="82" spans="1:25">
      <c r="A82" s="17">
        <v>38534</v>
      </c>
      <c r="B82" s="18">
        <v>1887.1</v>
      </c>
      <c r="C82" s="18"/>
      <c r="D82" s="18">
        <v>90.009628357809049</v>
      </c>
      <c r="E82" s="17">
        <v>38534</v>
      </c>
      <c r="F82" s="19">
        <f t="shared" si="9"/>
        <v>6293.1</v>
      </c>
      <c r="G82" s="19">
        <f t="shared" si="10"/>
        <v>0</v>
      </c>
      <c r="H82" s="19">
        <f t="shared" si="11"/>
        <v>1155.3354838706555</v>
      </c>
      <c r="I82" s="22">
        <v>390460.25</v>
      </c>
      <c r="V82" s="17">
        <v>39904</v>
      </c>
      <c r="W82" s="21">
        <f t="shared" si="12"/>
        <v>-1.1746467816426797E-3</v>
      </c>
      <c r="X82" s="21">
        <f t="shared" si="8"/>
        <v>1.2289916814646185E-2</v>
      </c>
      <c r="Y82" s="21">
        <f t="shared" ref="Y82:Y145" si="13">H127/AVERAGE($I122:$I127)</f>
        <v>-5.3508822393544156E-4</v>
      </c>
    </row>
    <row r="83" spans="1:25">
      <c r="A83" s="17">
        <v>38565</v>
      </c>
      <c r="B83" s="18">
        <v>1012.1</v>
      </c>
      <c r="C83" s="18"/>
      <c r="D83" s="18">
        <v>525.70665820604654</v>
      </c>
      <c r="E83" s="17">
        <v>38565</v>
      </c>
      <c r="F83" s="19">
        <f t="shared" si="9"/>
        <v>5513.8</v>
      </c>
      <c r="G83" s="19">
        <f t="shared" si="10"/>
        <v>0</v>
      </c>
      <c r="H83" s="19">
        <f t="shared" si="11"/>
        <v>1657.8235977098025</v>
      </c>
      <c r="I83" s="22">
        <v>418195.74</v>
      </c>
      <c r="V83" s="17">
        <v>39934</v>
      </c>
      <c r="W83" s="21">
        <f t="shared" si="12"/>
        <v>1.9372107798619077E-2</v>
      </c>
      <c r="X83" s="21">
        <f t="shared" si="8"/>
        <v>9.5802864047725613E-3</v>
      </c>
      <c r="Y83" s="21">
        <f t="shared" si="13"/>
        <v>1.7553596563319124E-3</v>
      </c>
    </row>
    <row r="84" spans="1:25">
      <c r="A84" s="17">
        <v>38596</v>
      </c>
      <c r="B84" s="18">
        <v>965.1</v>
      </c>
      <c r="C84" s="18"/>
      <c r="D84" s="18">
        <v>734.34591080698453</v>
      </c>
      <c r="E84" s="17">
        <v>38596</v>
      </c>
      <c r="F84" s="19">
        <f t="shared" si="9"/>
        <v>4754.8999999999996</v>
      </c>
      <c r="G84" s="19">
        <f t="shared" si="10"/>
        <v>0</v>
      </c>
      <c r="H84" s="19">
        <f t="shared" si="11"/>
        <v>2037.4448307391567</v>
      </c>
      <c r="I84" s="22">
        <v>434800.45</v>
      </c>
      <c r="V84" s="17">
        <v>39965</v>
      </c>
      <c r="W84" s="21">
        <f t="shared" si="12"/>
        <v>1.8706798017528253E-2</v>
      </c>
      <c r="X84" s="21">
        <f t="shared" si="8"/>
        <v>8.9972317159732942E-3</v>
      </c>
      <c r="Y84" s="21">
        <f t="shared" si="13"/>
        <v>1.9621523124452255E-3</v>
      </c>
    </row>
    <row r="85" spans="1:25">
      <c r="A85" s="17">
        <v>38626</v>
      </c>
      <c r="B85" s="18">
        <v>-846.4</v>
      </c>
      <c r="C85" s="18"/>
      <c r="D85" s="18">
        <v>671.6976665965949</v>
      </c>
      <c r="E85" s="17">
        <v>38626</v>
      </c>
      <c r="F85" s="19">
        <f t="shared" si="9"/>
        <v>4147.8</v>
      </c>
      <c r="G85" s="19">
        <f t="shared" si="10"/>
        <v>0</v>
      </c>
      <c r="H85" s="19">
        <f t="shared" si="11"/>
        <v>2374.4058819217507</v>
      </c>
      <c r="I85" s="22">
        <v>462583.21</v>
      </c>
      <c r="V85" s="17">
        <v>39995</v>
      </c>
      <c r="W85" s="21">
        <f t="shared" si="12"/>
        <v>2.8351522481887263E-2</v>
      </c>
      <c r="X85" s="21">
        <f t="shared" si="8"/>
        <v>9.771103605684223E-3</v>
      </c>
      <c r="Y85" s="21">
        <f t="shared" si="13"/>
        <v>3.6896470448322372E-3</v>
      </c>
    </row>
    <row r="86" spans="1:25">
      <c r="A86" s="17">
        <v>38657</v>
      </c>
      <c r="B86" s="18">
        <v>1083.5</v>
      </c>
      <c r="C86" s="18"/>
      <c r="D86" s="18">
        <v>123.54970647773284</v>
      </c>
      <c r="E86" s="17">
        <v>38657</v>
      </c>
      <c r="F86" s="19">
        <f t="shared" si="9"/>
        <v>5417.2000000000007</v>
      </c>
      <c r="G86" s="19">
        <f t="shared" si="10"/>
        <v>0</v>
      </c>
      <c r="H86" s="19">
        <f t="shared" si="11"/>
        <v>1727.9069628422774</v>
      </c>
      <c r="I86" s="22">
        <v>416628.31</v>
      </c>
      <c r="V86" s="17">
        <v>40026</v>
      </c>
      <c r="W86" s="21">
        <f t="shared" si="12"/>
        <v>2.9742762121854758E-2</v>
      </c>
      <c r="X86" s="21">
        <f t="shared" si="8"/>
        <v>1.0267193276100208E-2</v>
      </c>
      <c r="Y86" s="21">
        <f t="shared" si="13"/>
        <v>4.6025171815460382E-3</v>
      </c>
    </row>
    <row r="87" spans="1:25">
      <c r="A87" s="17">
        <v>38687</v>
      </c>
      <c r="B87" s="18">
        <v>2108</v>
      </c>
      <c r="C87" s="18"/>
      <c r="D87" s="18">
        <v>-302.32854538826109</v>
      </c>
      <c r="E87" s="17">
        <v>38687</v>
      </c>
      <c r="F87" s="19">
        <f t="shared" si="9"/>
        <v>6209.4</v>
      </c>
      <c r="G87" s="19">
        <f t="shared" si="10"/>
        <v>0</v>
      </c>
      <c r="H87" s="19">
        <f t="shared" si="11"/>
        <v>1842.9810250569069</v>
      </c>
      <c r="I87" s="22">
        <v>467091.6</v>
      </c>
      <c r="V87" s="17">
        <v>40057</v>
      </c>
      <c r="W87" s="21">
        <f t="shared" si="12"/>
        <v>3.7962521812478389E-2</v>
      </c>
      <c r="X87" s="21">
        <f t="shared" si="8"/>
        <v>7.5458144634442332E-3</v>
      </c>
      <c r="Y87" s="21">
        <f t="shared" si="13"/>
        <v>1.8444620130203275E-3</v>
      </c>
    </row>
    <row r="88" spans="1:25">
      <c r="A88" s="17">
        <v>38718</v>
      </c>
      <c r="B88" s="18">
        <v>753.3</v>
      </c>
      <c r="C88" s="18"/>
      <c r="D88" s="18">
        <v>-262.21477556109738</v>
      </c>
      <c r="E88" s="17">
        <v>38718</v>
      </c>
      <c r="F88" s="19">
        <f t="shared" si="9"/>
        <v>5075.6000000000004</v>
      </c>
      <c r="G88" s="19">
        <f t="shared" si="10"/>
        <v>0</v>
      </c>
      <c r="H88" s="19">
        <f t="shared" si="11"/>
        <v>1490.7566211380004</v>
      </c>
      <c r="I88" s="22">
        <v>501531.41</v>
      </c>
      <c r="V88" s="17">
        <v>40087</v>
      </c>
      <c r="W88" s="21">
        <f t="shared" si="12"/>
        <v>3.4816816189032221E-2</v>
      </c>
      <c r="X88" s="21">
        <f t="shared" si="8"/>
        <v>7.1173697119111881E-3</v>
      </c>
      <c r="Y88" s="21">
        <f t="shared" si="13"/>
        <v>-1.1398367794536192E-3</v>
      </c>
    </row>
    <row r="89" spans="1:25">
      <c r="A89" s="17">
        <v>38749</v>
      </c>
      <c r="B89" s="18">
        <v>1707.5</v>
      </c>
      <c r="C89" s="18"/>
      <c r="D89" s="18">
        <v>-55.338884560017888</v>
      </c>
      <c r="E89" s="17">
        <v>38749</v>
      </c>
      <c r="F89" s="19">
        <f t="shared" si="9"/>
        <v>5771</v>
      </c>
      <c r="G89" s="19">
        <f t="shared" si="10"/>
        <v>0</v>
      </c>
      <c r="H89" s="19">
        <f t="shared" si="11"/>
        <v>909.71107837193597</v>
      </c>
      <c r="I89" s="22">
        <v>530931.92000000004</v>
      </c>
      <c r="V89" s="17">
        <v>40118</v>
      </c>
      <c r="W89" s="21">
        <f t="shared" si="12"/>
        <v>2.5404707015310557E-2</v>
      </c>
      <c r="X89" s="21">
        <f t="shared" si="8"/>
        <v>7.8526575187952107E-3</v>
      </c>
      <c r="Y89" s="21">
        <f t="shared" si="13"/>
        <v>-2.4976625463120085E-3</v>
      </c>
    </row>
    <row r="90" spans="1:25">
      <c r="A90" s="17">
        <v>38777</v>
      </c>
      <c r="B90" s="18">
        <v>1469</v>
      </c>
      <c r="C90" s="18"/>
      <c r="D90" s="18">
        <v>1008.9128790778143</v>
      </c>
      <c r="E90" s="17">
        <v>38777</v>
      </c>
      <c r="F90" s="19">
        <f t="shared" si="9"/>
        <v>6274.9</v>
      </c>
      <c r="G90" s="19">
        <f t="shared" si="10"/>
        <v>0</v>
      </c>
      <c r="H90" s="19">
        <f t="shared" si="11"/>
        <v>1184.2780466427657</v>
      </c>
      <c r="I90" s="22">
        <v>558304.03</v>
      </c>
      <c r="V90" s="17">
        <v>40148</v>
      </c>
      <c r="W90" s="21">
        <f t="shared" si="12"/>
        <v>2.7863834632734483E-2</v>
      </c>
      <c r="X90" s="21">
        <f t="shared" si="8"/>
        <v>6.3952205961856469E-3</v>
      </c>
      <c r="Y90" s="21">
        <f t="shared" si="13"/>
        <v>-3.7413542045659589E-3</v>
      </c>
    </row>
    <row r="91" spans="1:25">
      <c r="A91" s="17">
        <v>38808</v>
      </c>
      <c r="B91" s="18">
        <v>106.1</v>
      </c>
      <c r="C91" s="18"/>
      <c r="D91" s="18">
        <v>674.73281610400284</v>
      </c>
      <c r="E91" s="17">
        <v>38808</v>
      </c>
      <c r="F91" s="19">
        <f t="shared" si="9"/>
        <v>7227.4000000000005</v>
      </c>
      <c r="G91" s="19">
        <f t="shared" si="10"/>
        <v>0</v>
      </c>
      <c r="H91" s="19">
        <f t="shared" si="11"/>
        <v>1187.3131961501736</v>
      </c>
      <c r="I91" s="22">
        <v>603243.88</v>
      </c>
      <c r="V91" s="17">
        <v>40179</v>
      </c>
      <c r="W91" s="21">
        <f t="shared" si="12"/>
        <v>2.161029191931204E-2</v>
      </c>
      <c r="X91" s="21">
        <f t="shared" si="8"/>
        <v>9.4353275853427225E-3</v>
      </c>
      <c r="Y91" s="21">
        <f t="shared" si="13"/>
        <v>-5.0676330891995238E-3</v>
      </c>
    </row>
    <row r="92" spans="1:25">
      <c r="A92" s="17">
        <v>38838</v>
      </c>
      <c r="B92" s="18">
        <v>-1794.7</v>
      </c>
      <c r="C92" s="18"/>
      <c r="D92" s="18">
        <v>1717.6658433669195</v>
      </c>
      <c r="E92" s="17">
        <v>38838</v>
      </c>
      <c r="F92" s="19">
        <f t="shared" si="9"/>
        <v>4349.2000000000007</v>
      </c>
      <c r="G92" s="19">
        <f t="shared" si="10"/>
        <v>0</v>
      </c>
      <c r="H92" s="19">
        <f t="shared" si="11"/>
        <v>2781.4293330393602</v>
      </c>
      <c r="I92" s="22">
        <v>661535.16</v>
      </c>
      <c r="V92" s="17">
        <v>40210</v>
      </c>
      <c r="W92" s="21">
        <f t="shared" si="12"/>
        <v>2.0735444232833806E-2</v>
      </c>
      <c r="X92" s="21">
        <f t="shared" si="8"/>
        <v>7.7659955302607575E-3</v>
      </c>
      <c r="Y92" s="21">
        <f t="shared" si="13"/>
        <v>-5.6421112846577149E-3</v>
      </c>
    </row>
    <row r="93" spans="1:25">
      <c r="A93" s="17">
        <v>38869</v>
      </c>
      <c r="B93" s="18">
        <v>308.10000000000002</v>
      </c>
      <c r="C93" s="18"/>
      <c r="D93" s="18">
        <v>-429.29211309523708</v>
      </c>
      <c r="E93" s="17">
        <v>38869</v>
      </c>
      <c r="F93" s="19">
        <f t="shared" si="9"/>
        <v>2549.2999999999997</v>
      </c>
      <c r="G93" s="19">
        <f t="shared" si="10"/>
        <v>0</v>
      </c>
      <c r="H93" s="19">
        <f t="shared" si="11"/>
        <v>2654.4657653323839</v>
      </c>
      <c r="I93" s="22">
        <v>518889.81</v>
      </c>
      <c r="V93" s="17">
        <v>40238</v>
      </c>
      <c r="W93" s="21">
        <f t="shared" si="12"/>
        <v>2.0666514601400874E-2</v>
      </c>
      <c r="X93" s="21">
        <f t="shared" si="8"/>
        <v>4.9730665362424089E-3</v>
      </c>
      <c r="Y93" s="21">
        <f t="shared" si="13"/>
        <v>-1.2056570541088437E-2</v>
      </c>
    </row>
    <row r="94" spans="1:25">
      <c r="A94" s="17">
        <v>38899</v>
      </c>
      <c r="B94" s="18">
        <v>300.10000000000002</v>
      </c>
      <c r="C94" s="18"/>
      <c r="D94" s="18">
        <v>-17.49722461273668</v>
      </c>
      <c r="E94" s="17">
        <v>38899</v>
      </c>
      <c r="F94" s="19">
        <f t="shared" si="9"/>
        <v>2096.1</v>
      </c>
      <c r="G94" s="19">
        <f t="shared" si="10"/>
        <v>0</v>
      </c>
      <c r="H94" s="19">
        <f t="shared" si="11"/>
        <v>2899.1833162807447</v>
      </c>
      <c r="I94" s="22">
        <v>534075.59</v>
      </c>
      <c r="V94" s="17">
        <v>40269</v>
      </c>
      <c r="W94" s="21">
        <f t="shared" si="12"/>
        <v>2.1557684324445273E-2</v>
      </c>
      <c r="X94" s="21">
        <f t="shared" si="8"/>
        <v>6.051436498327456E-3</v>
      </c>
      <c r="Y94" s="21">
        <f t="shared" si="13"/>
        <v>-1.0300987495646024E-2</v>
      </c>
    </row>
    <row r="95" spans="1:25">
      <c r="A95" s="17">
        <v>38930</v>
      </c>
      <c r="B95" s="18">
        <v>1026.0999999999999</v>
      </c>
      <c r="C95" s="18"/>
      <c r="D95" s="18">
        <v>91.669805194805178</v>
      </c>
      <c r="E95" s="17">
        <v>38930</v>
      </c>
      <c r="F95" s="19">
        <f t="shared" si="9"/>
        <v>1414.6999999999998</v>
      </c>
      <c r="G95" s="19">
        <f t="shared" si="10"/>
        <v>0</v>
      </c>
      <c r="H95" s="19">
        <f t="shared" si="11"/>
        <v>3046.1920060355678</v>
      </c>
      <c r="I95" s="22">
        <v>526636.91</v>
      </c>
      <c r="V95" s="17">
        <v>40299</v>
      </c>
      <c r="W95" s="21">
        <f t="shared" si="12"/>
        <v>1.4451046120749291E-2</v>
      </c>
      <c r="X95" s="21">
        <f t="shared" si="8"/>
        <v>7.766823726914833E-3</v>
      </c>
      <c r="Y95" s="21">
        <f t="shared" si="13"/>
        <v>-9.7444139158358051E-3</v>
      </c>
    </row>
    <row r="96" spans="1:25">
      <c r="A96" s="17">
        <v>38961</v>
      </c>
      <c r="B96" s="18">
        <v>1351.9</v>
      </c>
      <c r="C96" s="18"/>
      <c r="D96" s="18">
        <v>290.65513744243145</v>
      </c>
      <c r="E96" s="17">
        <v>38961</v>
      </c>
      <c r="F96" s="19">
        <f t="shared" si="9"/>
        <v>1297.5999999999999</v>
      </c>
      <c r="G96" s="19">
        <f t="shared" si="10"/>
        <v>0</v>
      </c>
      <c r="H96" s="19">
        <f t="shared" si="11"/>
        <v>2327.9342644001849</v>
      </c>
      <c r="I96" s="22">
        <v>582223.72</v>
      </c>
      <c r="V96" s="17">
        <v>40330</v>
      </c>
      <c r="W96" s="21">
        <f t="shared" si="12"/>
        <v>1.4480799522958545E-2</v>
      </c>
      <c r="X96" s="21">
        <f t="shared" si="8"/>
        <v>5.6816860054527737E-3</v>
      </c>
      <c r="Y96" s="21">
        <f t="shared" si="13"/>
        <v>-9.4880720912757822E-3</v>
      </c>
    </row>
    <row r="97" spans="1:25">
      <c r="A97" s="17">
        <v>38991</v>
      </c>
      <c r="B97" s="18">
        <v>1558.7</v>
      </c>
      <c r="C97" s="18"/>
      <c r="D97" s="18">
        <v>0.28674062858178018</v>
      </c>
      <c r="E97" s="17">
        <v>38991</v>
      </c>
      <c r="F97" s="19">
        <f t="shared" si="9"/>
        <v>2750.2</v>
      </c>
      <c r="G97" s="19">
        <f t="shared" si="10"/>
        <v>0</v>
      </c>
      <c r="H97" s="19">
        <f t="shared" si="11"/>
        <v>1653.488188924764</v>
      </c>
      <c r="I97" s="22">
        <v>629486.55000000005</v>
      </c>
      <c r="V97" s="17">
        <v>40360</v>
      </c>
      <c r="W97" s="21">
        <f t="shared" si="12"/>
        <v>2.2900263532113815E-2</v>
      </c>
      <c r="X97" s="21">
        <f t="shared" ref="X97:X160" si="14">G142/AVERAGE($I137:$I142)</f>
        <v>-2.9317744036667735E-3</v>
      </c>
      <c r="Y97" s="21">
        <f t="shared" si="13"/>
        <v>-1.0725834004783812E-2</v>
      </c>
    </row>
    <row r="98" spans="1:25">
      <c r="A98" s="17">
        <v>39022</v>
      </c>
      <c r="B98" s="18">
        <v>2357.5</v>
      </c>
      <c r="C98" s="18"/>
      <c r="D98" s="18">
        <v>-5.484727036394907</v>
      </c>
      <c r="E98" s="17">
        <v>39022</v>
      </c>
      <c r="F98" s="19">
        <f t="shared" si="9"/>
        <v>6902.4</v>
      </c>
      <c r="G98" s="19">
        <f t="shared" si="10"/>
        <v>0</v>
      </c>
      <c r="H98" s="19">
        <f t="shared" si="11"/>
        <v>-69.66238147855023</v>
      </c>
      <c r="I98" s="22">
        <v>690188.28</v>
      </c>
      <c r="V98" s="17">
        <v>40391</v>
      </c>
      <c r="W98" s="21">
        <f t="shared" si="12"/>
        <v>2.6567481399042473E-2</v>
      </c>
      <c r="X98" s="21">
        <f t="shared" si="14"/>
        <v>-5.4985862206212129E-3</v>
      </c>
      <c r="Y98" s="21">
        <f t="shared" si="13"/>
        <v>-1.1634692589231024E-2</v>
      </c>
    </row>
    <row r="99" spans="1:25">
      <c r="A99" s="17">
        <v>39052</v>
      </c>
      <c r="B99" s="18">
        <v>-805.9</v>
      </c>
      <c r="C99" s="18"/>
      <c r="D99" s="18">
        <v>364.78098285841475</v>
      </c>
      <c r="E99" s="17">
        <v>39052</v>
      </c>
      <c r="F99" s="19">
        <f t="shared" si="9"/>
        <v>5788.4000000000005</v>
      </c>
      <c r="G99" s="19">
        <f t="shared" si="10"/>
        <v>0</v>
      </c>
      <c r="H99" s="19">
        <f t="shared" si="11"/>
        <v>724.41071447510149</v>
      </c>
      <c r="I99" s="22">
        <v>739505.6</v>
      </c>
      <c r="V99" s="17">
        <v>40422</v>
      </c>
      <c r="W99" s="21">
        <f t="shared" si="12"/>
        <v>3.0655022798139635E-2</v>
      </c>
      <c r="X99" s="21">
        <f t="shared" si="14"/>
        <v>-8.9063352808993954E-3</v>
      </c>
      <c r="Y99" s="21">
        <f t="shared" si="13"/>
        <v>-7.5339868969651301E-3</v>
      </c>
    </row>
    <row r="100" spans="1:25">
      <c r="A100" s="17">
        <v>39083</v>
      </c>
      <c r="B100" s="18">
        <v>-64.799999999999912</v>
      </c>
      <c r="C100" s="18"/>
      <c r="D100" s="18">
        <v>-297.51852570320426</v>
      </c>
      <c r="E100" s="17">
        <v>39083</v>
      </c>
      <c r="F100" s="19">
        <f t="shared" si="9"/>
        <v>5423.5</v>
      </c>
      <c r="G100" s="19">
        <f t="shared" si="10"/>
        <v>0</v>
      </c>
      <c r="H100" s="19">
        <f t="shared" si="11"/>
        <v>444.389413384634</v>
      </c>
      <c r="I100" s="22">
        <v>746586.76</v>
      </c>
      <c r="V100" s="17">
        <v>40452</v>
      </c>
      <c r="W100" s="21">
        <f t="shared" si="12"/>
        <v>3.5758407475593036E-2</v>
      </c>
      <c r="X100" s="21">
        <f t="shared" si="14"/>
        <v>-1.4652070989668125E-2</v>
      </c>
      <c r="Y100" s="21">
        <f t="shared" si="13"/>
        <v>-9.1031051765500075E-3</v>
      </c>
    </row>
    <row r="101" spans="1:25">
      <c r="A101" s="17">
        <v>39114</v>
      </c>
      <c r="B101" s="18">
        <v>1270.0999999999999</v>
      </c>
      <c r="C101" s="18"/>
      <c r="D101" s="18">
        <v>-62.081772527433223</v>
      </c>
      <c r="E101" s="17">
        <v>39114</v>
      </c>
      <c r="F101" s="19">
        <f t="shared" si="9"/>
        <v>5667.5</v>
      </c>
      <c r="G101" s="19">
        <f t="shared" si="10"/>
        <v>0</v>
      </c>
      <c r="H101" s="19">
        <f t="shared" si="11"/>
        <v>290.63783566239556</v>
      </c>
      <c r="I101" s="22">
        <v>793404.36</v>
      </c>
      <c r="V101" s="17">
        <v>40483</v>
      </c>
      <c r="W101" s="21">
        <f t="shared" si="12"/>
        <v>4.6710702686874217E-2</v>
      </c>
      <c r="X101" s="21">
        <f t="shared" si="14"/>
        <v>-1.5905218002327751E-2</v>
      </c>
      <c r="Y101" s="21">
        <f t="shared" si="13"/>
        <v>-8.9779488716581583E-3</v>
      </c>
    </row>
    <row r="102" spans="1:25">
      <c r="A102" s="17">
        <v>39142</v>
      </c>
      <c r="B102" s="18">
        <v>328.6</v>
      </c>
      <c r="C102" s="18"/>
      <c r="D102" s="18">
        <v>-399.41068909000302</v>
      </c>
      <c r="E102" s="17">
        <v>39142</v>
      </c>
      <c r="F102" s="19">
        <f t="shared" si="9"/>
        <v>4644.2000000000007</v>
      </c>
      <c r="G102" s="19">
        <f t="shared" si="10"/>
        <v>0</v>
      </c>
      <c r="H102" s="19">
        <f t="shared" si="11"/>
        <v>-399.42799087003885</v>
      </c>
      <c r="I102" s="22">
        <v>725928.49</v>
      </c>
      <c r="V102" s="17">
        <v>40513</v>
      </c>
      <c r="W102" s="21">
        <f t="shared" si="12"/>
        <v>4.1848194188058824E-2</v>
      </c>
      <c r="X102" s="21">
        <f t="shared" si="14"/>
        <v>-1.3657119463332167E-2</v>
      </c>
      <c r="Y102" s="21">
        <f t="shared" si="13"/>
        <v>-7.7205041068309568E-3</v>
      </c>
    </row>
    <row r="103" spans="1:25">
      <c r="A103" s="17">
        <v>39173</v>
      </c>
      <c r="B103" s="18">
        <v>1318.9</v>
      </c>
      <c r="C103" s="18">
        <v>206.7</v>
      </c>
      <c r="D103" s="18">
        <v>245.89499430760603</v>
      </c>
      <c r="E103" s="17">
        <v>39173</v>
      </c>
      <c r="F103" s="19">
        <f t="shared" si="9"/>
        <v>4404.3999999999996</v>
      </c>
      <c r="G103" s="19">
        <f t="shared" si="10"/>
        <v>206.7</v>
      </c>
      <c r="H103" s="19">
        <f t="shared" si="11"/>
        <v>-153.81973719101464</v>
      </c>
      <c r="I103" s="22">
        <v>747163.38</v>
      </c>
      <c r="V103" s="17">
        <v>40544</v>
      </c>
      <c r="W103" s="21">
        <f t="shared" si="12"/>
        <v>3.1363033530661437E-2</v>
      </c>
      <c r="X103" s="21">
        <f t="shared" si="14"/>
        <v>-8.7650140796101048E-3</v>
      </c>
      <c r="Y103" s="21">
        <f t="shared" si="13"/>
        <v>-5.6624486266626086E-3</v>
      </c>
    </row>
    <row r="104" spans="1:25">
      <c r="A104" s="17">
        <v>39203</v>
      </c>
      <c r="B104" s="18">
        <v>1125</v>
      </c>
      <c r="C104" s="18">
        <v>746</v>
      </c>
      <c r="D104" s="18">
        <v>469.01027434692332</v>
      </c>
      <c r="E104" s="17">
        <v>39203</v>
      </c>
      <c r="F104" s="19">
        <f t="shared" si="9"/>
        <v>3171.9</v>
      </c>
      <c r="G104" s="19">
        <f t="shared" si="10"/>
        <v>952.7</v>
      </c>
      <c r="H104" s="19">
        <f t="shared" si="11"/>
        <v>320.67526419230364</v>
      </c>
      <c r="I104" s="22">
        <v>849584.61</v>
      </c>
      <c r="V104" s="17">
        <v>40575</v>
      </c>
      <c r="W104" s="21">
        <f t="shared" si="12"/>
        <v>2.5491246541215318E-2</v>
      </c>
      <c r="X104" s="21">
        <f t="shared" si="14"/>
        <v>-4.7264079680498809E-3</v>
      </c>
      <c r="Y104" s="21">
        <f t="shared" si="13"/>
        <v>-3.8639760446608738E-3</v>
      </c>
    </row>
    <row r="105" spans="1:25">
      <c r="A105" s="17">
        <v>39234</v>
      </c>
      <c r="B105" s="18">
        <v>1763.4</v>
      </c>
      <c r="C105" s="18">
        <v>1116.9000000000001</v>
      </c>
      <c r="D105" s="18">
        <v>298.3519122939158</v>
      </c>
      <c r="E105" s="17">
        <v>39234</v>
      </c>
      <c r="F105" s="19">
        <f t="shared" si="9"/>
        <v>5741.2000000000007</v>
      </c>
      <c r="G105" s="19">
        <f t="shared" si="10"/>
        <v>2069.6000000000004</v>
      </c>
      <c r="H105" s="19">
        <f t="shared" si="11"/>
        <v>254.2461936278047</v>
      </c>
      <c r="I105" s="22">
        <v>922083.63</v>
      </c>
      <c r="V105" s="17">
        <v>40603</v>
      </c>
      <c r="W105" s="21">
        <f t="shared" si="12"/>
        <v>1.6349129389982064E-2</v>
      </c>
      <c r="X105" s="21">
        <f t="shared" si="14"/>
        <v>3.5323340733415864E-4</v>
      </c>
      <c r="Y105" s="21">
        <f t="shared" si="13"/>
        <v>-1.1008393289647226E-3</v>
      </c>
    </row>
    <row r="106" spans="1:25">
      <c r="A106" s="17">
        <v>39264</v>
      </c>
      <c r="B106" s="18">
        <v>4571.3999999999996</v>
      </c>
      <c r="C106" s="18">
        <v>-147.6</v>
      </c>
      <c r="D106" s="18">
        <v>-222.96493673147816</v>
      </c>
      <c r="E106" s="17">
        <v>39264</v>
      </c>
      <c r="F106" s="19">
        <f t="shared" si="9"/>
        <v>10377.4</v>
      </c>
      <c r="G106" s="19">
        <f t="shared" si="10"/>
        <v>1922.0000000000005</v>
      </c>
      <c r="H106" s="19">
        <f t="shared" si="11"/>
        <v>328.79978259953077</v>
      </c>
      <c r="I106" s="22">
        <v>939698.77</v>
      </c>
      <c r="V106" s="17">
        <v>40634</v>
      </c>
      <c r="W106" s="21">
        <f t="shared" si="12"/>
        <v>9.4122655646371768E-3</v>
      </c>
      <c r="X106" s="21">
        <f t="shared" si="14"/>
        <v>4.7660391498851084E-3</v>
      </c>
      <c r="Y106" s="21">
        <f t="shared" si="13"/>
        <v>9.9064009840439757E-4</v>
      </c>
    </row>
    <row r="107" spans="1:25">
      <c r="A107" s="17">
        <v>39295</v>
      </c>
      <c r="B107" s="18">
        <v>-1840.5</v>
      </c>
      <c r="C107" s="18">
        <v>2231.6</v>
      </c>
      <c r="D107" s="18">
        <v>1001.0659177871069</v>
      </c>
      <c r="E107" s="17">
        <v>39295</v>
      </c>
      <c r="F107" s="19">
        <f t="shared" si="9"/>
        <v>7266.7999999999993</v>
      </c>
      <c r="G107" s="19">
        <f t="shared" si="10"/>
        <v>4153.6000000000004</v>
      </c>
      <c r="H107" s="19">
        <f t="shared" si="11"/>
        <v>1391.9474729140709</v>
      </c>
      <c r="I107" s="22">
        <v>980727.6</v>
      </c>
      <c r="V107" s="17">
        <v>40664</v>
      </c>
      <c r="W107" s="21">
        <f t="shared" si="12"/>
        <v>1.5406706885562403E-4</v>
      </c>
      <c r="X107" s="21">
        <f t="shared" si="14"/>
        <v>5.37007140469873E-3</v>
      </c>
      <c r="Y107" s="21">
        <f t="shared" si="13"/>
        <v>1.1894146423141057E-3</v>
      </c>
    </row>
    <row r="108" spans="1:25">
      <c r="A108" s="17">
        <v>39326</v>
      </c>
      <c r="B108" s="18">
        <v>4730.8999999999996</v>
      </c>
      <c r="C108" s="18">
        <v>-1192</v>
      </c>
      <c r="D108" s="18">
        <v>-190.69907486080666</v>
      </c>
      <c r="E108" s="17">
        <v>39326</v>
      </c>
      <c r="F108" s="19">
        <f t="shared" si="9"/>
        <v>11669.1</v>
      </c>
      <c r="G108" s="19">
        <f t="shared" si="10"/>
        <v>2961.6000000000004</v>
      </c>
      <c r="H108" s="19">
        <f t="shared" si="11"/>
        <v>1600.6590871432672</v>
      </c>
      <c r="I108" s="22">
        <v>1002821.52</v>
      </c>
      <c r="V108" s="17">
        <v>40695</v>
      </c>
      <c r="W108" s="21">
        <f t="shared" si="12"/>
        <v>8.4508654858235304E-4</v>
      </c>
      <c r="X108" s="21">
        <f t="shared" si="14"/>
        <v>5.4691731027158219E-3</v>
      </c>
      <c r="Y108" s="21">
        <f t="shared" si="13"/>
        <v>9.6529977595072086E-4</v>
      </c>
    </row>
    <row r="109" spans="1:25">
      <c r="A109" s="17">
        <v>39356</v>
      </c>
      <c r="B109" s="18">
        <v>5235.1000000000004</v>
      </c>
      <c r="C109" s="18">
        <v>-343</v>
      </c>
      <c r="D109" s="18">
        <v>-432.88522356979041</v>
      </c>
      <c r="E109" s="17">
        <v>39356</v>
      </c>
      <c r="F109" s="19">
        <f t="shared" si="9"/>
        <v>15585.3</v>
      </c>
      <c r="G109" s="19">
        <f t="shared" si="10"/>
        <v>2411.9</v>
      </c>
      <c r="H109" s="19">
        <f t="shared" si="11"/>
        <v>921.87886926587066</v>
      </c>
      <c r="I109" s="22">
        <v>1193774.3500000001</v>
      </c>
      <c r="V109" s="17">
        <v>40725</v>
      </c>
      <c r="W109" s="21">
        <f t="shared" si="12"/>
        <v>6.0671151182824391E-3</v>
      </c>
      <c r="X109" s="21">
        <f t="shared" si="14"/>
        <v>3.4220718079782469E-3</v>
      </c>
      <c r="Y109" s="21">
        <f t="shared" si="13"/>
        <v>9.9209728790893318E-4</v>
      </c>
    </row>
    <row r="110" spans="1:25">
      <c r="A110" s="17">
        <v>39387</v>
      </c>
      <c r="B110" s="18">
        <v>-1166.5999999999999</v>
      </c>
      <c r="C110" s="18">
        <v>2165.8000000000002</v>
      </c>
      <c r="D110" s="18">
        <v>550.43910036107457</v>
      </c>
      <c r="E110" s="17">
        <v>39387</v>
      </c>
      <c r="F110" s="19">
        <f t="shared" si="9"/>
        <v>13293.699999999999</v>
      </c>
      <c r="G110" s="19">
        <f t="shared" si="10"/>
        <v>3831.7000000000003</v>
      </c>
      <c r="H110" s="19">
        <f t="shared" si="11"/>
        <v>1003.307695280022</v>
      </c>
      <c r="I110" s="22">
        <v>1385490.05</v>
      </c>
      <c r="V110" s="17">
        <v>40756</v>
      </c>
      <c r="W110" s="21">
        <f t="shared" si="12"/>
        <v>3.7939873535874674E-3</v>
      </c>
      <c r="X110" s="21">
        <f t="shared" si="14"/>
        <v>4.2842305122863618E-3</v>
      </c>
      <c r="Y110" s="21">
        <f t="shared" si="13"/>
        <v>1.3785215120027017E-3</v>
      </c>
    </row>
    <row r="111" spans="1:25">
      <c r="A111" s="17">
        <v>39417</v>
      </c>
      <c r="B111" s="18">
        <v>1246.3</v>
      </c>
      <c r="C111" s="18">
        <v>1254.4000000000001</v>
      </c>
      <c r="D111" s="18">
        <v>769.68893948985919</v>
      </c>
      <c r="E111" s="17">
        <v>39417</v>
      </c>
      <c r="F111" s="19">
        <f t="shared" si="9"/>
        <v>12776.599999999999</v>
      </c>
      <c r="G111" s="19">
        <f t="shared" si="10"/>
        <v>3969.2000000000003</v>
      </c>
      <c r="H111" s="19">
        <f t="shared" si="11"/>
        <v>1474.6447224759654</v>
      </c>
      <c r="I111" s="22">
        <v>1420886.14</v>
      </c>
      <c r="V111" s="17">
        <v>40787</v>
      </c>
      <c r="W111" s="21">
        <f t="shared" si="12"/>
        <v>8.7440200742693551E-4</v>
      </c>
      <c r="X111" s="21">
        <f t="shared" si="14"/>
        <v>4.9886826773838594E-3</v>
      </c>
      <c r="Y111" s="21">
        <f t="shared" si="13"/>
        <v>1.3292540420214544E-3</v>
      </c>
    </row>
    <row r="112" spans="1:25">
      <c r="A112" s="17">
        <v>39448</v>
      </c>
      <c r="B112" s="18">
        <v>-4368.2</v>
      </c>
      <c r="C112" s="18">
        <v>4161.3</v>
      </c>
      <c r="D112" s="18">
        <v>1953.0610185233566</v>
      </c>
      <c r="E112" s="17">
        <v>39448</v>
      </c>
      <c r="F112" s="19">
        <f t="shared" si="9"/>
        <v>3836.9999999999991</v>
      </c>
      <c r="G112" s="19">
        <f t="shared" si="10"/>
        <v>8278.1</v>
      </c>
      <c r="H112" s="19">
        <f t="shared" si="11"/>
        <v>3650.6706777308</v>
      </c>
      <c r="I112" s="22">
        <v>1596193.06</v>
      </c>
      <c r="V112" s="17">
        <v>40817</v>
      </c>
      <c r="W112" s="21">
        <f t="shared" si="12"/>
        <v>-1.0116229214581368E-3</v>
      </c>
      <c r="X112" s="21">
        <f t="shared" si="14"/>
        <v>4.6306657481825809E-3</v>
      </c>
      <c r="Y112" s="21">
        <f t="shared" si="13"/>
        <v>1.4527028306722386E-3</v>
      </c>
    </row>
    <row r="113" spans="1:25">
      <c r="A113" s="17">
        <v>39479</v>
      </c>
      <c r="B113" s="18">
        <v>780.3</v>
      </c>
      <c r="C113" s="18">
        <v>1008</v>
      </c>
      <c r="D113" s="18">
        <v>132.05393125246997</v>
      </c>
      <c r="E113" s="17">
        <v>39479</v>
      </c>
      <c r="F113" s="19">
        <f t="shared" si="9"/>
        <v>6457.7999999999993</v>
      </c>
      <c r="G113" s="19">
        <f t="shared" si="10"/>
        <v>7054.5</v>
      </c>
      <c r="H113" s="19">
        <f t="shared" si="11"/>
        <v>2781.6586911961631</v>
      </c>
      <c r="I113" s="22">
        <v>1321330.28</v>
      </c>
      <c r="V113" s="17">
        <v>40848</v>
      </c>
      <c r="W113" s="21">
        <f t="shared" si="12"/>
        <v>-4.900497899011099E-4</v>
      </c>
      <c r="X113" s="21">
        <f t="shared" si="14"/>
        <v>4.8131134393384874E-3</v>
      </c>
      <c r="Y113" s="21">
        <f t="shared" si="13"/>
        <v>1.6134364376491641E-3</v>
      </c>
    </row>
    <row r="114" spans="1:25">
      <c r="A114" s="17">
        <v>39508</v>
      </c>
      <c r="B114" s="18">
        <v>36.899999999999835</v>
      </c>
      <c r="C114" s="18">
        <v>732.4</v>
      </c>
      <c r="D114" s="18">
        <v>-584.70482315114975</v>
      </c>
      <c r="E114" s="17">
        <v>39508</v>
      </c>
      <c r="F114" s="19">
        <f t="shared" si="9"/>
        <v>1763.8000000000002</v>
      </c>
      <c r="G114" s="19">
        <f t="shared" si="10"/>
        <v>8978.9</v>
      </c>
      <c r="H114" s="19">
        <f t="shared" si="11"/>
        <v>2387.6529429058201</v>
      </c>
      <c r="I114" s="22">
        <v>1301000.94</v>
      </c>
      <c r="V114" s="17">
        <v>40878</v>
      </c>
      <c r="W114" s="21">
        <f t="shared" si="12"/>
        <v>-1.9927600078110076E-3</v>
      </c>
      <c r="X114" s="21">
        <f t="shared" si="14"/>
        <v>5.4401133707633297E-3</v>
      </c>
      <c r="Y114" s="21">
        <f t="shared" si="13"/>
        <v>1.4395283351456142E-3</v>
      </c>
    </row>
    <row r="115" spans="1:25">
      <c r="A115" s="17">
        <v>39539</v>
      </c>
      <c r="B115" s="18">
        <v>244.6</v>
      </c>
      <c r="C115" s="18">
        <v>850</v>
      </c>
      <c r="D115" s="18">
        <v>-27.718836140888211</v>
      </c>
      <c r="E115" s="17">
        <v>39539</v>
      </c>
      <c r="F115" s="19">
        <f t="shared" si="9"/>
        <v>-3226.7000000000003</v>
      </c>
      <c r="G115" s="19">
        <f t="shared" si="10"/>
        <v>10171.9</v>
      </c>
      <c r="H115" s="19">
        <f t="shared" si="11"/>
        <v>2792.8193303347225</v>
      </c>
      <c r="I115" s="22">
        <v>557020.43999999994</v>
      </c>
      <c r="V115" s="17">
        <v>40909</v>
      </c>
      <c r="W115" s="21">
        <f t="shared" si="12"/>
        <v>-1.0338707416826837E-3</v>
      </c>
      <c r="X115" s="21">
        <f t="shared" si="14"/>
        <v>3.0789406404528965E-3</v>
      </c>
      <c r="Y115" s="21">
        <f t="shared" si="13"/>
        <v>4.5688801193359931E-4</v>
      </c>
    </row>
    <row r="116" spans="1:25">
      <c r="A116" s="17">
        <v>39569</v>
      </c>
      <c r="B116" s="18">
        <v>-1095.7</v>
      </c>
      <c r="C116" s="18">
        <v>1864</v>
      </c>
      <c r="D116" s="18">
        <v>15.008946534822982</v>
      </c>
      <c r="E116" s="17">
        <v>39569</v>
      </c>
      <c r="F116" s="19">
        <f t="shared" si="9"/>
        <v>-3155.8</v>
      </c>
      <c r="G116" s="19">
        <f t="shared" si="10"/>
        <v>9870.1</v>
      </c>
      <c r="H116" s="19">
        <f t="shared" si="11"/>
        <v>2257.3891765084709</v>
      </c>
      <c r="I116" s="22">
        <v>616040.4</v>
      </c>
      <c r="V116" s="17">
        <v>40940</v>
      </c>
      <c r="W116" s="21">
        <f t="shared" si="12"/>
        <v>1.4649698084371391E-2</v>
      </c>
      <c r="X116" s="21">
        <f t="shared" si="14"/>
        <v>-6.0469381334369411E-3</v>
      </c>
      <c r="Y116" s="21">
        <f t="shared" si="13"/>
        <v>-1.6998247368885328E-3</v>
      </c>
    </row>
    <row r="117" spans="1:25">
      <c r="A117" s="17">
        <v>39600</v>
      </c>
      <c r="B117" s="18">
        <v>-2471.1999999999998</v>
      </c>
      <c r="C117" s="18">
        <v>1909.8</v>
      </c>
      <c r="D117" s="18">
        <v>742.73604280703728</v>
      </c>
      <c r="E117" s="17">
        <v>39600</v>
      </c>
      <c r="F117" s="19">
        <f t="shared" si="9"/>
        <v>-6873.3</v>
      </c>
      <c r="G117" s="19">
        <f t="shared" si="10"/>
        <v>10525.5</v>
      </c>
      <c r="H117" s="19">
        <f t="shared" si="11"/>
        <v>2230.4362798256489</v>
      </c>
      <c r="I117" s="22">
        <v>545031.51</v>
      </c>
      <c r="V117" s="17">
        <v>40969</v>
      </c>
      <c r="W117" s="21">
        <f t="shared" si="12"/>
        <v>1.8559938548354818E-2</v>
      </c>
      <c r="X117" s="21">
        <f t="shared" si="14"/>
        <v>-8.3455842285983413E-3</v>
      </c>
      <c r="Y117" s="21">
        <f t="shared" si="13"/>
        <v>-2.0897529991521788E-3</v>
      </c>
    </row>
    <row r="118" spans="1:25">
      <c r="A118" s="17">
        <v>39630</v>
      </c>
      <c r="B118" s="18">
        <v>-229.7</v>
      </c>
      <c r="C118" s="18">
        <v>240.8</v>
      </c>
      <c r="D118" s="18">
        <v>320.31913318195512</v>
      </c>
      <c r="E118" s="17">
        <v>39630</v>
      </c>
      <c r="F118" s="19">
        <f t="shared" si="9"/>
        <v>-2734.8</v>
      </c>
      <c r="G118" s="19">
        <f t="shared" si="10"/>
        <v>6605</v>
      </c>
      <c r="H118" s="19">
        <f t="shared" si="11"/>
        <v>597.69439448424737</v>
      </c>
      <c r="I118" s="22">
        <v>397500.87</v>
      </c>
      <c r="V118" s="17">
        <v>41000</v>
      </c>
      <c r="W118" s="21">
        <f t="shared" si="12"/>
        <v>1.7184166798392044E-2</v>
      </c>
      <c r="X118" s="21">
        <f t="shared" si="14"/>
        <v>-6.97944035787038E-3</v>
      </c>
      <c r="Y118" s="21">
        <f t="shared" si="13"/>
        <v>-2.1422049799650631E-3</v>
      </c>
    </row>
    <row r="119" spans="1:25">
      <c r="A119" s="17">
        <v>39661</v>
      </c>
      <c r="B119" s="18">
        <v>-749.7</v>
      </c>
      <c r="C119" s="18">
        <v>683.5</v>
      </c>
      <c r="D119" s="18">
        <v>-86.383161544227661</v>
      </c>
      <c r="E119" s="17">
        <v>39661</v>
      </c>
      <c r="F119" s="19">
        <f t="shared" si="9"/>
        <v>-4264.8</v>
      </c>
      <c r="G119" s="19">
        <f t="shared" si="10"/>
        <v>6280.5</v>
      </c>
      <c r="H119" s="19">
        <f t="shared" si="11"/>
        <v>379.25730168754967</v>
      </c>
      <c r="I119" s="22">
        <v>464577.26</v>
      </c>
      <c r="V119" s="17">
        <v>41030</v>
      </c>
      <c r="W119" s="21">
        <f t="shared" si="12"/>
        <v>1.8629696435611732E-2</v>
      </c>
      <c r="X119" s="21">
        <f t="shared" si="14"/>
        <v>-8.7769564082812324E-3</v>
      </c>
      <c r="Y119" s="21">
        <f t="shared" si="13"/>
        <v>-2.6557097267802749E-3</v>
      </c>
    </row>
    <row r="120" spans="1:25">
      <c r="A120" s="17">
        <v>39692</v>
      </c>
      <c r="B120" s="18">
        <v>-1730.5</v>
      </c>
      <c r="C120" s="18">
        <v>2003.5</v>
      </c>
      <c r="D120" s="18">
        <v>499.72357313846538</v>
      </c>
      <c r="E120" s="17">
        <v>39692</v>
      </c>
      <c r="F120" s="19">
        <f t="shared" si="9"/>
        <v>-6032.2</v>
      </c>
      <c r="G120" s="19">
        <f t="shared" si="10"/>
        <v>7551.6</v>
      </c>
      <c r="H120" s="19">
        <f t="shared" si="11"/>
        <v>1463.6856979771651</v>
      </c>
      <c r="I120" s="22">
        <v>444331.56</v>
      </c>
      <c r="V120" s="17">
        <v>41061</v>
      </c>
      <c r="W120" s="21">
        <f t="shared" si="12"/>
        <v>1.8930089928885573E-2</v>
      </c>
      <c r="X120" s="21">
        <f t="shared" si="14"/>
        <v>-8.7856234199654611E-3</v>
      </c>
      <c r="Y120" s="21">
        <f t="shared" si="13"/>
        <v>-2.6733434053485107E-3</v>
      </c>
    </row>
    <row r="121" spans="1:25">
      <c r="A121" s="17">
        <v>39722</v>
      </c>
      <c r="B121" s="18">
        <v>-2929.5</v>
      </c>
      <c r="C121" s="18">
        <v>2212.1</v>
      </c>
      <c r="D121" s="18">
        <v>294.33573824796832</v>
      </c>
      <c r="E121" s="17">
        <v>39722</v>
      </c>
      <c r="F121" s="19">
        <f t="shared" si="9"/>
        <v>-9206.2999999999993</v>
      </c>
      <c r="G121" s="19">
        <f t="shared" si="10"/>
        <v>8913.7000000000007</v>
      </c>
      <c r="H121" s="19">
        <f t="shared" si="11"/>
        <v>1785.7402723660214</v>
      </c>
      <c r="I121" s="22">
        <v>370983.92</v>
      </c>
      <c r="V121" s="17">
        <v>41091</v>
      </c>
      <c r="W121" s="21">
        <f t="shared" si="12"/>
        <v>1.8249189287749837E-2</v>
      </c>
      <c r="X121" s="21">
        <f t="shared" si="14"/>
        <v>-7.8078338570565977E-3</v>
      </c>
      <c r="Y121" s="21">
        <f t="shared" si="13"/>
        <v>-2.6165690726699282E-3</v>
      </c>
    </row>
    <row r="122" spans="1:25">
      <c r="A122" s="17">
        <v>39753</v>
      </c>
      <c r="B122" s="18">
        <v>-676.4</v>
      </c>
      <c r="C122" s="18">
        <v>580.1</v>
      </c>
      <c r="D122" s="18">
        <v>-74.954335861966385</v>
      </c>
      <c r="E122" s="17">
        <v>39753</v>
      </c>
      <c r="F122" s="19">
        <f t="shared" si="9"/>
        <v>-8787</v>
      </c>
      <c r="G122" s="19">
        <f t="shared" si="10"/>
        <v>7629.8000000000011</v>
      </c>
      <c r="H122" s="19">
        <f t="shared" si="11"/>
        <v>1695.7769899692321</v>
      </c>
      <c r="I122" s="22">
        <v>253390.09</v>
      </c>
      <c r="V122" s="17">
        <v>41122</v>
      </c>
      <c r="W122" s="21">
        <f t="shared" si="12"/>
        <v>1.1166415007353351E-2</v>
      </c>
      <c r="X122" s="21">
        <f t="shared" si="14"/>
        <v>-4.3658778331689754E-3</v>
      </c>
      <c r="Y122" s="21">
        <f t="shared" si="13"/>
        <v>-2.3438620713992732E-3</v>
      </c>
    </row>
    <row r="123" spans="1:25">
      <c r="A123" s="17">
        <v>39783</v>
      </c>
      <c r="B123" s="18">
        <v>270.8</v>
      </c>
      <c r="C123" s="18">
        <v>393.8</v>
      </c>
      <c r="D123" s="18">
        <v>69.926906169471039</v>
      </c>
      <c r="E123" s="17">
        <v>39783</v>
      </c>
      <c r="F123" s="19">
        <f t="shared" si="9"/>
        <v>-6044.9999999999991</v>
      </c>
      <c r="G123" s="19">
        <f t="shared" si="10"/>
        <v>6113.8</v>
      </c>
      <c r="H123" s="19">
        <f t="shared" si="11"/>
        <v>1022.9678533316659</v>
      </c>
      <c r="I123" s="22">
        <v>219319.56</v>
      </c>
      <c r="V123" s="17">
        <v>41153</v>
      </c>
      <c r="W123" s="21">
        <f t="shared" si="12"/>
        <v>1.6648719148316754E-2</v>
      </c>
      <c r="X123" s="21">
        <f t="shared" si="14"/>
        <v>-6.7617617106239978E-3</v>
      </c>
      <c r="Y123" s="21">
        <f t="shared" si="13"/>
        <v>-3.0187805222117608E-3</v>
      </c>
    </row>
    <row r="124" spans="1:25">
      <c r="A124" s="17">
        <v>39814</v>
      </c>
      <c r="B124" s="18">
        <v>-869.4</v>
      </c>
      <c r="C124" s="18">
        <v>760.1</v>
      </c>
      <c r="D124" s="18">
        <v>-176.77649992941517</v>
      </c>
      <c r="E124" s="17">
        <v>39814</v>
      </c>
      <c r="F124" s="19">
        <f t="shared" si="9"/>
        <v>-6684.6999999999989</v>
      </c>
      <c r="G124" s="19">
        <f t="shared" si="10"/>
        <v>6633.1000000000013</v>
      </c>
      <c r="H124" s="19">
        <f t="shared" si="11"/>
        <v>525.87222022029562</v>
      </c>
      <c r="I124" s="22">
        <v>258994.51</v>
      </c>
      <c r="V124" s="17">
        <v>41183</v>
      </c>
      <c r="W124" s="21">
        <f t="shared" si="12"/>
        <v>2.1172793353935362E-2</v>
      </c>
      <c r="X124" s="21">
        <f t="shared" si="14"/>
        <v>-9.0095014854380887E-3</v>
      </c>
      <c r="Y124" s="21">
        <f t="shared" si="13"/>
        <v>-3.8532975596019502E-3</v>
      </c>
    </row>
    <row r="125" spans="1:25">
      <c r="A125" s="17">
        <v>39845</v>
      </c>
      <c r="B125" s="18">
        <v>-538.79999999999995</v>
      </c>
      <c r="C125" s="18">
        <v>554.6</v>
      </c>
      <c r="D125" s="18">
        <v>-299.54916929938673</v>
      </c>
      <c r="E125" s="17">
        <v>39845</v>
      </c>
      <c r="F125" s="19">
        <f t="shared" si="9"/>
        <v>-6473.7999999999993</v>
      </c>
      <c r="G125" s="19">
        <f t="shared" si="10"/>
        <v>6504.2000000000016</v>
      </c>
      <c r="H125" s="19">
        <f t="shared" si="11"/>
        <v>312.7062124651365</v>
      </c>
      <c r="I125" s="22">
        <v>235108.23</v>
      </c>
      <c r="V125" s="17">
        <v>41214</v>
      </c>
      <c r="W125" s="21">
        <f t="shared" si="12"/>
        <v>2.6118420132153972E-2</v>
      </c>
      <c r="X125" s="21">
        <f t="shared" si="14"/>
        <v>-1.1378808046350929E-2</v>
      </c>
      <c r="Y125" s="21">
        <f t="shared" si="13"/>
        <v>-4.642646831075823E-3</v>
      </c>
    </row>
    <row r="126" spans="1:25">
      <c r="A126" s="17">
        <v>39873</v>
      </c>
      <c r="B126" s="18">
        <v>63.4</v>
      </c>
      <c r="C126" s="18">
        <v>767.1</v>
      </c>
      <c r="D126" s="18">
        <v>347.71011152416338</v>
      </c>
      <c r="E126" s="17">
        <v>39873</v>
      </c>
      <c r="F126" s="19">
        <f t="shared" si="9"/>
        <v>-4679.9000000000005</v>
      </c>
      <c r="G126" s="19">
        <f t="shared" si="10"/>
        <v>5267.8</v>
      </c>
      <c r="H126" s="19">
        <f t="shared" si="11"/>
        <v>160.69275085083447</v>
      </c>
      <c r="I126" s="22">
        <v>210923.54</v>
      </c>
      <c r="V126" s="17">
        <v>41244</v>
      </c>
      <c r="W126" s="21">
        <f t="shared" si="12"/>
        <v>3.4835189509610204E-2</v>
      </c>
      <c r="X126" s="21">
        <f t="shared" si="14"/>
        <v>-1.4995697572677704E-2</v>
      </c>
      <c r="Y126" s="21">
        <f t="shared" si="13"/>
        <v>-5.6549125147431992E-3</v>
      </c>
    </row>
    <row r="127" spans="1:25">
      <c r="A127" s="17">
        <v>39904</v>
      </c>
      <c r="B127" s="18">
        <v>1473.3</v>
      </c>
      <c r="C127" s="18">
        <v>-156.5</v>
      </c>
      <c r="D127" s="18">
        <v>7.4152999171927636</v>
      </c>
      <c r="E127" s="17">
        <v>39904</v>
      </c>
      <c r="F127" s="19">
        <f t="shared" si="9"/>
        <v>-277.09999999999991</v>
      </c>
      <c r="G127" s="19">
        <f t="shared" si="10"/>
        <v>2899.2</v>
      </c>
      <c r="H127" s="19">
        <f t="shared" si="11"/>
        <v>-126.22768747994111</v>
      </c>
      <c r="I127" s="22">
        <v>237668.28</v>
      </c>
      <c r="V127" s="17">
        <v>41275</v>
      </c>
      <c r="W127" s="21">
        <f t="shared" si="12"/>
        <v>3.8306331098663611E-2</v>
      </c>
      <c r="X127" s="21">
        <f t="shared" si="14"/>
        <v>-1.9434052638342018E-2</v>
      </c>
      <c r="Y127" s="21">
        <f t="shared" si="13"/>
        <v>-6.5839910425964541E-3</v>
      </c>
    </row>
    <row r="128" spans="1:25">
      <c r="A128" s="17">
        <v>39934</v>
      </c>
      <c r="B128" s="18">
        <v>4252.8999999999996</v>
      </c>
      <c r="C128" s="18">
        <v>-18.399999999999999</v>
      </c>
      <c r="D128" s="18">
        <v>472.82191401909085</v>
      </c>
      <c r="E128" s="17">
        <v>39934</v>
      </c>
      <c r="F128" s="19">
        <f t="shared" si="9"/>
        <v>4652.2</v>
      </c>
      <c r="G128" s="19">
        <f t="shared" si="10"/>
        <v>2300.6999999999998</v>
      </c>
      <c r="H128" s="19">
        <f t="shared" si="11"/>
        <v>421.54856240111616</v>
      </c>
      <c r="I128" s="22">
        <v>278882.26</v>
      </c>
      <c r="V128" s="17">
        <v>41306</v>
      </c>
      <c r="W128" s="21">
        <f t="shared" si="12"/>
        <v>4.1843632437750529E-2</v>
      </c>
      <c r="X128" s="21">
        <f t="shared" si="14"/>
        <v>-2.0518119012105884E-2</v>
      </c>
      <c r="Y128" s="21">
        <f t="shared" si="13"/>
        <v>-6.089226928695189E-3</v>
      </c>
    </row>
    <row r="129" spans="1:25">
      <c r="A129" s="17">
        <v>39965</v>
      </c>
      <c r="B129" s="18">
        <v>694.9</v>
      </c>
      <c r="C129" s="18">
        <v>534.6</v>
      </c>
      <c r="D129" s="18">
        <v>180.8304381531203</v>
      </c>
      <c r="E129" s="17">
        <v>39965</v>
      </c>
      <c r="F129" s="19">
        <f t="shared" si="9"/>
        <v>5076.2999999999993</v>
      </c>
      <c r="G129" s="19">
        <f t="shared" si="10"/>
        <v>2441.5</v>
      </c>
      <c r="H129" s="19">
        <f t="shared" si="11"/>
        <v>532.45209438476547</v>
      </c>
      <c r="I129" s="22">
        <v>406590.65</v>
      </c>
      <c r="V129" s="17">
        <v>41334</v>
      </c>
      <c r="W129" s="21">
        <f t="shared" si="12"/>
        <v>3.7124412322770223E-2</v>
      </c>
      <c r="X129" s="21">
        <f t="shared" si="14"/>
        <v>-1.9589999217811831E-2</v>
      </c>
      <c r="Y129" s="21">
        <f t="shared" si="13"/>
        <v>-5.4421352907029876E-3</v>
      </c>
    </row>
    <row r="130" spans="1:25">
      <c r="A130" s="17">
        <v>39995</v>
      </c>
      <c r="B130" s="18">
        <v>2399.5</v>
      </c>
      <c r="C130" s="18">
        <v>1194.7</v>
      </c>
      <c r="D130" s="18">
        <v>376.80981996163518</v>
      </c>
      <c r="E130" s="17">
        <v>39995</v>
      </c>
      <c r="F130" s="19">
        <f t="shared" si="9"/>
        <v>8345.1999999999989</v>
      </c>
      <c r="G130" s="19">
        <f t="shared" si="10"/>
        <v>2876.1000000000004</v>
      </c>
      <c r="H130" s="19">
        <f t="shared" si="11"/>
        <v>1086.0384142758157</v>
      </c>
      <c r="I130" s="22">
        <v>396912.09</v>
      </c>
      <c r="V130" s="17">
        <v>41365</v>
      </c>
      <c r="W130" s="21">
        <f t="shared" si="12"/>
        <v>3.5561095324270209E-2</v>
      </c>
      <c r="X130" s="21">
        <f t="shared" si="14"/>
        <v>-1.8847213128851868E-2</v>
      </c>
      <c r="Y130" s="21">
        <f t="shared" si="13"/>
        <v>-5.0034430976877162E-3</v>
      </c>
    </row>
    <row r="131" spans="1:25">
      <c r="A131" s="17">
        <v>40026</v>
      </c>
      <c r="B131" s="18">
        <v>826.9</v>
      </c>
      <c r="C131" s="18">
        <v>1030.7</v>
      </c>
      <c r="D131" s="18">
        <v>117.11697073497611</v>
      </c>
      <c r="E131" s="17">
        <v>40026</v>
      </c>
      <c r="F131" s="19">
        <f t="shared" si="9"/>
        <v>9710.9</v>
      </c>
      <c r="G131" s="19">
        <f t="shared" si="10"/>
        <v>3352.2</v>
      </c>
      <c r="H131" s="19">
        <f t="shared" si="11"/>
        <v>1502.7045543101788</v>
      </c>
      <c r="I131" s="22">
        <v>428000.62</v>
      </c>
      <c r="V131" s="17">
        <v>41395</v>
      </c>
      <c r="W131" s="21">
        <f t="shared" si="12"/>
        <v>3.8633574958731161E-2</v>
      </c>
      <c r="X131" s="21">
        <f t="shared" si="14"/>
        <v>-2.1071716610674095E-2</v>
      </c>
      <c r="Y131" s="21">
        <f t="shared" si="13"/>
        <v>-5.3444055337236989E-3</v>
      </c>
    </row>
    <row r="132" spans="1:25">
      <c r="A132" s="17">
        <v>40057</v>
      </c>
      <c r="B132" s="18">
        <v>4142.3</v>
      </c>
      <c r="C132" s="18">
        <v>155.9</v>
      </c>
      <c r="D132" s="18">
        <v>-484.99779733694413</v>
      </c>
      <c r="E132" s="17">
        <v>40057</v>
      </c>
      <c r="F132" s="19">
        <f t="shared" si="9"/>
        <v>13789.8</v>
      </c>
      <c r="G132" s="19">
        <f t="shared" si="10"/>
        <v>2741.0000000000005</v>
      </c>
      <c r="H132" s="19">
        <f t="shared" si="11"/>
        <v>669.99664544907114</v>
      </c>
      <c r="I132" s="22">
        <v>431432.5</v>
      </c>
      <c r="V132" s="17">
        <v>41426</v>
      </c>
      <c r="W132" s="21">
        <f t="shared" si="12"/>
        <v>2.6349607323762295E-2</v>
      </c>
      <c r="X132" s="21">
        <f t="shared" si="14"/>
        <v>-1.5016373863461876E-2</v>
      </c>
      <c r="Y132" s="21">
        <f t="shared" si="13"/>
        <v>-4.4825203783009837E-3</v>
      </c>
    </row>
    <row r="133" spans="1:25">
      <c r="A133" s="17">
        <v>40087</v>
      </c>
      <c r="B133" s="18">
        <v>1790.5</v>
      </c>
      <c r="C133" s="18">
        <v>-13.69999999999985</v>
      </c>
      <c r="D133" s="18">
        <v>-1124.4178718946055</v>
      </c>
      <c r="E133" s="17">
        <v>40087</v>
      </c>
      <c r="F133" s="19">
        <f t="shared" si="9"/>
        <v>14107</v>
      </c>
      <c r="G133" s="19">
        <f t="shared" si="10"/>
        <v>2883.8000000000006</v>
      </c>
      <c r="H133" s="19">
        <f t="shared" si="11"/>
        <v>-461.83652636272723</v>
      </c>
      <c r="I133" s="22">
        <v>489248.51</v>
      </c>
      <c r="V133" s="17">
        <v>41456</v>
      </c>
      <c r="W133" s="21">
        <f t="shared" si="12"/>
        <v>1.6549803206243347E-2</v>
      </c>
      <c r="X133" s="21">
        <f t="shared" si="14"/>
        <v>-9.2622617066522202E-3</v>
      </c>
      <c r="Y133" s="21">
        <f t="shared" si="13"/>
        <v>-3.5327631292368048E-3</v>
      </c>
    </row>
    <row r="134" spans="1:25">
      <c r="A134" s="17">
        <v>40118</v>
      </c>
      <c r="B134" s="18">
        <v>1176.8699999999999</v>
      </c>
      <c r="C134" s="18">
        <v>507.5</v>
      </c>
      <c r="D134" s="18">
        <v>-149.85084373970093</v>
      </c>
      <c r="E134" s="17">
        <v>40118</v>
      </c>
      <c r="F134" s="19">
        <f t="shared" si="9"/>
        <v>11030.970000000001</v>
      </c>
      <c r="G134" s="19">
        <f t="shared" si="10"/>
        <v>3409.7000000000003</v>
      </c>
      <c r="H134" s="19">
        <f t="shared" si="11"/>
        <v>-1084.5092841215189</v>
      </c>
      <c r="I134" s="22">
        <v>453073.78</v>
      </c>
      <c r="V134" s="17">
        <v>41487</v>
      </c>
      <c r="W134" s="21">
        <f t="shared" si="12"/>
        <v>6.5530075300126167E-3</v>
      </c>
      <c r="X134" s="21">
        <f t="shared" si="14"/>
        <v>-3.9257944047519653E-3</v>
      </c>
      <c r="Y134" s="21">
        <f t="shared" si="13"/>
        <v>-2.8086520575942029E-3</v>
      </c>
    </row>
    <row r="135" spans="1:25">
      <c r="A135" s="17">
        <v>40148</v>
      </c>
      <c r="B135" s="18">
        <v>2226.84</v>
      </c>
      <c r="C135" s="18">
        <v>8.2999999999999652</v>
      </c>
      <c r="D135" s="18">
        <v>-421.51697816189528</v>
      </c>
      <c r="E135" s="17">
        <v>40148</v>
      </c>
      <c r="F135" s="19">
        <f t="shared" si="9"/>
        <v>12562.91</v>
      </c>
      <c r="G135" s="19">
        <f t="shared" si="10"/>
        <v>2883.4000000000005</v>
      </c>
      <c r="H135" s="19">
        <f t="shared" si="11"/>
        <v>-1686.8567004365345</v>
      </c>
      <c r="I135" s="22">
        <v>506540.2</v>
      </c>
      <c r="V135" s="17">
        <v>41518</v>
      </c>
      <c r="W135" s="21">
        <f t="shared" si="12"/>
        <v>6.9740638863558186E-3</v>
      </c>
      <c r="X135" s="21">
        <f t="shared" si="14"/>
        <v>-4.0777402499191113E-3</v>
      </c>
      <c r="Y135" s="21">
        <f t="shared" si="13"/>
        <v>-3.2286234356186934E-3</v>
      </c>
    </row>
    <row r="136" spans="1:25">
      <c r="A136" s="17">
        <v>40179</v>
      </c>
      <c r="B136" s="18">
        <v>-230.35</v>
      </c>
      <c r="C136" s="18">
        <v>2648.2</v>
      </c>
      <c r="D136" s="18">
        <v>-265.64507432491968</v>
      </c>
      <c r="E136" s="17">
        <v>40179</v>
      </c>
      <c r="F136" s="19">
        <f t="shared" si="9"/>
        <v>9933.06</v>
      </c>
      <c r="G136" s="19">
        <f t="shared" si="10"/>
        <v>4336.8999999999996</v>
      </c>
      <c r="H136" s="19">
        <f t="shared" si="11"/>
        <v>-2329.3115947230895</v>
      </c>
      <c r="I136" s="22">
        <v>449573.66</v>
      </c>
      <c r="V136" s="17">
        <v>41548</v>
      </c>
      <c r="W136" s="21">
        <f t="shared" si="12"/>
        <v>1.092482310255246E-2</v>
      </c>
      <c r="X136" s="21">
        <f t="shared" si="14"/>
        <v>-7.4809251498244361E-3</v>
      </c>
      <c r="Y136" s="21">
        <f t="shared" si="13"/>
        <v>-4.1453348541244167E-3</v>
      </c>
    </row>
    <row r="137" spans="1:25">
      <c r="A137" s="17">
        <v>40210</v>
      </c>
      <c r="B137" s="18">
        <v>464.03</v>
      </c>
      <c r="C137" s="18">
        <v>278.09999999999997</v>
      </c>
      <c r="D137" s="18">
        <v>-157.61870688431503</v>
      </c>
      <c r="E137" s="17">
        <v>40210</v>
      </c>
      <c r="F137" s="19">
        <f t="shared" si="9"/>
        <v>9570.19</v>
      </c>
      <c r="G137" s="19">
        <f t="shared" si="10"/>
        <v>3584.2999999999997</v>
      </c>
      <c r="H137" s="19">
        <f t="shared" si="11"/>
        <v>-2604.0472723423804</v>
      </c>
      <c r="I137" s="22">
        <v>439357.77</v>
      </c>
      <c r="V137" s="17">
        <v>41579</v>
      </c>
      <c r="W137" s="21">
        <f t="shared" si="12"/>
        <v>5.2352038055178988E-3</v>
      </c>
      <c r="X137" s="21">
        <f t="shared" si="14"/>
        <v>-5.9587233595502472E-3</v>
      </c>
      <c r="Y137" s="21">
        <f t="shared" si="13"/>
        <v>-3.2541701563155168E-3</v>
      </c>
    </row>
    <row r="138" spans="1:25">
      <c r="A138" s="17">
        <v>40238</v>
      </c>
      <c r="B138" s="18">
        <v>4135.18</v>
      </c>
      <c r="C138" s="18">
        <v>-1127.2</v>
      </c>
      <c r="D138" s="18">
        <v>-3459.9187384615389</v>
      </c>
      <c r="E138" s="17">
        <v>40238</v>
      </c>
      <c r="F138" s="19">
        <f t="shared" si="9"/>
        <v>9563.07</v>
      </c>
      <c r="G138" s="19">
        <f t="shared" si="10"/>
        <v>2301.1999999999998</v>
      </c>
      <c r="H138" s="19">
        <f t="shared" si="11"/>
        <v>-5578.9682134669747</v>
      </c>
      <c r="I138" s="22">
        <v>438601.67</v>
      </c>
      <c r="V138" s="17">
        <v>41609</v>
      </c>
      <c r="W138" s="21">
        <f t="shared" si="12"/>
        <v>1.4947549969028263E-2</v>
      </c>
      <c r="X138" s="21">
        <f t="shared" si="14"/>
        <v>-1.2010038260406924E-2</v>
      </c>
      <c r="Y138" s="21">
        <f t="shared" si="13"/>
        <v>-3.3986153992070071E-3</v>
      </c>
    </row>
    <row r="139" spans="1:25">
      <c r="A139" s="17">
        <v>40269</v>
      </c>
      <c r="B139" s="18">
        <v>2220.34</v>
      </c>
      <c r="C139" s="18">
        <v>490.20000000000005</v>
      </c>
      <c r="D139" s="18">
        <v>-320.39855395400059</v>
      </c>
      <c r="E139" s="17">
        <v>40269</v>
      </c>
      <c r="F139" s="19">
        <f t="shared" si="9"/>
        <v>9992.91</v>
      </c>
      <c r="G139" s="19">
        <f t="shared" si="10"/>
        <v>2805.0999999999995</v>
      </c>
      <c r="H139" s="19">
        <f t="shared" si="11"/>
        <v>-4774.9488955263705</v>
      </c>
      <c r="I139" s="22">
        <v>494109.9</v>
      </c>
      <c r="V139" s="17">
        <v>41640</v>
      </c>
      <c r="W139" s="21">
        <f t="shared" si="12"/>
        <v>1.7011080583784945E-2</v>
      </c>
      <c r="X139" s="21">
        <f t="shared" si="14"/>
        <v>-1.1880762490978211E-2</v>
      </c>
      <c r="Y139" s="21">
        <f t="shared" si="13"/>
        <v>-3.0735914777553662E-3</v>
      </c>
    </row>
    <row r="140" spans="1:25">
      <c r="A140" s="17">
        <v>40299</v>
      </c>
      <c r="B140" s="18">
        <v>-1988.71</v>
      </c>
      <c r="C140" s="18">
        <v>1371.8000000000002</v>
      </c>
      <c r="D140" s="18">
        <v>21.39470020164563</v>
      </c>
      <c r="E140" s="17">
        <v>40299</v>
      </c>
      <c r="F140" s="19">
        <f t="shared" si="9"/>
        <v>6827.3300000000008</v>
      </c>
      <c r="G140" s="19">
        <f t="shared" si="10"/>
        <v>3669.4</v>
      </c>
      <c r="H140" s="19">
        <f t="shared" si="11"/>
        <v>-4603.7033515850244</v>
      </c>
      <c r="I140" s="22">
        <v>506489.09</v>
      </c>
      <c r="V140" s="17">
        <v>41671</v>
      </c>
      <c r="W140" s="21">
        <f t="shared" si="12"/>
        <v>1.9881987476617916E-2</v>
      </c>
      <c r="X140" s="21">
        <f t="shared" si="14"/>
        <v>-1.4056082189429532E-2</v>
      </c>
      <c r="Y140" s="21">
        <f t="shared" si="13"/>
        <v>-4.0708224685721082E-3</v>
      </c>
    </row>
    <row r="141" spans="1:25">
      <c r="A141" s="17">
        <v>40330</v>
      </c>
      <c r="B141" s="18">
        <v>2099.48</v>
      </c>
      <c r="C141" s="18">
        <v>-1032.3</v>
      </c>
      <c r="D141" s="18">
        <v>-207.75067864353713</v>
      </c>
      <c r="E141" s="17">
        <v>40330</v>
      </c>
      <c r="F141" s="19">
        <f t="shared" si="9"/>
        <v>6699.9700000000012</v>
      </c>
      <c r="G141" s="19">
        <f t="shared" si="10"/>
        <v>2628.8</v>
      </c>
      <c r="H141" s="19">
        <f t="shared" si="11"/>
        <v>-4389.9370520666653</v>
      </c>
      <c r="I141" s="22">
        <v>447945.29</v>
      </c>
      <c r="V141" s="17">
        <v>41699</v>
      </c>
      <c r="W141" s="21">
        <f t="shared" si="12"/>
        <v>2.2805684945561983E-2</v>
      </c>
      <c r="X141" s="21">
        <f t="shared" si="14"/>
        <v>-1.5099139079037873E-2</v>
      </c>
      <c r="Y141" s="21">
        <f t="shared" si="13"/>
        <v>-4.3704614541396417E-3</v>
      </c>
    </row>
    <row r="142" spans="1:25">
      <c r="A142" s="17">
        <v>40360</v>
      </c>
      <c r="B142" s="18">
        <v>3777.08</v>
      </c>
      <c r="C142" s="18">
        <v>-1351.3999999999999</v>
      </c>
      <c r="D142" s="18">
        <v>-890.75052872417518</v>
      </c>
      <c r="E142" s="17">
        <v>40360</v>
      </c>
      <c r="F142" s="19">
        <f t="shared" si="9"/>
        <v>10707.4</v>
      </c>
      <c r="G142" s="19">
        <f t="shared" si="10"/>
        <v>-1370.7999999999997</v>
      </c>
      <c r="H142" s="19">
        <f t="shared" si="11"/>
        <v>-5015.0425064659212</v>
      </c>
      <c r="I142" s="22">
        <v>478896.31</v>
      </c>
      <c r="V142" s="17">
        <v>41730</v>
      </c>
      <c r="W142" s="21">
        <f t="shared" si="12"/>
        <v>1.8552191329277955E-2</v>
      </c>
      <c r="X142" s="21">
        <f t="shared" si="14"/>
        <v>-1.2809662372670437E-2</v>
      </c>
      <c r="Y142" s="21">
        <f t="shared" si="13"/>
        <v>-3.8113730488053233E-3</v>
      </c>
    </row>
    <row r="143" spans="1:25">
      <c r="A143" s="17">
        <v>40391</v>
      </c>
      <c r="B143" s="18">
        <v>2404.0700000000002</v>
      </c>
      <c r="C143" s="18">
        <v>-968.7</v>
      </c>
      <c r="D143" s="18">
        <v>-681.26743842364533</v>
      </c>
      <c r="E143" s="17">
        <v>40391</v>
      </c>
      <c r="F143" s="19">
        <f t="shared" si="9"/>
        <v>12647.44</v>
      </c>
      <c r="G143" s="19">
        <f t="shared" si="10"/>
        <v>-2617.5999999999995</v>
      </c>
      <c r="H143" s="19">
        <f t="shared" si="11"/>
        <v>-5538.6912380052509</v>
      </c>
      <c r="I143" s="22">
        <v>490255.59</v>
      </c>
      <c r="V143" s="17">
        <v>41760</v>
      </c>
      <c r="W143" s="21">
        <f t="shared" si="12"/>
        <v>2.1572950412503962E-2</v>
      </c>
      <c r="X143" s="21">
        <f t="shared" si="14"/>
        <v>-1.1270068095334993E-2</v>
      </c>
      <c r="Y143" s="21">
        <f t="shared" si="13"/>
        <v>-3.2850718819216612E-3</v>
      </c>
    </row>
    <row r="144" spans="1:25">
      <c r="A144" s="17">
        <v>40422</v>
      </c>
      <c r="B144" s="18">
        <v>6372.73</v>
      </c>
      <c r="C144" s="18">
        <v>-2834.2000000000003</v>
      </c>
      <c r="D144" s="18">
        <v>-1579.4638801813956</v>
      </c>
      <c r="E144" s="17">
        <v>40422</v>
      </c>
      <c r="F144" s="19">
        <f t="shared" si="9"/>
        <v>14884.99</v>
      </c>
      <c r="G144" s="19">
        <f t="shared" si="10"/>
        <v>-4324.6000000000004</v>
      </c>
      <c r="H144" s="19">
        <f t="shared" si="11"/>
        <v>-3658.2363797251082</v>
      </c>
      <c r="I144" s="22">
        <v>495690.66</v>
      </c>
      <c r="V144" s="17">
        <v>41791</v>
      </c>
      <c r="W144" s="21">
        <f t="shared" si="12"/>
        <v>1.9409783762922721E-2</v>
      </c>
      <c r="X144" s="21">
        <f t="shared" si="14"/>
        <v>-9.9489578185834524E-3</v>
      </c>
      <c r="Y144" s="21">
        <f t="shared" si="13"/>
        <v>-1.8764489266717074E-3</v>
      </c>
    </row>
    <row r="145" spans="1:25">
      <c r="A145" s="17">
        <v>40452</v>
      </c>
      <c r="B145" s="18">
        <v>5578.59</v>
      </c>
      <c r="C145" s="18">
        <v>-2660.4</v>
      </c>
      <c r="D145" s="18">
        <v>-1306.3883633956111</v>
      </c>
      <c r="E145" s="17">
        <v>40452</v>
      </c>
      <c r="F145" s="19">
        <f t="shared" ref="F145:F208" si="15">SUM(B140:B145)</f>
        <v>18243.239999999998</v>
      </c>
      <c r="G145" s="19">
        <f t="shared" ref="G145:G208" si="16">SUM(C140:C145)</f>
        <v>-7475.2000000000007</v>
      </c>
      <c r="H145" s="19">
        <f t="shared" ref="H145:H208" si="17">SUM(D140:D145)</f>
        <v>-4644.2261891667185</v>
      </c>
      <c r="I145" s="22">
        <v>641805.68999999994</v>
      </c>
      <c r="V145" s="17">
        <v>41821</v>
      </c>
      <c r="W145" s="21">
        <f t="shared" ref="W145:W208" si="18">F190/AVERAGE($I185:$I190)</f>
        <v>2.2304047346256194E-2</v>
      </c>
      <c r="X145" s="21">
        <f t="shared" si="14"/>
        <v>-1.0118189461979527E-2</v>
      </c>
      <c r="Y145" s="21">
        <f t="shared" si="13"/>
        <v>2.1416799091234857E-4</v>
      </c>
    </row>
    <row r="146" spans="1:25">
      <c r="A146" s="17">
        <v>40483</v>
      </c>
      <c r="B146" s="18">
        <v>4159.1899999999996</v>
      </c>
      <c r="C146" s="18">
        <v>541.70000000000005</v>
      </c>
      <c r="D146" s="18">
        <v>-22.435492686245919</v>
      </c>
      <c r="E146" s="17">
        <v>40483</v>
      </c>
      <c r="F146" s="19">
        <f t="shared" si="15"/>
        <v>24391.139999999996</v>
      </c>
      <c r="G146" s="19">
        <f t="shared" si="16"/>
        <v>-8305.2999999999993</v>
      </c>
      <c r="H146" s="19">
        <f t="shared" si="17"/>
        <v>-4688.0563820546104</v>
      </c>
      <c r="I146" s="22">
        <v>578453.74</v>
      </c>
      <c r="V146" s="17">
        <v>41852</v>
      </c>
      <c r="W146" s="21">
        <f t="shared" si="18"/>
        <v>2.2475167106751227E-2</v>
      </c>
      <c r="X146" s="21">
        <f t="shared" si="14"/>
        <v>-9.0706041583923334E-3</v>
      </c>
      <c r="Y146" s="21">
        <f t="shared" ref="Y146:Y209" si="19">H191/AVERAGE($I186:$I191)</f>
        <v>2.6453493209257261E-3</v>
      </c>
    </row>
    <row r="147" spans="1:25">
      <c r="A147" s="17">
        <v>40513</v>
      </c>
      <c r="B147" s="18">
        <v>329.21</v>
      </c>
      <c r="C147" s="18">
        <v>-109.3</v>
      </c>
      <c r="D147" s="18">
        <v>307.01882392791703</v>
      </c>
      <c r="E147" s="17">
        <v>40513</v>
      </c>
      <c r="F147" s="19">
        <f t="shared" si="15"/>
        <v>22620.87</v>
      </c>
      <c r="G147" s="19">
        <f t="shared" si="16"/>
        <v>-7382.3000000000011</v>
      </c>
      <c r="H147" s="19">
        <f t="shared" si="17"/>
        <v>-4173.2868794831566</v>
      </c>
      <c r="I147" s="22">
        <v>558173.43999999994</v>
      </c>
      <c r="V147" s="17">
        <v>41883</v>
      </c>
      <c r="W147" s="21">
        <f t="shared" si="18"/>
        <v>1.6672877611215053E-2</v>
      </c>
      <c r="X147" s="21">
        <f t="shared" si="14"/>
        <v>-5.2772771286132497E-3</v>
      </c>
      <c r="Y147" s="21">
        <f t="shared" si="19"/>
        <v>4.8163004733164597E-3</v>
      </c>
    </row>
    <row r="148" spans="1:25">
      <c r="A148" s="17">
        <v>40544</v>
      </c>
      <c r="B148" s="18">
        <v>-1387.15</v>
      </c>
      <c r="C148" s="18">
        <v>1152.3</v>
      </c>
      <c r="D148" s="18">
        <v>130.82186186850342</v>
      </c>
      <c r="E148" s="17">
        <v>40544</v>
      </c>
      <c r="F148" s="19">
        <f t="shared" si="15"/>
        <v>17456.639999999996</v>
      </c>
      <c r="G148" s="19">
        <f t="shared" si="16"/>
        <v>-4878.6000000000013</v>
      </c>
      <c r="H148" s="19">
        <f t="shared" si="17"/>
        <v>-3151.7144888904782</v>
      </c>
      <c r="I148" s="22">
        <v>575216.19999999995</v>
      </c>
      <c r="V148" s="17">
        <v>41913</v>
      </c>
      <c r="W148" s="21">
        <f t="shared" si="18"/>
        <v>1.44366112737893E-2</v>
      </c>
      <c r="X148" s="21">
        <f t="shared" si="14"/>
        <v>-2.1169210035645496E-3</v>
      </c>
      <c r="Y148" s="21">
        <f t="shared" si="19"/>
        <v>7.0414492142279054E-3</v>
      </c>
    </row>
    <row r="149" spans="1:25">
      <c r="A149" s="17">
        <v>40575</v>
      </c>
      <c r="B149" s="18">
        <v>-825.95</v>
      </c>
      <c r="C149" s="18">
        <v>1272.0999999999999</v>
      </c>
      <c r="D149" s="18">
        <v>313.9687947795976</v>
      </c>
      <c r="E149" s="17">
        <v>40575</v>
      </c>
      <c r="F149" s="19">
        <f t="shared" si="15"/>
        <v>14226.619999999997</v>
      </c>
      <c r="G149" s="19">
        <f t="shared" si="16"/>
        <v>-2637.8000000000006</v>
      </c>
      <c r="H149" s="19">
        <f t="shared" si="17"/>
        <v>-2156.4782556872351</v>
      </c>
      <c r="I149" s="22">
        <v>499249.75</v>
      </c>
      <c r="V149" s="17">
        <v>41944</v>
      </c>
      <c r="W149" s="21">
        <f t="shared" si="18"/>
        <v>1.323297584111929E-2</v>
      </c>
      <c r="X149" s="21">
        <f t="shared" si="14"/>
        <v>-2.6407186575609972E-3</v>
      </c>
      <c r="Y149" s="21">
        <f t="shared" si="19"/>
        <v>7.2274962764899845E-3</v>
      </c>
    </row>
    <row r="150" spans="1:25">
      <c r="A150" s="17">
        <v>40603</v>
      </c>
      <c r="B150" s="18">
        <v>1555.69</v>
      </c>
      <c r="C150" s="18">
        <v>6.9000000000000483</v>
      </c>
      <c r="D150" s="18">
        <v>-56.562831326165771</v>
      </c>
      <c r="E150" s="17">
        <v>40603</v>
      </c>
      <c r="F150" s="19">
        <f t="shared" si="15"/>
        <v>9409.5799999999981</v>
      </c>
      <c r="G150" s="19">
        <f t="shared" si="16"/>
        <v>203.2999999999999</v>
      </c>
      <c r="H150" s="19">
        <f t="shared" si="17"/>
        <v>-633.57720683200466</v>
      </c>
      <c r="I150" s="22">
        <v>600341.93999999994</v>
      </c>
      <c r="V150" s="17">
        <v>41974</v>
      </c>
      <c r="W150" s="21">
        <f t="shared" si="18"/>
        <v>9.87320726382304E-3</v>
      </c>
      <c r="X150" s="21">
        <f t="shared" si="14"/>
        <v>-1.0751545267820293E-5</v>
      </c>
      <c r="Y150" s="21">
        <f t="shared" si="19"/>
        <v>7.6957978917277445E-3</v>
      </c>
    </row>
    <row r="151" spans="1:25">
      <c r="A151" s="17">
        <v>40634</v>
      </c>
      <c r="B151" s="18">
        <v>1573.81</v>
      </c>
      <c r="C151" s="18">
        <v>-126.89999999999999</v>
      </c>
      <c r="D151" s="18">
        <v>-103.95644596423745</v>
      </c>
      <c r="E151" s="17">
        <v>40634</v>
      </c>
      <c r="F151" s="19">
        <f t="shared" si="15"/>
        <v>5404.7999999999993</v>
      </c>
      <c r="G151" s="19">
        <f t="shared" si="16"/>
        <v>2736.8</v>
      </c>
      <c r="H151" s="19">
        <f t="shared" si="17"/>
        <v>568.8547105993689</v>
      </c>
      <c r="I151" s="22">
        <v>633941.57999999996</v>
      </c>
      <c r="V151" s="17">
        <v>42005</v>
      </c>
      <c r="W151" s="21">
        <f t="shared" si="18"/>
        <v>1.1274070030694737E-2</v>
      </c>
      <c r="X151" s="21">
        <f t="shared" si="14"/>
        <v>-1.1800034605066029E-3</v>
      </c>
      <c r="Y151" s="21">
        <f t="shared" si="19"/>
        <v>6.5359300886795113E-3</v>
      </c>
    </row>
    <row r="152" spans="1:25">
      <c r="A152" s="17">
        <v>40664</v>
      </c>
      <c r="B152" s="18">
        <v>-1156.3900000000001</v>
      </c>
      <c r="C152" s="18">
        <v>914.7</v>
      </c>
      <c r="D152" s="18">
        <v>97.497966538715033</v>
      </c>
      <c r="E152" s="17">
        <v>40664</v>
      </c>
      <c r="F152" s="19">
        <f t="shared" si="15"/>
        <v>89.2199999999998</v>
      </c>
      <c r="G152" s="19">
        <f t="shared" si="16"/>
        <v>3109.8</v>
      </c>
      <c r="H152" s="19">
        <f t="shared" si="17"/>
        <v>688.78816982432977</v>
      </c>
      <c r="I152" s="22">
        <v>607667.76</v>
      </c>
      <c r="V152" s="17">
        <v>42036</v>
      </c>
      <c r="W152" s="21">
        <f t="shared" si="18"/>
        <v>1.1615426297769538E-2</v>
      </c>
      <c r="X152" s="21">
        <f t="shared" si="14"/>
        <v>-1.1371037292357174E-3</v>
      </c>
      <c r="Y152" s="21">
        <f t="shared" si="19"/>
        <v>5.6191377087989689E-3</v>
      </c>
    </row>
    <row r="153" spans="1:25">
      <c r="A153" s="17">
        <v>40695</v>
      </c>
      <c r="B153" s="18">
        <v>734</v>
      </c>
      <c r="C153" s="18">
        <v>-21.999999999999922</v>
      </c>
      <c r="D153" s="18">
        <v>182.51338126019473</v>
      </c>
      <c r="E153" s="17">
        <v>40695</v>
      </c>
      <c r="F153" s="19">
        <f t="shared" si="15"/>
        <v>494.00999999999954</v>
      </c>
      <c r="G153" s="19">
        <f t="shared" si="16"/>
        <v>3197.0999999999995</v>
      </c>
      <c r="H153" s="19">
        <f t="shared" si="17"/>
        <v>564.28272715660762</v>
      </c>
      <c r="I153" s="22">
        <v>590986.84</v>
      </c>
      <c r="V153" s="17">
        <v>42064</v>
      </c>
      <c r="W153" s="21">
        <f t="shared" si="18"/>
        <v>1.2577639229834328E-2</v>
      </c>
      <c r="X153" s="21">
        <f t="shared" si="14"/>
        <v>-7.7548139271797593E-4</v>
      </c>
      <c r="Y153" s="21">
        <f t="shared" si="19"/>
        <v>5.4270254453233991E-3</v>
      </c>
    </row>
    <row r="154" spans="1:25">
      <c r="A154" s="17">
        <v>40725</v>
      </c>
      <c r="B154" s="18">
        <v>1666.84</v>
      </c>
      <c r="C154" s="18">
        <v>-43.599999999999923</v>
      </c>
      <c r="D154" s="18">
        <v>146.70962906990852</v>
      </c>
      <c r="E154" s="17">
        <v>40725</v>
      </c>
      <c r="F154" s="19">
        <f t="shared" si="15"/>
        <v>3548</v>
      </c>
      <c r="G154" s="19">
        <f t="shared" si="16"/>
        <v>2001.2000000000003</v>
      </c>
      <c r="H154" s="19">
        <f t="shared" si="17"/>
        <v>580.17049435801266</v>
      </c>
      <c r="I154" s="22">
        <v>576563.75</v>
      </c>
      <c r="V154" s="17">
        <v>42095</v>
      </c>
      <c r="W154" s="21">
        <f t="shared" si="18"/>
        <v>1.3917791126566107E-2</v>
      </c>
      <c r="X154" s="21">
        <f t="shared" si="14"/>
        <v>9.3868830918258277E-4</v>
      </c>
      <c r="Y154" s="21">
        <f t="shared" si="19"/>
        <v>5.7018643653165262E-3</v>
      </c>
    </row>
    <row r="155" spans="1:25">
      <c r="A155" s="17">
        <v>40756</v>
      </c>
      <c r="B155" s="18">
        <v>-2106.89</v>
      </c>
      <c r="C155" s="18">
        <v>1830.9</v>
      </c>
      <c r="D155" s="18">
        <v>557.52033419319696</v>
      </c>
      <c r="E155" s="17">
        <v>40756</v>
      </c>
      <c r="F155" s="19">
        <f t="shared" si="15"/>
        <v>2267.06</v>
      </c>
      <c r="G155" s="19">
        <f t="shared" si="16"/>
        <v>2560.0000000000005</v>
      </c>
      <c r="H155" s="19">
        <f t="shared" si="17"/>
        <v>823.72203377161202</v>
      </c>
      <c r="I155" s="22">
        <v>575739.39</v>
      </c>
      <c r="V155" s="17">
        <v>42125</v>
      </c>
      <c r="W155" s="21">
        <f t="shared" si="18"/>
        <v>1.0332429237076741E-2</v>
      </c>
      <c r="X155" s="21">
        <f t="shared" si="14"/>
        <v>4.6457987177457348E-3</v>
      </c>
      <c r="Y155" s="21">
        <f t="shared" si="19"/>
        <v>6.2034928278022509E-3</v>
      </c>
    </row>
    <row r="156" spans="1:25">
      <c r="A156" s="17">
        <v>40787</v>
      </c>
      <c r="B156" s="18">
        <v>-203.82</v>
      </c>
      <c r="C156" s="18">
        <v>342.59999999999997</v>
      </c>
      <c r="D156" s="18">
        <v>-108.71425650175003</v>
      </c>
      <c r="E156" s="17">
        <v>40787</v>
      </c>
      <c r="F156" s="19">
        <f t="shared" si="15"/>
        <v>507.5499999999999</v>
      </c>
      <c r="G156" s="19">
        <f t="shared" si="16"/>
        <v>2895.7000000000003</v>
      </c>
      <c r="H156" s="19">
        <f t="shared" si="17"/>
        <v>771.5706085960278</v>
      </c>
      <c r="I156" s="22">
        <v>497823.7</v>
      </c>
      <c r="V156" s="17">
        <v>42156</v>
      </c>
      <c r="W156" s="21">
        <f t="shared" si="18"/>
        <v>9.0339548944345476E-3</v>
      </c>
      <c r="X156" s="21">
        <f t="shared" si="14"/>
        <v>6.1167052936884339E-3</v>
      </c>
      <c r="Y156" s="21">
        <f t="shared" si="19"/>
        <v>7.1318890360862475E-3</v>
      </c>
    </row>
    <row r="157" spans="1:25">
      <c r="A157" s="17">
        <v>40817</v>
      </c>
      <c r="B157" s="18">
        <v>508.44</v>
      </c>
      <c r="C157" s="18">
        <v>-469.20000000000005</v>
      </c>
      <c r="D157" s="18">
        <v>-74.490743681140913</v>
      </c>
      <c r="E157" s="17">
        <v>40817</v>
      </c>
      <c r="F157" s="19">
        <f t="shared" si="15"/>
        <v>-557.81999999999994</v>
      </c>
      <c r="G157" s="19">
        <f t="shared" si="16"/>
        <v>2553.4000000000005</v>
      </c>
      <c r="H157" s="19">
        <f t="shared" si="17"/>
        <v>801.03631087912436</v>
      </c>
      <c r="I157" s="22">
        <v>459684.52</v>
      </c>
      <c r="V157" s="17">
        <v>42186</v>
      </c>
      <c r="W157" s="21">
        <f t="shared" si="18"/>
        <v>6.0373542071568195E-3</v>
      </c>
      <c r="X157" s="21">
        <f t="shared" si="14"/>
        <v>8.0530446855866626E-3</v>
      </c>
      <c r="Y157" s="21">
        <f t="shared" si="19"/>
        <v>8.0707664678294089E-3</v>
      </c>
    </row>
    <row r="158" spans="1:25">
      <c r="A158" s="17">
        <v>40848</v>
      </c>
      <c r="B158" s="18">
        <v>-858.78</v>
      </c>
      <c r="C158" s="18">
        <v>917</v>
      </c>
      <c r="D158" s="18">
        <v>153.17520618556682</v>
      </c>
      <c r="E158" s="17">
        <v>40848</v>
      </c>
      <c r="F158" s="19">
        <f t="shared" si="15"/>
        <v>-260.2099999999997</v>
      </c>
      <c r="G158" s="19">
        <f t="shared" si="16"/>
        <v>2555.6999999999998</v>
      </c>
      <c r="H158" s="19">
        <f t="shared" si="17"/>
        <v>856.71355052597619</v>
      </c>
      <c r="I158" s="22">
        <v>485122.97</v>
      </c>
      <c r="V158" s="17">
        <v>42217</v>
      </c>
      <c r="W158" s="21">
        <f t="shared" si="18"/>
        <v>2.2432798766764978E-4</v>
      </c>
      <c r="X158" s="21">
        <f t="shared" si="14"/>
        <v>1.0983825733258283E-2</v>
      </c>
      <c r="Y158" s="21">
        <f t="shared" si="19"/>
        <v>9.4149610339392242E-3</v>
      </c>
    </row>
    <row r="159" spans="1:25">
      <c r="A159" s="17">
        <v>40878</v>
      </c>
      <c r="B159" s="18">
        <v>-11.6</v>
      </c>
      <c r="C159" s="18">
        <v>168.1</v>
      </c>
      <c r="D159" s="18">
        <v>52.37603112840457</v>
      </c>
      <c r="E159" s="17">
        <v>40878</v>
      </c>
      <c r="F159" s="19">
        <f t="shared" si="15"/>
        <v>-1005.8099999999998</v>
      </c>
      <c r="G159" s="19">
        <f t="shared" si="16"/>
        <v>2745.7999999999997</v>
      </c>
      <c r="H159" s="19">
        <f t="shared" si="17"/>
        <v>726.57620039418589</v>
      </c>
      <c r="I159" s="22">
        <v>433458.44</v>
      </c>
      <c r="V159" s="17">
        <v>42248</v>
      </c>
      <c r="W159" s="21">
        <f t="shared" si="18"/>
        <v>-3.531889611917716E-3</v>
      </c>
      <c r="X159" s="21">
        <f t="shared" si="14"/>
        <v>1.353384218160556E-2</v>
      </c>
      <c r="Y159" s="21">
        <f t="shared" si="19"/>
        <v>1.0822245957770336E-2</v>
      </c>
    </row>
    <row r="160" spans="1:25">
      <c r="A160" s="17">
        <v>40909</v>
      </c>
      <c r="B160" s="18">
        <v>2183.34</v>
      </c>
      <c r="C160" s="18">
        <v>-1332.2</v>
      </c>
      <c r="D160" s="18">
        <v>-363.63076533234749</v>
      </c>
      <c r="E160" s="17">
        <v>40909</v>
      </c>
      <c r="F160" s="19">
        <f t="shared" si="15"/>
        <v>-489.30999999999995</v>
      </c>
      <c r="G160" s="19">
        <f t="shared" si="16"/>
        <v>1457.2</v>
      </c>
      <c r="H160" s="19">
        <f t="shared" si="17"/>
        <v>216.23580599192991</v>
      </c>
      <c r="I160" s="22">
        <v>387848.98</v>
      </c>
      <c r="V160" s="17">
        <v>42278</v>
      </c>
      <c r="W160" s="21">
        <f t="shared" si="18"/>
        <v>-4.2624800899840462E-3</v>
      </c>
      <c r="X160" s="21">
        <f t="shared" si="14"/>
        <v>1.0751970861334842E-2</v>
      </c>
      <c r="Y160" s="21">
        <f t="shared" si="19"/>
        <v>9.901946655106568E-3</v>
      </c>
    </row>
    <row r="161" spans="1:25">
      <c r="A161" s="17">
        <v>40940</v>
      </c>
      <c r="B161" s="18">
        <v>5130.75</v>
      </c>
      <c r="C161" s="18">
        <v>-2411.8000000000002</v>
      </c>
      <c r="D161" s="18">
        <v>-441.73353815222839</v>
      </c>
      <c r="E161" s="17">
        <v>40940</v>
      </c>
      <c r="F161" s="19">
        <f t="shared" si="15"/>
        <v>6748.33</v>
      </c>
      <c r="G161" s="19">
        <f t="shared" si="16"/>
        <v>-2785.5000000000005</v>
      </c>
      <c r="H161" s="19">
        <f t="shared" si="17"/>
        <v>-783.01806635349544</v>
      </c>
      <c r="I161" s="22">
        <v>499939.51</v>
      </c>
      <c r="V161" s="17">
        <v>42309</v>
      </c>
      <c r="W161" s="21">
        <f t="shared" si="18"/>
        <v>-5.9503798840337676E-3</v>
      </c>
      <c r="X161" s="21">
        <f t="shared" ref="X161:X222" si="20">G206/AVERAGE($I201:$I206)</f>
        <v>1.075721531345733E-2</v>
      </c>
      <c r="Y161" s="21">
        <f t="shared" si="19"/>
        <v>1.0283095462263346E-2</v>
      </c>
    </row>
    <row r="162" spans="1:25">
      <c r="A162" s="17">
        <v>40969</v>
      </c>
      <c r="B162" s="18">
        <v>1551.91</v>
      </c>
      <c r="C162" s="18">
        <v>-695.8</v>
      </c>
      <c r="D162" s="18">
        <v>-283.20932219175262</v>
      </c>
      <c r="E162" s="17">
        <v>40969</v>
      </c>
      <c r="F162" s="19">
        <f t="shared" si="15"/>
        <v>8504.06</v>
      </c>
      <c r="G162" s="19">
        <f t="shared" si="16"/>
        <v>-3823.9000000000005</v>
      </c>
      <c r="H162" s="19">
        <f t="shared" si="17"/>
        <v>-957.51313204349799</v>
      </c>
      <c r="I162" s="22">
        <v>483112.01</v>
      </c>
      <c r="V162" s="17">
        <v>42339</v>
      </c>
      <c r="W162" s="21">
        <f t="shared" si="18"/>
        <v>-4.5162655851263833E-3</v>
      </c>
      <c r="X162" s="21">
        <f t="shared" si="20"/>
        <v>9.5111377425566076E-3</v>
      </c>
      <c r="Y162" s="21">
        <f t="shared" si="19"/>
        <v>9.1938839455463321E-3</v>
      </c>
    </row>
    <row r="163" spans="1:25">
      <c r="A163" s="17">
        <v>41000</v>
      </c>
      <c r="B163" s="18">
        <v>-102.58</v>
      </c>
      <c r="C163" s="18">
        <v>148.9</v>
      </c>
      <c r="D163" s="18">
        <v>-100.93626342666084</v>
      </c>
      <c r="E163" s="17">
        <v>41000</v>
      </c>
      <c r="F163" s="19">
        <f t="shared" si="15"/>
        <v>7893.04</v>
      </c>
      <c r="G163" s="19">
        <f t="shared" si="16"/>
        <v>-3205.8000000000006</v>
      </c>
      <c r="H163" s="19">
        <f t="shared" si="17"/>
        <v>-983.95865178901795</v>
      </c>
      <c r="I163" s="22">
        <v>466441.06</v>
      </c>
      <c r="V163" s="17">
        <v>42370</v>
      </c>
      <c r="W163" s="21">
        <f t="shared" si="18"/>
        <v>-8.7421363652061494E-3</v>
      </c>
      <c r="X163" s="21">
        <f t="shared" si="20"/>
        <v>1.2603576883090556E-2</v>
      </c>
      <c r="Y163" s="21">
        <f t="shared" si="19"/>
        <v>9.7886211483696299E-3</v>
      </c>
    </row>
    <row r="164" spans="1:25">
      <c r="A164" s="17">
        <v>41030</v>
      </c>
      <c r="B164" s="18">
        <v>-273.43</v>
      </c>
      <c r="C164" s="18">
        <v>128.4</v>
      </c>
      <c r="D164" s="18">
        <v>-71.48179866036277</v>
      </c>
      <c r="E164" s="17">
        <v>41030</v>
      </c>
      <c r="F164" s="19">
        <f t="shared" si="15"/>
        <v>8478.39</v>
      </c>
      <c r="G164" s="19">
        <f t="shared" si="16"/>
        <v>-3994.400000000001</v>
      </c>
      <c r="H164" s="19">
        <f t="shared" si="17"/>
        <v>-1208.6156566349475</v>
      </c>
      <c r="I164" s="22">
        <v>459804.88</v>
      </c>
      <c r="V164" s="17">
        <v>42401</v>
      </c>
      <c r="W164" s="21">
        <f t="shared" si="18"/>
        <v>-6.7626510742417366E-3</v>
      </c>
      <c r="X164" s="21">
        <f t="shared" si="20"/>
        <v>1.164425911125024E-2</v>
      </c>
      <c r="Y164" s="21">
        <f t="shared" si="19"/>
        <v>9.0352527312523735E-3</v>
      </c>
    </row>
    <row r="165" spans="1:25">
      <c r="A165" s="17">
        <v>41061</v>
      </c>
      <c r="B165" s="18">
        <v>26.33</v>
      </c>
      <c r="C165" s="18">
        <v>210</v>
      </c>
      <c r="D165" s="18">
        <v>58.300734082397071</v>
      </c>
      <c r="E165" s="17">
        <v>41061</v>
      </c>
      <c r="F165" s="19">
        <f t="shared" si="15"/>
        <v>8516.32</v>
      </c>
      <c r="G165" s="19">
        <f t="shared" si="16"/>
        <v>-3952.5000000000009</v>
      </c>
      <c r="H165" s="19">
        <f t="shared" si="17"/>
        <v>-1202.6909536809549</v>
      </c>
      <c r="I165" s="22">
        <v>402149.77</v>
      </c>
      <c r="V165" s="17">
        <v>42430</v>
      </c>
      <c r="W165" s="21">
        <f t="shared" si="18"/>
        <v>1.4994703924026099E-3</v>
      </c>
      <c r="X165" s="21">
        <f t="shared" si="20"/>
        <v>5.2736196265827893E-3</v>
      </c>
      <c r="Y165" s="21">
        <f t="shared" si="19"/>
        <v>4.2648633509571772E-3</v>
      </c>
    </row>
    <row r="166" spans="1:25">
      <c r="A166" s="17">
        <v>41091</v>
      </c>
      <c r="B166" s="18">
        <v>2019.1</v>
      </c>
      <c r="C166" s="18">
        <v>-953.1</v>
      </c>
      <c r="D166" s="18">
        <v>-358.4611851150832</v>
      </c>
      <c r="E166" s="17">
        <v>41091</v>
      </c>
      <c r="F166" s="19">
        <f t="shared" si="15"/>
        <v>8352.08</v>
      </c>
      <c r="G166" s="19">
        <f t="shared" si="16"/>
        <v>-3573.4</v>
      </c>
      <c r="H166" s="19">
        <f t="shared" si="17"/>
        <v>-1197.5213734636907</v>
      </c>
      <c r="I166" s="22">
        <v>434564.07</v>
      </c>
      <c r="V166" s="17">
        <v>42461</v>
      </c>
      <c r="W166" s="21">
        <f t="shared" si="18"/>
        <v>1.1794994887876467E-3</v>
      </c>
      <c r="X166" s="21">
        <f t="shared" si="20"/>
        <v>5.1050597204637393E-3</v>
      </c>
      <c r="Y166" s="21">
        <f t="shared" si="19"/>
        <v>3.4024296136275015E-3</v>
      </c>
    </row>
    <row r="167" spans="1:25">
      <c r="A167" s="17">
        <v>41122</v>
      </c>
      <c r="B167" s="18">
        <v>1752.8</v>
      </c>
      <c r="C167" s="18">
        <v>-783.19999999999993</v>
      </c>
      <c r="D167" s="18">
        <v>-288.29611083703304</v>
      </c>
      <c r="E167" s="17">
        <v>41122</v>
      </c>
      <c r="F167" s="19">
        <f t="shared" si="15"/>
        <v>4974.13</v>
      </c>
      <c r="G167" s="19">
        <f t="shared" si="16"/>
        <v>-1944.7999999999997</v>
      </c>
      <c r="H167" s="19">
        <f t="shared" si="17"/>
        <v>-1044.0839461484954</v>
      </c>
      <c r="I167" s="22">
        <v>426655.31</v>
      </c>
      <c r="V167" s="17">
        <v>42491</v>
      </c>
      <c r="W167" s="21">
        <f t="shared" si="18"/>
        <v>3.8688350902033497E-3</v>
      </c>
      <c r="X167" s="21">
        <f t="shared" si="20"/>
        <v>4.7846835180352341E-3</v>
      </c>
      <c r="Y167" s="21">
        <f t="shared" si="19"/>
        <v>3.7879282235539495E-3</v>
      </c>
    </row>
    <row r="168" spans="1:25">
      <c r="A168" s="17">
        <v>41153</v>
      </c>
      <c r="B168" s="18">
        <v>3845.17</v>
      </c>
      <c r="C168" s="18">
        <v>-1702.6</v>
      </c>
      <c r="D168" s="18">
        <v>-556.86370677451964</v>
      </c>
      <c r="E168" s="17">
        <v>41153</v>
      </c>
      <c r="F168" s="19">
        <f t="shared" si="15"/>
        <v>7267.3899999999994</v>
      </c>
      <c r="G168" s="19">
        <f t="shared" si="16"/>
        <v>-2951.6</v>
      </c>
      <c r="H168" s="19">
        <f t="shared" si="17"/>
        <v>-1317.7383307312625</v>
      </c>
      <c r="I168" s="22">
        <v>429465.67</v>
      </c>
      <c r="V168" s="17">
        <v>42522</v>
      </c>
      <c r="W168" s="21">
        <f t="shared" si="18"/>
        <v>5.1734166724482812E-3</v>
      </c>
      <c r="X168" s="21">
        <f t="shared" si="20"/>
        <v>2.575164555471467E-3</v>
      </c>
      <c r="Y168" s="21">
        <f t="shared" si="19"/>
        <v>2.402021529057663E-3</v>
      </c>
    </row>
    <row r="169" spans="1:25">
      <c r="A169" s="17">
        <v>41183</v>
      </c>
      <c r="B169" s="18">
        <v>1967.02</v>
      </c>
      <c r="C169" s="18">
        <v>-872.6</v>
      </c>
      <c r="D169" s="18">
        <v>-482.46359781561205</v>
      </c>
      <c r="E169" s="17">
        <v>41183</v>
      </c>
      <c r="F169" s="19">
        <f t="shared" si="15"/>
        <v>9336.99</v>
      </c>
      <c r="G169" s="19">
        <f t="shared" si="16"/>
        <v>-3973.1</v>
      </c>
      <c r="H169" s="19">
        <f t="shared" si="17"/>
        <v>-1699.2656651202137</v>
      </c>
      <c r="I169" s="22">
        <v>493300.26</v>
      </c>
      <c r="V169" s="17">
        <v>42552</v>
      </c>
      <c r="W169" s="21">
        <f t="shared" si="18"/>
        <v>1.1040945864616819E-2</v>
      </c>
      <c r="X169" s="21">
        <f t="shared" si="20"/>
        <v>-2.3255504078054158E-3</v>
      </c>
      <c r="Y169" s="21">
        <f t="shared" si="19"/>
        <v>3.5165815354823633E-4</v>
      </c>
    </row>
    <row r="170" spans="1:25">
      <c r="A170" s="17">
        <v>41214</v>
      </c>
      <c r="B170" s="18">
        <v>2000.87</v>
      </c>
      <c r="C170" s="18">
        <v>-957.09999999999991</v>
      </c>
      <c r="D170" s="18">
        <v>-436.16634379188645</v>
      </c>
      <c r="E170" s="17">
        <v>41214</v>
      </c>
      <c r="F170" s="19">
        <f t="shared" si="15"/>
        <v>11611.29</v>
      </c>
      <c r="G170" s="19">
        <f t="shared" si="16"/>
        <v>-5058.6000000000004</v>
      </c>
      <c r="H170" s="19">
        <f t="shared" si="17"/>
        <v>-2063.9502102517372</v>
      </c>
      <c r="I170" s="22">
        <v>481244.48</v>
      </c>
      <c r="V170" s="17">
        <v>42583</v>
      </c>
      <c r="W170" s="21">
        <f t="shared" si="18"/>
        <v>1.5149726020474938E-2</v>
      </c>
      <c r="X170" s="21">
        <f t="shared" si="20"/>
        <v>-5.9588492710361861E-3</v>
      </c>
      <c r="Y170" s="21">
        <f t="shared" si="19"/>
        <v>-4.1362310999075018E-4</v>
      </c>
    </row>
    <row r="171" spans="1:25">
      <c r="A171" s="17">
        <v>41244</v>
      </c>
      <c r="B171" s="18">
        <v>4446.38</v>
      </c>
      <c r="C171" s="18">
        <v>-1632.5</v>
      </c>
      <c r="D171" s="18">
        <v>-480.1699544840979</v>
      </c>
      <c r="E171" s="17">
        <v>41244</v>
      </c>
      <c r="F171" s="19">
        <f t="shared" si="15"/>
        <v>16031.34</v>
      </c>
      <c r="G171" s="19">
        <f t="shared" si="16"/>
        <v>-6901.1</v>
      </c>
      <c r="H171" s="19">
        <f t="shared" si="17"/>
        <v>-2602.4208988182322</v>
      </c>
      <c r="I171" s="22">
        <v>496002.21</v>
      </c>
      <c r="V171" s="17">
        <v>42614</v>
      </c>
      <c r="W171" s="21">
        <f t="shared" si="18"/>
        <v>1.0208396354806384E-2</v>
      </c>
      <c r="X171" s="21">
        <f t="shared" si="20"/>
        <v>-1.4175828624852032E-3</v>
      </c>
      <c r="Y171" s="21">
        <f t="shared" si="19"/>
        <v>3.0049463426160472E-3</v>
      </c>
    </row>
    <row r="172" spans="1:25">
      <c r="A172" s="17">
        <v>41275</v>
      </c>
      <c r="B172" s="18">
        <v>4095.8</v>
      </c>
      <c r="C172" s="18">
        <v>-3238.8</v>
      </c>
      <c r="D172" s="18">
        <v>-868.40238779650667</v>
      </c>
      <c r="E172" s="17">
        <v>41275</v>
      </c>
      <c r="F172" s="19">
        <f t="shared" si="15"/>
        <v>18108.04</v>
      </c>
      <c r="G172" s="19">
        <f t="shared" si="16"/>
        <v>-9186.7999999999993</v>
      </c>
      <c r="H172" s="19">
        <f t="shared" si="17"/>
        <v>-3112.3621014996561</v>
      </c>
      <c r="I172" s="22">
        <v>509631.89</v>
      </c>
      <c r="V172" s="17">
        <v>42644</v>
      </c>
      <c r="W172" s="21">
        <f t="shared" si="18"/>
        <v>7.8636026190555351E-3</v>
      </c>
      <c r="X172" s="21">
        <f t="shared" si="20"/>
        <v>1.0422111401206041E-3</v>
      </c>
      <c r="Y172" s="21">
        <f t="shared" si="19"/>
        <v>5.2082566105179041E-3</v>
      </c>
    </row>
    <row r="173" spans="1:25">
      <c r="A173" s="17">
        <v>41306</v>
      </c>
      <c r="B173" s="18">
        <v>4142.2700000000004</v>
      </c>
      <c r="C173" s="18">
        <v>-1647.4</v>
      </c>
      <c r="D173" s="18">
        <v>-158.80099749575103</v>
      </c>
      <c r="E173" s="17">
        <v>41306</v>
      </c>
      <c r="F173" s="19">
        <f t="shared" si="15"/>
        <v>20497.510000000002</v>
      </c>
      <c r="G173" s="19">
        <f t="shared" si="16"/>
        <v>-10050.999999999998</v>
      </c>
      <c r="H173" s="19">
        <f t="shared" si="17"/>
        <v>-2982.8669881583733</v>
      </c>
      <c r="I173" s="22">
        <v>529513.80000000005</v>
      </c>
      <c r="V173" s="17">
        <v>42675</v>
      </c>
      <c r="W173" s="21">
        <f t="shared" si="18"/>
        <v>3.0474980464721391E-3</v>
      </c>
      <c r="X173" s="21">
        <f t="shared" si="20"/>
        <v>3.5364879918495795E-3</v>
      </c>
      <c r="Y173" s="21">
        <f t="shared" si="19"/>
        <v>6.6110749748922414E-3</v>
      </c>
    </row>
    <row r="174" spans="1:25">
      <c r="A174" s="17">
        <v>41334</v>
      </c>
      <c r="B174" s="18">
        <v>1912.52</v>
      </c>
      <c r="C174" s="18">
        <v>-1448</v>
      </c>
      <c r="D174" s="18">
        <v>-295.45339500889543</v>
      </c>
      <c r="E174" s="17">
        <v>41334</v>
      </c>
      <c r="F174" s="19">
        <f t="shared" si="15"/>
        <v>18564.86</v>
      </c>
      <c r="G174" s="19">
        <f t="shared" si="16"/>
        <v>-9796.4</v>
      </c>
      <c r="H174" s="19">
        <f t="shared" si="17"/>
        <v>-2721.4566763927492</v>
      </c>
      <c r="I174" s="22">
        <v>490736.27</v>
      </c>
      <c r="V174" s="17">
        <v>42705</v>
      </c>
      <c r="W174" s="21">
        <f t="shared" si="18"/>
        <v>-8.119979835948336E-5</v>
      </c>
      <c r="X174" s="21">
        <f t="shared" si="20"/>
        <v>6.0926042252954504E-3</v>
      </c>
      <c r="Y174" s="21">
        <f t="shared" si="19"/>
        <v>8.6521509869541633E-3</v>
      </c>
    </row>
    <row r="175" spans="1:25">
      <c r="A175" s="17">
        <v>41365</v>
      </c>
      <c r="B175" s="18">
        <v>1183.45</v>
      </c>
      <c r="C175" s="18">
        <v>-500.20000000000005</v>
      </c>
      <c r="D175" s="18">
        <v>-262.83291714138545</v>
      </c>
      <c r="E175" s="17">
        <v>41365</v>
      </c>
      <c r="F175" s="19">
        <f t="shared" si="15"/>
        <v>17781.29</v>
      </c>
      <c r="G175" s="19">
        <f t="shared" si="16"/>
        <v>-9424</v>
      </c>
      <c r="H175" s="19">
        <f t="shared" si="17"/>
        <v>-2501.8259957185228</v>
      </c>
      <c r="I175" s="22">
        <v>492996.6</v>
      </c>
      <c r="V175" s="17">
        <v>42736</v>
      </c>
      <c r="W175" s="21">
        <f t="shared" si="18"/>
        <v>-2.697423992172853E-3</v>
      </c>
      <c r="X175" s="21">
        <f t="shared" si="20"/>
        <v>8.5667962227826827E-3</v>
      </c>
      <c r="Y175" s="21">
        <f t="shared" si="19"/>
        <v>9.893414336977914E-3</v>
      </c>
    </row>
    <row r="176" spans="1:25">
      <c r="A176" s="17">
        <v>41395</v>
      </c>
      <c r="B176" s="18">
        <v>3771.49</v>
      </c>
      <c r="C176" s="18">
        <v>-2197.1999999999998</v>
      </c>
      <c r="D176" s="18">
        <v>-639.06897105191922</v>
      </c>
      <c r="E176" s="17">
        <v>41395</v>
      </c>
      <c r="F176" s="19">
        <f t="shared" si="15"/>
        <v>19551.910000000003</v>
      </c>
      <c r="G176" s="19">
        <f t="shared" si="16"/>
        <v>-10664.100000000002</v>
      </c>
      <c r="H176" s="19">
        <f t="shared" si="17"/>
        <v>-2704.7286229785559</v>
      </c>
      <c r="I176" s="22">
        <v>517635.01</v>
      </c>
      <c r="V176" s="17">
        <v>42767</v>
      </c>
      <c r="W176" s="21">
        <f t="shared" si="18"/>
        <v>-2.5278555987123062E-3</v>
      </c>
      <c r="X176" s="21">
        <f t="shared" si="20"/>
        <v>9.7417272134032451E-3</v>
      </c>
      <c r="Y176" s="21">
        <f t="shared" si="19"/>
        <v>9.6112103014616215E-3</v>
      </c>
    </row>
    <row r="177" spans="1:25">
      <c r="A177" s="17">
        <v>41426</v>
      </c>
      <c r="B177" s="18">
        <v>-1764.18</v>
      </c>
      <c r="C177" s="18">
        <v>1428.5</v>
      </c>
      <c r="D177" s="18">
        <v>-45.03391078907152</v>
      </c>
      <c r="E177" s="17">
        <v>41426</v>
      </c>
      <c r="F177" s="19">
        <f t="shared" si="15"/>
        <v>13341.35</v>
      </c>
      <c r="G177" s="19">
        <f t="shared" si="16"/>
        <v>-7603.1</v>
      </c>
      <c r="H177" s="19">
        <f t="shared" si="17"/>
        <v>-2269.5925792835292</v>
      </c>
      <c r="I177" s="22">
        <v>497410.26</v>
      </c>
      <c r="V177" s="17">
        <v>42795</v>
      </c>
      <c r="W177" s="21">
        <f t="shared" si="18"/>
        <v>3.1762860150275941E-3</v>
      </c>
      <c r="X177" s="21">
        <f t="shared" si="20"/>
        <v>8.2003157749251827E-3</v>
      </c>
      <c r="Y177" s="21">
        <f t="shared" si="19"/>
        <v>9.6106853979756619E-3</v>
      </c>
    </row>
    <row r="178" spans="1:25">
      <c r="A178" s="17">
        <v>41456</v>
      </c>
      <c r="B178" s="18">
        <v>-986.07</v>
      </c>
      <c r="C178" s="18">
        <v>-258.2</v>
      </c>
      <c r="D178" s="18">
        <v>-361.89943846466275</v>
      </c>
      <c r="E178" s="17">
        <v>41456</v>
      </c>
      <c r="F178" s="19">
        <f t="shared" si="15"/>
        <v>8259.48</v>
      </c>
      <c r="G178" s="19">
        <f t="shared" si="16"/>
        <v>-4622.5</v>
      </c>
      <c r="H178" s="19">
        <f t="shared" si="17"/>
        <v>-1763.0896299516855</v>
      </c>
      <c r="I178" s="22">
        <v>466117.08</v>
      </c>
      <c r="V178" s="17">
        <v>42826</v>
      </c>
      <c r="W178" s="21">
        <f t="shared" si="18"/>
        <v>3.7232658154876213E-3</v>
      </c>
      <c r="X178" s="21">
        <f t="shared" si="20"/>
        <v>8.4441723900726649E-3</v>
      </c>
      <c r="Y178" s="21">
        <f t="shared" si="19"/>
        <v>1.0039619067443805E-2</v>
      </c>
    </row>
    <row r="179" spans="1:25">
      <c r="A179" s="17">
        <v>41487</v>
      </c>
      <c r="B179" s="18">
        <v>-946.53</v>
      </c>
      <c r="C179" s="18">
        <v>1075.5999999999999</v>
      </c>
      <c r="D179" s="18">
        <v>245.31920274193541</v>
      </c>
      <c r="E179" s="17">
        <v>41487</v>
      </c>
      <c r="F179" s="19">
        <f t="shared" si="15"/>
        <v>3170.6800000000003</v>
      </c>
      <c r="G179" s="19">
        <f t="shared" si="16"/>
        <v>-1899.4999999999995</v>
      </c>
      <c r="H179" s="19">
        <f t="shared" si="17"/>
        <v>-1358.969429713999</v>
      </c>
      <c r="I179" s="22">
        <v>438211.47</v>
      </c>
      <c r="V179" s="17">
        <v>42856</v>
      </c>
      <c r="W179" s="21">
        <f t="shared" si="18"/>
        <v>9.7062664944599433E-3</v>
      </c>
      <c r="X179" s="21">
        <f t="shared" si="20"/>
        <v>5.2931376350797005E-3</v>
      </c>
      <c r="Y179" s="21">
        <f t="shared" si="19"/>
        <v>9.0063887420518407E-3</v>
      </c>
    </row>
    <row r="180" spans="1:25">
      <c r="A180" s="17">
        <v>41518</v>
      </c>
      <c r="B180" s="18">
        <v>1993.76</v>
      </c>
      <c r="C180" s="18">
        <v>-1449.9</v>
      </c>
      <c r="D180" s="18">
        <v>-441.95126439693195</v>
      </c>
      <c r="E180" s="17">
        <v>41518</v>
      </c>
      <c r="F180" s="19">
        <f t="shared" si="15"/>
        <v>3251.9199999999992</v>
      </c>
      <c r="G180" s="19">
        <f t="shared" si="16"/>
        <v>-1901.3999999999999</v>
      </c>
      <c r="H180" s="19">
        <f t="shared" si="17"/>
        <v>-1505.4672991020354</v>
      </c>
      <c r="I180" s="22">
        <v>385355.6</v>
      </c>
      <c r="V180" s="17">
        <v>42887</v>
      </c>
      <c r="W180" s="21">
        <f t="shared" si="18"/>
        <v>1.1933778578373246E-2</v>
      </c>
      <c r="X180" s="21">
        <f t="shared" si="20"/>
        <v>4.6164841894021161E-3</v>
      </c>
      <c r="Y180" s="21">
        <f t="shared" si="19"/>
        <v>8.7610530607049944E-3</v>
      </c>
    </row>
    <row r="181" spans="1:25">
      <c r="A181" s="17">
        <v>41548</v>
      </c>
      <c r="B181" s="18">
        <v>2927.12</v>
      </c>
      <c r="C181" s="18">
        <v>-2019.6000000000001</v>
      </c>
      <c r="D181" s="18">
        <v>-652.90142209984026</v>
      </c>
      <c r="E181" s="17">
        <v>41548</v>
      </c>
      <c r="F181" s="19">
        <f t="shared" si="15"/>
        <v>4995.59</v>
      </c>
      <c r="G181" s="19">
        <f t="shared" si="16"/>
        <v>-3420.8</v>
      </c>
      <c r="H181" s="19">
        <f t="shared" si="17"/>
        <v>-1895.5358040604901</v>
      </c>
      <c r="I181" s="22">
        <v>438888.46</v>
      </c>
      <c r="V181" s="17">
        <v>42917</v>
      </c>
      <c r="W181" s="21">
        <f t="shared" si="18"/>
        <v>1.2011289136122689E-2</v>
      </c>
      <c r="X181" s="21">
        <f t="shared" si="20"/>
        <v>4.5004012302275135E-3</v>
      </c>
      <c r="Y181" s="21">
        <f t="shared" si="19"/>
        <v>9.9487408580507808E-3</v>
      </c>
    </row>
    <row r="182" spans="1:25">
      <c r="A182" s="17">
        <v>41579</v>
      </c>
      <c r="B182" s="18">
        <v>1130.05</v>
      </c>
      <c r="C182" s="18">
        <v>-1455.9</v>
      </c>
      <c r="D182" s="18">
        <v>-206.8581793654831</v>
      </c>
      <c r="E182" s="17">
        <v>41579</v>
      </c>
      <c r="F182" s="19">
        <f t="shared" si="15"/>
        <v>2354.15</v>
      </c>
      <c r="G182" s="19">
        <f t="shared" si="16"/>
        <v>-2679.5000000000009</v>
      </c>
      <c r="H182" s="19">
        <f t="shared" si="17"/>
        <v>-1463.325012374054</v>
      </c>
      <c r="I182" s="22">
        <v>472078.28</v>
      </c>
      <c r="V182" s="17">
        <v>42948</v>
      </c>
      <c r="W182" s="21">
        <f t="shared" si="18"/>
        <v>7.3027834698836556E-3</v>
      </c>
      <c r="X182" s="21">
        <f t="shared" si="20"/>
        <v>7.4628696051180872E-3</v>
      </c>
      <c r="Y182" s="21">
        <f t="shared" si="19"/>
        <v>1.2889917617981153E-2</v>
      </c>
    </row>
    <row r="183" spans="1:25">
      <c r="A183" s="17">
        <v>41609</v>
      </c>
      <c r="B183" s="18">
        <v>2526.65</v>
      </c>
      <c r="C183" s="18">
        <v>-1231.0999999999999</v>
      </c>
      <c r="D183" s="18">
        <v>-92.57398347689653</v>
      </c>
      <c r="E183" s="17">
        <v>41609</v>
      </c>
      <c r="F183" s="19">
        <f t="shared" si="15"/>
        <v>6644.98</v>
      </c>
      <c r="G183" s="19">
        <f t="shared" si="16"/>
        <v>-5339.1</v>
      </c>
      <c r="H183" s="19">
        <f t="shared" si="17"/>
        <v>-1510.8650850618792</v>
      </c>
      <c r="I183" s="22">
        <v>466667.84</v>
      </c>
      <c r="V183" s="17">
        <v>42979</v>
      </c>
      <c r="W183" s="21">
        <f t="shared" si="18"/>
        <v>-1.512519778638451E-3</v>
      </c>
      <c r="X183" s="21">
        <f t="shared" si="20"/>
        <v>1.2204913486265762E-2</v>
      </c>
      <c r="Y183" s="21">
        <f t="shared" si="19"/>
        <v>1.5151265156203242E-2</v>
      </c>
    </row>
    <row r="184" spans="1:25">
      <c r="A184" s="17">
        <v>41640</v>
      </c>
      <c r="B184" s="18">
        <v>-12.780000000000058</v>
      </c>
      <c r="C184" s="18">
        <v>-239.8</v>
      </c>
      <c r="D184" s="18">
        <v>-227.51656050955049</v>
      </c>
      <c r="E184" s="17">
        <v>41640</v>
      </c>
      <c r="F184" s="19">
        <f t="shared" si="15"/>
        <v>7618.2699999999995</v>
      </c>
      <c r="G184" s="19">
        <f t="shared" si="16"/>
        <v>-5320.7000000000007</v>
      </c>
      <c r="H184" s="19">
        <f t="shared" si="17"/>
        <v>-1376.482207106767</v>
      </c>
      <c r="I184" s="22">
        <v>485848.11</v>
      </c>
      <c r="V184" s="17">
        <v>43009</v>
      </c>
      <c r="W184" s="21">
        <f t="shared" si="18"/>
        <v>-6.9143307181781719E-4</v>
      </c>
      <c r="X184" s="21">
        <f t="shared" si="20"/>
        <v>1.2199033012373845E-2</v>
      </c>
      <c r="Y184" s="21">
        <f t="shared" si="19"/>
        <v>1.4691562331000789E-2</v>
      </c>
    </row>
    <row r="185" spans="1:25">
      <c r="A185" s="17">
        <v>41671</v>
      </c>
      <c r="B185" s="18">
        <v>419.95</v>
      </c>
      <c r="C185" s="18">
        <v>44.300000000000011</v>
      </c>
      <c r="D185" s="18">
        <v>-217.8196148359491</v>
      </c>
      <c r="E185" s="17">
        <v>41671</v>
      </c>
      <c r="F185" s="19">
        <f t="shared" si="15"/>
        <v>8984.75</v>
      </c>
      <c r="G185" s="19">
        <f t="shared" si="16"/>
        <v>-6352</v>
      </c>
      <c r="H185" s="19">
        <f t="shared" si="17"/>
        <v>-1839.6210246846513</v>
      </c>
      <c r="I185" s="22">
        <v>462585.81</v>
      </c>
      <c r="V185" s="17">
        <v>43040</v>
      </c>
      <c r="W185" s="21">
        <f t="shared" si="18"/>
        <v>1.051919123489657E-3</v>
      </c>
      <c r="X185" s="21">
        <f t="shared" si="20"/>
        <v>1.2881073080629291E-2</v>
      </c>
      <c r="Y185" s="21">
        <f t="shared" si="19"/>
        <v>1.4890837404329949E-2</v>
      </c>
    </row>
    <row r="186" spans="1:25">
      <c r="A186" s="17">
        <v>41699</v>
      </c>
      <c r="B186" s="18">
        <v>3678.4500000000003</v>
      </c>
      <c r="C186" s="18">
        <v>-2161.8999999999996</v>
      </c>
      <c r="D186" s="18">
        <v>-647.01236035737872</v>
      </c>
      <c r="E186" s="17">
        <v>41699</v>
      </c>
      <c r="F186" s="19">
        <f t="shared" si="15"/>
        <v>10669.44</v>
      </c>
      <c r="G186" s="19">
        <f t="shared" si="16"/>
        <v>-7064</v>
      </c>
      <c r="H186" s="19">
        <f t="shared" si="17"/>
        <v>-2044.6821206450982</v>
      </c>
      <c r="I186" s="22">
        <v>480978.96</v>
      </c>
      <c r="V186" s="17">
        <v>43070</v>
      </c>
      <c r="W186" s="21">
        <f t="shared" si="18"/>
        <v>-5.9481410840677047E-4</v>
      </c>
      <c r="X186" s="21">
        <f t="shared" si="20"/>
        <v>1.3003818685049271E-2</v>
      </c>
      <c r="Y186" s="21">
        <f t="shared" si="19"/>
        <v>1.4538956124035734E-2</v>
      </c>
    </row>
    <row r="187" spans="1:25">
      <c r="A187" s="17">
        <v>41730</v>
      </c>
      <c r="B187" s="18">
        <v>1211.05</v>
      </c>
      <c r="C187" s="18">
        <v>-1137.5999999999999</v>
      </c>
      <c r="D187" s="18">
        <v>-447.60487636139305</v>
      </c>
      <c r="E187" s="17">
        <v>41730</v>
      </c>
      <c r="F187" s="19">
        <f t="shared" si="15"/>
        <v>8953.369999999999</v>
      </c>
      <c r="G187" s="19">
        <f t="shared" si="16"/>
        <v>-6182</v>
      </c>
      <c r="H187" s="19">
        <f t="shared" si="17"/>
        <v>-1839.3855749066511</v>
      </c>
      <c r="I187" s="22">
        <v>527467.67000000004</v>
      </c>
      <c r="V187" s="17">
        <v>43101</v>
      </c>
      <c r="W187" s="21">
        <f t="shared" si="18"/>
        <v>1.3660221021955417E-3</v>
      </c>
      <c r="X187" s="21">
        <f t="shared" si="20"/>
        <v>1.1883289374144557E-2</v>
      </c>
      <c r="Y187" s="21">
        <f t="shared" si="19"/>
        <v>1.3374530963948254E-2</v>
      </c>
    </row>
    <row r="188" spans="1:25">
      <c r="A188" s="17">
        <v>41760</v>
      </c>
      <c r="B188" s="18">
        <v>2780.86</v>
      </c>
      <c r="C188" s="18">
        <v>-813.69999999999993</v>
      </c>
      <c r="D188" s="18">
        <v>17.75088687015467</v>
      </c>
      <c r="E188" s="17">
        <v>41760</v>
      </c>
      <c r="F188" s="19">
        <f t="shared" si="15"/>
        <v>10604.18</v>
      </c>
      <c r="G188" s="19">
        <f t="shared" si="16"/>
        <v>-5539.7999999999993</v>
      </c>
      <c r="H188" s="19">
        <f t="shared" si="17"/>
        <v>-1614.7765086710133</v>
      </c>
      <c r="I188" s="22">
        <v>525750.56000000006</v>
      </c>
      <c r="V188" s="17">
        <v>43132</v>
      </c>
      <c r="W188" s="21">
        <f t="shared" si="18"/>
        <v>1.1086153504597117E-3</v>
      </c>
      <c r="X188" s="21">
        <f t="shared" si="20"/>
        <v>1.1896893100233672E-2</v>
      </c>
      <c r="Y188" s="21">
        <f t="shared" si="19"/>
        <v>1.2755444826631025E-2</v>
      </c>
    </row>
    <row r="189" spans="1:25">
      <c r="A189" s="17">
        <v>41791</v>
      </c>
      <c r="B189" s="18">
        <v>1839.8600000000004</v>
      </c>
      <c r="C189" s="18">
        <v>-774.69999999999982</v>
      </c>
      <c r="D189" s="18">
        <v>563.43471777355023</v>
      </c>
      <c r="E189" s="17">
        <v>41791</v>
      </c>
      <c r="F189" s="19">
        <f t="shared" si="15"/>
        <v>9917.3900000000012</v>
      </c>
      <c r="G189" s="19">
        <f t="shared" si="16"/>
        <v>-5083.3999999999996</v>
      </c>
      <c r="H189" s="19">
        <f t="shared" si="17"/>
        <v>-958.76780742056633</v>
      </c>
      <c r="I189" s="22">
        <v>583056.82999999996</v>
      </c>
      <c r="V189" s="17">
        <v>43160</v>
      </c>
      <c r="W189" s="21">
        <f t="shared" si="18"/>
        <v>5.2970747863378461E-3</v>
      </c>
      <c r="X189" s="21">
        <f t="shared" si="20"/>
        <v>9.2478318801719247E-3</v>
      </c>
      <c r="Y189" s="21">
        <f t="shared" si="19"/>
        <v>1.1177559638980544E-2</v>
      </c>
    </row>
    <row r="190" spans="1:25">
      <c r="A190" s="17">
        <v>41821</v>
      </c>
      <c r="B190" s="18">
        <v>1938.5000000000005</v>
      </c>
      <c r="C190" s="18">
        <v>-540.6</v>
      </c>
      <c r="D190" s="18">
        <v>845.21662589539676</v>
      </c>
      <c r="E190" s="17">
        <v>41821</v>
      </c>
      <c r="F190" s="19">
        <f t="shared" si="15"/>
        <v>11868.670000000002</v>
      </c>
      <c r="G190" s="19">
        <f t="shared" si="16"/>
        <v>-5384.1999999999989</v>
      </c>
      <c r="H190" s="19">
        <f t="shared" si="17"/>
        <v>113.965378984381</v>
      </c>
      <c r="I190" s="22">
        <v>612944.81999999995</v>
      </c>
      <c r="V190" s="17">
        <v>43191</v>
      </c>
      <c r="W190" s="21">
        <f t="shared" si="18"/>
        <v>3.8301131934408992E-3</v>
      </c>
      <c r="X190" s="21">
        <f t="shared" si="20"/>
        <v>8.8396687784330179E-3</v>
      </c>
      <c r="Y190" s="21">
        <f t="shared" si="19"/>
        <v>1.1233770338753418E-2</v>
      </c>
    </row>
    <row r="191" spans="1:25">
      <c r="A191" s="17">
        <v>41852</v>
      </c>
      <c r="B191" s="18">
        <v>1054.52</v>
      </c>
      <c r="C191" s="18">
        <v>382.40000000000009</v>
      </c>
      <c r="D191" s="18">
        <v>1139.8586778939498</v>
      </c>
      <c r="E191" s="17">
        <v>41852</v>
      </c>
      <c r="F191" s="19">
        <f t="shared" si="15"/>
        <v>12503.240000000002</v>
      </c>
      <c r="G191" s="19">
        <f t="shared" si="16"/>
        <v>-5046.1000000000004</v>
      </c>
      <c r="H191" s="19">
        <f t="shared" si="17"/>
        <v>1471.6436717142797</v>
      </c>
      <c r="I191" s="22">
        <v>607682.46</v>
      </c>
      <c r="V191" s="17">
        <v>43221</v>
      </c>
      <c r="W191" s="21">
        <f t="shared" si="18"/>
        <v>-1.102490166539947E-3</v>
      </c>
      <c r="X191" s="21">
        <f t="shared" si="20"/>
        <v>9.6801636137941391E-3</v>
      </c>
      <c r="Y191" s="21">
        <f t="shared" si="19"/>
        <v>1.133111283696563E-2</v>
      </c>
    </row>
    <row r="192" spans="1:25">
      <c r="A192" s="17">
        <v>41883</v>
      </c>
      <c r="B192" s="18">
        <v>903.23</v>
      </c>
      <c r="C192" s="18">
        <v>-194.90000000000012</v>
      </c>
      <c r="D192" s="18">
        <v>691.48079151517993</v>
      </c>
      <c r="E192" s="17">
        <v>41883</v>
      </c>
      <c r="F192" s="19">
        <f t="shared" si="15"/>
        <v>9728.02</v>
      </c>
      <c r="G192" s="19">
        <f t="shared" si="16"/>
        <v>-3079.0999999999995</v>
      </c>
      <c r="H192" s="19">
        <f t="shared" si="17"/>
        <v>2810.1368235868385</v>
      </c>
      <c r="I192" s="22">
        <v>643880.27</v>
      </c>
      <c r="V192" s="17">
        <v>43252</v>
      </c>
      <c r="W192" s="21">
        <f t="shared" si="18"/>
        <v>-6.9398730478545606E-4</v>
      </c>
      <c r="X192" s="21">
        <f t="shared" si="20"/>
        <v>1.055508350316171E-2</v>
      </c>
      <c r="Y192" s="21">
        <f t="shared" si="19"/>
        <v>1.1347102735716035E-2</v>
      </c>
    </row>
    <row r="193" spans="1:25">
      <c r="A193" s="17">
        <v>41913</v>
      </c>
      <c r="B193" s="18">
        <v>145.32000000000002</v>
      </c>
      <c r="C193" s="18">
        <v>671.3</v>
      </c>
      <c r="D193" s="18">
        <v>967.28548663641857</v>
      </c>
      <c r="E193" s="17">
        <v>41913</v>
      </c>
      <c r="F193" s="19">
        <f t="shared" si="15"/>
        <v>8662.2900000000009</v>
      </c>
      <c r="G193" s="19">
        <f t="shared" si="16"/>
        <v>-1270.1999999999996</v>
      </c>
      <c r="H193" s="19">
        <f t="shared" si="17"/>
        <v>4225.0271865846498</v>
      </c>
      <c r="I193" s="22">
        <v>626819.4</v>
      </c>
      <c r="V193" s="17">
        <v>43282</v>
      </c>
      <c r="W193" s="21">
        <f t="shared" si="18"/>
        <v>-2.7605410245683647E-3</v>
      </c>
      <c r="X193" s="21">
        <f t="shared" si="20"/>
        <v>1.126071626368874E-2</v>
      </c>
      <c r="Y193" s="21">
        <f t="shared" si="19"/>
        <v>1.0775942449027813E-2</v>
      </c>
    </row>
    <row r="194" spans="1:25">
      <c r="A194" s="17">
        <v>41944</v>
      </c>
      <c r="B194" s="18">
        <v>2319.7800000000002</v>
      </c>
      <c r="C194" s="18">
        <v>-1180.1000000000001</v>
      </c>
      <c r="D194" s="18">
        <v>272.00450978623593</v>
      </c>
      <c r="E194" s="17">
        <v>41944</v>
      </c>
      <c r="F194" s="19">
        <f t="shared" si="15"/>
        <v>8201.2100000000009</v>
      </c>
      <c r="G194" s="19">
        <f t="shared" si="16"/>
        <v>-1636.6</v>
      </c>
      <c r="H194" s="19">
        <f t="shared" si="17"/>
        <v>4479.2808095007313</v>
      </c>
      <c r="I194" s="22">
        <v>644149.42000000004</v>
      </c>
      <c r="V194" s="17">
        <v>43313</v>
      </c>
      <c r="W194" s="21">
        <f t="shared" si="18"/>
        <v>-9.0499848347184715E-4</v>
      </c>
      <c r="X194" s="21">
        <f t="shared" si="20"/>
        <v>8.66058724586268E-3</v>
      </c>
      <c r="Y194" s="21">
        <f t="shared" si="19"/>
        <v>8.6393974634044312E-3</v>
      </c>
    </row>
    <row r="195" spans="1:25">
      <c r="A195" s="17">
        <v>41974</v>
      </c>
      <c r="B195" s="18">
        <v>-116.87000000000033</v>
      </c>
      <c r="C195" s="18">
        <v>855.1</v>
      </c>
      <c r="D195" s="18">
        <v>951.49384501471582</v>
      </c>
      <c r="E195" s="17">
        <v>41974</v>
      </c>
      <c r="F195" s="19">
        <f t="shared" si="15"/>
        <v>6244.4800000000005</v>
      </c>
      <c r="G195" s="19">
        <f t="shared" si="16"/>
        <v>-6.8000000000001819</v>
      </c>
      <c r="H195" s="19">
        <f t="shared" si="17"/>
        <v>4867.339936741897</v>
      </c>
      <c r="I195" s="22">
        <v>659326.98</v>
      </c>
      <c r="V195" s="17">
        <v>43344</v>
      </c>
      <c r="W195" s="21">
        <f t="shared" si="18"/>
        <v>-4.6488424884094069E-3</v>
      </c>
      <c r="X195" s="21">
        <f t="shared" si="20"/>
        <v>9.3891730356662779E-3</v>
      </c>
      <c r="Y195" s="21">
        <f t="shared" si="19"/>
        <v>8.7748248986775235E-3</v>
      </c>
    </row>
    <row r="196" spans="1:25">
      <c r="A196" s="17">
        <v>42005</v>
      </c>
      <c r="B196" s="18">
        <v>2878.83</v>
      </c>
      <c r="C196" s="18">
        <v>-1285.8000000000002</v>
      </c>
      <c r="D196" s="18">
        <v>143.13517456240064</v>
      </c>
      <c r="E196" s="17">
        <v>42005</v>
      </c>
      <c r="F196" s="19">
        <f t="shared" si="15"/>
        <v>7184.81</v>
      </c>
      <c r="G196" s="19">
        <f t="shared" si="16"/>
        <v>-752.00000000000034</v>
      </c>
      <c r="H196" s="19">
        <f t="shared" si="17"/>
        <v>4165.2584854089009</v>
      </c>
      <c r="I196" s="22">
        <v>641859.06999999995</v>
      </c>
      <c r="V196" s="17">
        <v>43374</v>
      </c>
      <c r="W196" s="21">
        <f t="shared" si="18"/>
        <v>-7.877606009146049E-3</v>
      </c>
      <c r="X196" s="21">
        <f t="shared" si="20"/>
        <v>1.2010604054899305E-2</v>
      </c>
      <c r="Y196" s="21">
        <f t="shared" si="19"/>
        <v>1.0611406592505285E-2</v>
      </c>
    </row>
    <row r="197" spans="1:25">
      <c r="A197" s="17">
        <v>42036</v>
      </c>
      <c r="B197" s="18">
        <v>1433.86</v>
      </c>
      <c r="C197" s="18">
        <v>393.89999999999986</v>
      </c>
      <c r="D197" s="18">
        <v>633.87187226606397</v>
      </c>
      <c r="E197" s="17">
        <v>42036</v>
      </c>
      <c r="F197" s="19">
        <f t="shared" si="15"/>
        <v>7564.1499999999987</v>
      </c>
      <c r="G197" s="19">
        <f t="shared" si="16"/>
        <v>-740.50000000000068</v>
      </c>
      <c r="H197" s="19">
        <f t="shared" si="17"/>
        <v>3659.2716797810153</v>
      </c>
      <c r="I197" s="22">
        <v>691260.11</v>
      </c>
      <c r="V197" s="17">
        <v>43405</v>
      </c>
      <c r="W197" s="21">
        <f t="shared" si="18"/>
        <v>-5.3982706115260062E-3</v>
      </c>
      <c r="X197" s="21">
        <f t="shared" si="20"/>
        <v>9.8576761830537693E-3</v>
      </c>
      <c r="Y197" s="21">
        <f t="shared" si="19"/>
        <v>9.3760553048199552E-3</v>
      </c>
    </row>
    <row r="198" spans="1:25">
      <c r="A198" s="17">
        <v>42064</v>
      </c>
      <c r="B198" s="18">
        <v>1687.07</v>
      </c>
      <c r="C198" s="18">
        <v>30.89999999999997</v>
      </c>
      <c r="D198" s="18">
        <v>634.21687483185303</v>
      </c>
      <c r="E198" s="17">
        <v>42064</v>
      </c>
      <c r="F198" s="19">
        <f t="shared" si="15"/>
        <v>8347.99</v>
      </c>
      <c r="G198" s="19">
        <f t="shared" si="16"/>
        <v>-514.7000000000005</v>
      </c>
      <c r="H198" s="19">
        <f t="shared" si="17"/>
        <v>3602.007763097688</v>
      </c>
      <c r="I198" s="22">
        <v>718885.6</v>
      </c>
      <c r="V198" s="17">
        <v>43435</v>
      </c>
      <c r="W198" s="21">
        <f t="shared" si="18"/>
        <v>-4.6010791558397787E-3</v>
      </c>
      <c r="X198" s="21">
        <f t="shared" si="20"/>
        <v>7.5328410764529423E-3</v>
      </c>
      <c r="Y198" s="21">
        <f t="shared" si="19"/>
        <v>8.3464739870116357E-3</v>
      </c>
    </row>
    <row r="199" spans="1:25">
      <c r="A199" s="17">
        <v>42095</v>
      </c>
      <c r="B199" s="18">
        <v>1212.3799999999997</v>
      </c>
      <c r="C199" s="18">
        <v>1821.0000000000002</v>
      </c>
      <c r="D199" s="18">
        <v>1222.4514377068697</v>
      </c>
      <c r="E199" s="17">
        <v>42095</v>
      </c>
      <c r="F199" s="19">
        <f t="shared" si="15"/>
        <v>9415.0499999999993</v>
      </c>
      <c r="G199" s="19">
        <f t="shared" si="16"/>
        <v>634.99999999999977</v>
      </c>
      <c r="H199" s="19">
        <f t="shared" si="17"/>
        <v>3857.1737141681388</v>
      </c>
      <c r="I199" s="22">
        <v>703374.1</v>
      </c>
      <c r="V199" s="17">
        <v>43466</v>
      </c>
      <c r="W199" s="21">
        <f t="shared" si="18"/>
        <v>-4.940080948296276E-3</v>
      </c>
      <c r="X199" s="21">
        <f t="shared" si="20"/>
        <v>7.1824577785942808E-3</v>
      </c>
      <c r="Y199" s="21">
        <f t="shared" si="19"/>
        <v>8.9443288745207333E-3</v>
      </c>
    </row>
    <row r="200" spans="1:25">
      <c r="A200" s="17">
        <v>42125</v>
      </c>
      <c r="B200" s="18">
        <v>-67.090000000000089</v>
      </c>
      <c r="C200" s="18">
        <v>1345</v>
      </c>
      <c r="D200" s="18">
        <v>634.48362092390596</v>
      </c>
      <c r="E200" s="17">
        <v>42125</v>
      </c>
      <c r="F200" s="19">
        <f t="shared" si="15"/>
        <v>7028.1799999999985</v>
      </c>
      <c r="G200" s="19">
        <f t="shared" si="16"/>
        <v>3160.1</v>
      </c>
      <c r="H200" s="19">
        <f t="shared" si="17"/>
        <v>4219.6528253058086</v>
      </c>
      <c r="I200" s="22">
        <v>666529.93000000005</v>
      </c>
      <c r="V200" s="17">
        <v>43497</v>
      </c>
      <c r="W200" s="21">
        <f t="shared" si="18"/>
        <v>-2.1292282790976625E-3</v>
      </c>
      <c r="X200" s="21">
        <f t="shared" si="20"/>
        <v>6.720908765344113E-3</v>
      </c>
      <c r="Y200" s="21">
        <f t="shared" si="19"/>
        <v>8.7899920909813613E-3</v>
      </c>
    </row>
    <row r="201" spans="1:25">
      <c r="A201" s="17">
        <v>42156</v>
      </c>
      <c r="B201" s="18">
        <v>-960.9899999999999</v>
      </c>
      <c r="C201" s="18">
        <v>1882.1000000000004</v>
      </c>
      <c r="D201" s="18">
        <v>1613.8700123121598</v>
      </c>
      <c r="E201" s="17">
        <v>42156</v>
      </c>
      <c r="F201" s="19">
        <f t="shared" si="15"/>
        <v>6184.0599999999995</v>
      </c>
      <c r="G201" s="19">
        <f t="shared" si="16"/>
        <v>4187.1000000000004</v>
      </c>
      <c r="H201" s="19">
        <f t="shared" si="17"/>
        <v>4882.0289926032528</v>
      </c>
      <c r="I201" s="22">
        <v>685302.31</v>
      </c>
      <c r="V201" s="17">
        <v>43525</v>
      </c>
      <c r="W201" s="21">
        <f t="shared" si="18"/>
        <v>6.854070851727039E-3</v>
      </c>
      <c r="X201" s="21">
        <f t="shared" si="20"/>
        <v>2.3075760006660371E-3</v>
      </c>
      <c r="Y201" s="21">
        <f t="shared" si="19"/>
        <v>5.711178503651256E-3</v>
      </c>
    </row>
    <row r="202" spans="1:25">
      <c r="A202" s="17">
        <v>42186</v>
      </c>
      <c r="B202" s="18">
        <v>882.36000000000013</v>
      </c>
      <c r="C202" s="18">
        <v>112.80000000000008</v>
      </c>
      <c r="D202" s="18">
        <v>859.09824824439806</v>
      </c>
      <c r="E202" s="17">
        <v>42186</v>
      </c>
      <c r="F202" s="19">
        <f t="shared" si="15"/>
        <v>4187.59</v>
      </c>
      <c r="G202" s="19">
        <f t="shared" si="16"/>
        <v>5585.7000000000007</v>
      </c>
      <c r="H202" s="19">
        <f t="shared" si="17"/>
        <v>5597.992066285251</v>
      </c>
      <c r="I202" s="22">
        <v>696328.57</v>
      </c>
      <c r="V202" s="17">
        <v>43556</v>
      </c>
      <c r="W202" s="21">
        <f t="shared" si="18"/>
        <v>1.2985595967093134E-2</v>
      </c>
      <c r="X202" s="21">
        <f t="shared" si="20"/>
        <v>-2.6321498017007061E-3</v>
      </c>
      <c r="Y202" s="21">
        <f t="shared" si="19"/>
        <v>9.4800094103592242E-4</v>
      </c>
    </row>
    <row r="203" spans="1:25">
      <c r="A203" s="17">
        <v>42217</v>
      </c>
      <c r="B203" s="18">
        <v>-2597.5699999999997</v>
      </c>
      <c r="C203" s="18">
        <v>2454.2999999999997</v>
      </c>
      <c r="D203" s="18">
        <v>1589.8561080290792</v>
      </c>
      <c r="E203" s="17">
        <v>42217</v>
      </c>
      <c r="F203" s="19">
        <f t="shared" si="15"/>
        <v>156.16000000000031</v>
      </c>
      <c r="G203" s="19">
        <f t="shared" si="16"/>
        <v>7646.1</v>
      </c>
      <c r="H203" s="19">
        <f t="shared" si="17"/>
        <v>6553.9763020482651</v>
      </c>
      <c r="I203" s="22">
        <v>706320.92</v>
      </c>
      <c r="V203" s="17">
        <v>43586</v>
      </c>
      <c r="W203" s="21">
        <f t="shared" si="18"/>
        <v>1.3293767161961951E-2</v>
      </c>
      <c r="X203" s="21">
        <f t="shared" si="20"/>
        <v>-1.8409083312758612E-3</v>
      </c>
      <c r="Y203" s="21">
        <f t="shared" si="19"/>
        <v>9.4333812947716711E-4</v>
      </c>
    </row>
    <row r="204" spans="1:25">
      <c r="A204" s="17">
        <v>42248</v>
      </c>
      <c r="B204" s="18">
        <v>-860.61999999999966</v>
      </c>
      <c r="C204" s="18">
        <v>1548.8999999999996</v>
      </c>
      <c r="D204" s="18">
        <v>1408.2515581930231</v>
      </c>
      <c r="E204" s="17">
        <v>42248</v>
      </c>
      <c r="F204" s="19">
        <f t="shared" si="15"/>
        <v>-2391.5299999999997</v>
      </c>
      <c r="G204" s="19">
        <f t="shared" si="16"/>
        <v>9164.1</v>
      </c>
      <c r="H204" s="19">
        <f t="shared" si="17"/>
        <v>7328.0109854094353</v>
      </c>
      <c r="I204" s="22">
        <v>604892.89</v>
      </c>
      <c r="V204" s="17">
        <v>43617</v>
      </c>
      <c r="W204" s="21">
        <f t="shared" si="18"/>
        <v>1.2857907930037901E-2</v>
      </c>
      <c r="X204" s="21">
        <f t="shared" si="20"/>
        <v>-1.2673241027626571E-3</v>
      </c>
      <c r="Y204" s="21">
        <f t="shared" si="19"/>
        <v>1.4676249399252093E-3</v>
      </c>
    </row>
    <row r="205" spans="1:25">
      <c r="A205" s="17">
        <v>42278</v>
      </c>
      <c r="B205" s="18">
        <v>779.93</v>
      </c>
      <c r="C205" s="18">
        <v>-219.7</v>
      </c>
      <c r="D205" s="18">
        <v>454.68207801080928</v>
      </c>
      <c r="E205" s="17">
        <v>42278</v>
      </c>
      <c r="F205" s="19">
        <f t="shared" si="15"/>
        <v>-2823.9799999999991</v>
      </c>
      <c r="G205" s="19">
        <f t="shared" si="16"/>
        <v>7123.4000000000005</v>
      </c>
      <c r="H205" s="19">
        <f t="shared" si="17"/>
        <v>6560.2416257133755</v>
      </c>
      <c r="I205" s="22">
        <v>615747.76</v>
      </c>
      <c r="V205" s="17">
        <v>43647</v>
      </c>
      <c r="W205" s="21">
        <f t="shared" si="18"/>
        <v>1.0590376638776601E-2</v>
      </c>
      <c r="X205" s="21">
        <f t="shared" si="20"/>
        <v>1.7227290608153192E-3</v>
      </c>
      <c r="Y205" s="21">
        <f t="shared" si="19"/>
        <v>2.6989349727960573E-3</v>
      </c>
    </row>
    <row r="206" spans="1:25">
      <c r="A206" s="17">
        <v>42309</v>
      </c>
      <c r="B206" s="18">
        <v>-1149.03</v>
      </c>
      <c r="C206" s="18">
        <v>1282.8</v>
      </c>
      <c r="D206" s="18">
        <v>824.22250246106671</v>
      </c>
      <c r="E206" s="17">
        <v>42309</v>
      </c>
      <c r="F206" s="19">
        <f t="shared" si="15"/>
        <v>-3905.9199999999992</v>
      </c>
      <c r="G206" s="19">
        <f t="shared" si="16"/>
        <v>7061.2000000000007</v>
      </c>
      <c r="H206" s="19">
        <f t="shared" si="17"/>
        <v>6749.980507250536</v>
      </c>
      <c r="I206" s="22">
        <v>629898.94999999995</v>
      </c>
      <c r="V206" s="17">
        <v>43678</v>
      </c>
      <c r="W206" s="21">
        <f t="shared" si="18"/>
        <v>5.6899303428755372E-3</v>
      </c>
      <c r="X206" s="21">
        <f t="shared" si="20"/>
        <v>5.0727449007185255E-3</v>
      </c>
      <c r="Y206" s="21">
        <f t="shared" si="19"/>
        <v>5.0716942324146247E-3</v>
      </c>
    </row>
    <row r="207" spans="1:25">
      <c r="A207" s="17">
        <v>42339</v>
      </c>
      <c r="B207" s="18">
        <v>34.970000000000113</v>
      </c>
      <c r="C207" s="18">
        <v>949.19999999999982</v>
      </c>
      <c r="D207" s="18">
        <v>787.77374568103721</v>
      </c>
      <c r="E207" s="17">
        <v>42339</v>
      </c>
      <c r="F207" s="19">
        <f t="shared" si="15"/>
        <v>-2909.9599999999991</v>
      </c>
      <c r="G207" s="19">
        <f t="shared" si="16"/>
        <v>6128.3</v>
      </c>
      <c r="H207" s="19">
        <f t="shared" si="17"/>
        <v>5923.8842406194135</v>
      </c>
      <c r="I207" s="22">
        <v>612783.73</v>
      </c>
      <c r="V207" s="17">
        <v>43709</v>
      </c>
      <c r="W207" s="21">
        <f t="shared" si="18"/>
        <v>-7.2543293506813878E-5</v>
      </c>
      <c r="X207" s="21">
        <f t="shared" si="20"/>
        <v>9.2477160572027386E-3</v>
      </c>
      <c r="Y207" s="21">
        <f t="shared" si="19"/>
        <v>8.0078033769035561E-3</v>
      </c>
    </row>
    <row r="208" spans="1:25">
      <c r="A208" s="17">
        <v>42370</v>
      </c>
      <c r="B208" s="18">
        <v>-1702.0100000000004</v>
      </c>
      <c r="C208" s="18">
        <v>1905.7000000000003</v>
      </c>
      <c r="D208" s="18">
        <v>1087.2473993911706</v>
      </c>
      <c r="E208" s="17">
        <v>42370</v>
      </c>
      <c r="F208" s="19">
        <f t="shared" si="15"/>
        <v>-5494.33</v>
      </c>
      <c r="G208" s="19">
        <f t="shared" si="16"/>
        <v>7921.1999999999989</v>
      </c>
      <c r="H208" s="19">
        <f t="shared" si="17"/>
        <v>6152.0333917661865</v>
      </c>
      <c r="I208" s="22">
        <v>601285.26</v>
      </c>
      <c r="V208" s="17">
        <v>43739</v>
      </c>
      <c r="W208" s="21">
        <f t="shared" si="18"/>
        <v>5.1267753287230369E-4</v>
      </c>
      <c r="X208" s="21">
        <f t="shared" si="20"/>
        <v>1.0793039419863072E-2</v>
      </c>
      <c r="Y208" s="21">
        <f t="shared" si="19"/>
        <v>9.4071955213708893E-3</v>
      </c>
    </row>
    <row r="209" spans="1:25">
      <c r="A209" s="17">
        <v>42401</v>
      </c>
      <c r="B209" s="18">
        <v>-1169.5100000000002</v>
      </c>
      <c r="C209" s="18">
        <v>1534.6</v>
      </c>
      <c r="D209" s="18">
        <v>870.57042425092334</v>
      </c>
      <c r="E209" s="17">
        <v>42401</v>
      </c>
      <c r="F209" s="19">
        <f t="shared" ref="F209:F267" si="21">SUM(B204:B209)</f>
        <v>-4066.2700000000004</v>
      </c>
      <c r="G209" s="19">
        <f t="shared" ref="G209:G267" si="22">SUM(C204:C209)</f>
        <v>7001.5</v>
      </c>
      <c r="H209" s="19">
        <f t="shared" ref="H209:H267" si="23">SUM(D204:D209)</f>
        <v>5432.7477079880309</v>
      </c>
      <c r="I209" s="22">
        <v>543091.96</v>
      </c>
      <c r="V209" s="17">
        <v>43770</v>
      </c>
      <c r="W209" s="21">
        <f t="shared" ref="W209:W222" si="24">F254/AVERAGE($I249:$I254)</f>
        <v>2.4667524124049106E-3</v>
      </c>
      <c r="X209" s="21">
        <f t="shared" si="20"/>
        <v>8.7221616491958368E-3</v>
      </c>
      <c r="Y209" s="21">
        <f t="shared" si="19"/>
        <v>7.8381503313248516E-3</v>
      </c>
    </row>
    <row r="210" spans="1:25">
      <c r="A210" s="17">
        <v>42430</v>
      </c>
      <c r="B210" s="18">
        <v>4085.38</v>
      </c>
      <c r="C210" s="18">
        <v>-2358.6000000000004</v>
      </c>
      <c r="D210" s="18">
        <v>-1522.3272141844679</v>
      </c>
      <c r="E210" s="17">
        <v>42430</v>
      </c>
      <c r="F210" s="19">
        <f t="shared" si="21"/>
        <v>879.72999999999956</v>
      </c>
      <c r="G210" s="19">
        <f t="shared" si="22"/>
        <v>3094</v>
      </c>
      <c r="H210" s="19">
        <f t="shared" si="23"/>
        <v>2502.1689356105389</v>
      </c>
      <c r="I210" s="22">
        <v>517355.21</v>
      </c>
      <c r="V210" s="17">
        <v>43800</v>
      </c>
      <c r="W210" s="21">
        <f t="shared" si="24"/>
        <v>3.3005236330965987E-3</v>
      </c>
      <c r="X210" s="21">
        <f t="shared" si="20"/>
        <v>8.0794186836922761E-3</v>
      </c>
      <c r="Y210" s="21">
        <f t="shared" ref="Y210:Y222" si="25">H255/AVERAGE($I250:$I255)</f>
        <v>7.2191542967842788E-3</v>
      </c>
    </row>
    <row r="211" spans="1:25">
      <c r="A211" s="17">
        <v>42461</v>
      </c>
      <c r="B211" s="18">
        <v>584.81000000000006</v>
      </c>
      <c r="C211" s="18">
        <v>-350.59999999999997</v>
      </c>
      <c r="D211" s="18">
        <v>-72.634507150862461</v>
      </c>
      <c r="E211" s="17">
        <v>42461</v>
      </c>
      <c r="F211" s="19">
        <f t="shared" si="21"/>
        <v>684.60999999999933</v>
      </c>
      <c r="G211" s="19">
        <f t="shared" si="22"/>
        <v>2963.1000000000008</v>
      </c>
      <c r="H211" s="19">
        <f t="shared" si="23"/>
        <v>1974.8523504488671</v>
      </c>
      <c r="I211" s="22">
        <v>578129.85</v>
      </c>
      <c r="V211" s="17">
        <v>43831</v>
      </c>
      <c r="W211" s="21">
        <f t="shared" si="24"/>
        <v>7.113578363724362E-3</v>
      </c>
      <c r="X211" s="21">
        <f t="shared" si="20"/>
        <v>5.0875418607940585E-3</v>
      </c>
      <c r="Y211" s="21">
        <f t="shared" si="25"/>
        <v>4.4989814715893387E-3</v>
      </c>
    </row>
    <row r="212" spans="1:25">
      <c r="A212" s="17">
        <v>42491</v>
      </c>
      <c r="B212" s="18">
        <v>385.69</v>
      </c>
      <c r="C212" s="18">
        <v>1064.4000000000003</v>
      </c>
      <c r="D212" s="18">
        <v>1022.2884978128013</v>
      </c>
      <c r="E212" s="17">
        <v>42491</v>
      </c>
      <c r="F212" s="19">
        <f t="shared" si="21"/>
        <v>2219.3299999999995</v>
      </c>
      <c r="G212" s="19">
        <f t="shared" si="22"/>
        <v>2744.7</v>
      </c>
      <c r="H212" s="19">
        <f t="shared" si="23"/>
        <v>2172.9183458006019</v>
      </c>
      <c r="I212" s="22">
        <v>589211.73</v>
      </c>
      <c r="V212" s="17">
        <v>43862</v>
      </c>
      <c r="W212" s="21">
        <f t="shared" si="24"/>
        <v>1.006831758419831E-2</v>
      </c>
      <c r="X212" s="21">
        <f t="shared" si="20"/>
        <v>4.3850476958693816E-3</v>
      </c>
      <c r="Y212" s="21">
        <f t="shared" si="25"/>
        <v>3.1873894038626331E-3</v>
      </c>
    </row>
    <row r="213" spans="1:25">
      <c r="A213" s="17">
        <v>42522</v>
      </c>
      <c r="B213" s="18">
        <v>771.23</v>
      </c>
      <c r="C213" s="18">
        <v>-324.3</v>
      </c>
      <c r="D213" s="18">
        <v>-12.861781904614556</v>
      </c>
      <c r="E213" s="17">
        <v>42522</v>
      </c>
      <c r="F213" s="19">
        <f t="shared" si="21"/>
        <v>2955.5899999999997</v>
      </c>
      <c r="G213" s="19">
        <f t="shared" si="22"/>
        <v>1471.2000000000003</v>
      </c>
      <c r="H213" s="19">
        <f t="shared" si="23"/>
        <v>1372.2828182149503</v>
      </c>
      <c r="I213" s="22">
        <v>598745.77</v>
      </c>
      <c r="V213" s="17">
        <v>43891</v>
      </c>
      <c r="W213" s="21">
        <f t="shared" si="24"/>
        <v>-6.0389243749372839E-4</v>
      </c>
      <c r="X213" s="21">
        <f t="shared" si="20"/>
        <v>1.089626053896826E-2</v>
      </c>
      <c r="Y213" s="21">
        <f t="shared" si="25"/>
        <v>5.7464752911252203E-3</v>
      </c>
    </row>
    <row r="214" spans="1:25">
      <c r="A214" s="17">
        <v>42552</v>
      </c>
      <c r="B214" s="18">
        <v>1689.56</v>
      </c>
      <c r="C214" s="18">
        <v>-902.39999999999986</v>
      </c>
      <c r="D214" s="18">
        <v>-82.876057366509585</v>
      </c>
      <c r="E214" s="17">
        <v>42552</v>
      </c>
      <c r="F214" s="19">
        <f t="shared" si="21"/>
        <v>6347.16</v>
      </c>
      <c r="G214" s="19">
        <f t="shared" si="22"/>
        <v>-1336.8999999999999</v>
      </c>
      <c r="H214" s="19">
        <f t="shared" si="23"/>
        <v>202.15936145727017</v>
      </c>
      <c r="I214" s="22">
        <v>622713.43999999994</v>
      </c>
      <c r="V214" s="17">
        <v>43922</v>
      </c>
      <c r="W214" s="21">
        <f t="shared" si="24"/>
        <v>-3.1422099303407094E-3</v>
      </c>
      <c r="X214" s="21">
        <f t="shared" si="20"/>
        <v>1.0530520580701839E-2</v>
      </c>
      <c r="Y214" s="21">
        <f t="shared" si="25"/>
        <v>4.5157001567729203E-3</v>
      </c>
    </row>
    <row r="215" spans="1:25">
      <c r="A215" s="17">
        <v>42583</v>
      </c>
      <c r="B215" s="18">
        <v>1463.3100000000004</v>
      </c>
      <c r="C215" s="18">
        <v>-660.59999999999991</v>
      </c>
      <c r="D215" s="18">
        <v>423.23651308662858</v>
      </c>
      <c r="E215" s="17">
        <v>42583</v>
      </c>
      <c r="F215" s="19">
        <f t="shared" si="21"/>
        <v>8979.98</v>
      </c>
      <c r="G215" s="19">
        <f t="shared" si="22"/>
        <v>-3532.1</v>
      </c>
      <c r="H215" s="19">
        <f t="shared" si="23"/>
        <v>-245.1745497070246</v>
      </c>
      <c r="I215" s="22">
        <v>650336.04</v>
      </c>
      <c r="V215" s="17">
        <v>43952</v>
      </c>
      <c r="W215" s="21">
        <f t="shared" si="24"/>
        <v>-5.0460641121414301E-3</v>
      </c>
      <c r="X215" s="21">
        <f t="shared" si="20"/>
        <v>1.4203495287077202E-2</v>
      </c>
      <c r="Y215" s="21">
        <f t="shared" si="25"/>
        <v>6.3735717236341541E-3</v>
      </c>
    </row>
    <row r="216" spans="1:25">
      <c r="A216" s="17">
        <v>42614</v>
      </c>
      <c r="B216" s="18">
        <v>1401.47</v>
      </c>
      <c r="C216" s="18">
        <v>299.2</v>
      </c>
      <c r="D216" s="18">
        <v>576.16022246261809</v>
      </c>
      <c r="E216" s="17">
        <v>42614</v>
      </c>
      <c r="F216" s="19">
        <f t="shared" si="21"/>
        <v>6296.0700000000006</v>
      </c>
      <c r="G216" s="19">
        <f t="shared" si="22"/>
        <v>-874.29999999999927</v>
      </c>
      <c r="H216" s="19">
        <f t="shared" si="23"/>
        <v>1853.3128869400614</v>
      </c>
      <c r="I216" s="22">
        <v>661387.59</v>
      </c>
      <c r="V216" s="17">
        <v>43983</v>
      </c>
      <c r="W216" s="21">
        <f t="shared" si="24"/>
        <v>-3.1183335528015173E-3</v>
      </c>
      <c r="X216" s="21">
        <f t="shared" si="20"/>
        <v>1.5111490862724456E-2</v>
      </c>
      <c r="Y216" s="21">
        <f t="shared" si="25"/>
        <v>6.0734523413361703E-3</v>
      </c>
    </row>
    <row r="217" spans="1:25">
      <c r="A217" s="17">
        <v>42644</v>
      </c>
      <c r="B217" s="18">
        <v>-745.81999999999994</v>
      </c>
      <c r="C217" s="18">
        <v>1181.8000000000002</v>
      </c>
      <c r="D217" s="18">
        <v>1362.7851318204787</v>
      </c>
      <c r="E217" s="17">
        <v>42644</v>
      </c>
      <c r="F217" s="19">
        <f t="shared" si="21"/>
        <v>4965.4400000000014</v>
      </c>
      <c r="G217" s="19">
        <f t="shared" si="22"/>
        <v>658.10000000000082</v>
      </c>
      <c r="H217" s="19">
        <f t="shared" si="23"/>
        <v>3288.7325259114023</v>
      </c>
      <c r="I217" s="22">
        <v>666281.11</v>
      </c>
      <c r="V217" s="17">
        <v>44013</v>
      </c>
      <c r="W217" s="21">
        <f t="shared" si="24"/>
        <v>-3.4279822770731925E-3</v>
      </c>
      <c r="X217" s="21">
        <f t="shared" si="20"/>
        <v>1.3117396121760895E-2</v>
      </c>
      <c r="Y217" s="21">
        <f t="shared" si="25"/>
        <v>4.8185709579025831E-3</v>
      </c>
    </row>
    <row r="218" spans="1:25">
      <c r="A218" s="17">
        <v>42675</v>
      </c>
      <c r="B218" s="18">
        <v>-2611.3000000000002</v>
      </c>
      <c r="C218" s="18">
        <v>2690.6</v>
      </c>
      <c r="D218" s="18">
        <v>2003.8033472496704</v>
      </c>
      <c r="E218" s="17">
        <v>42675</v>
      </c>
      <c r="F218" s="19">
        <f t="shared" si="21"/>
        <v>1968.4500000000007</v>
      </c>
      <c r="G218" s="19">
        <f t="shared" si="22"/>
        <v>2284.3000000000002</v>
      </c>
      <c r="H218" s="19">
        <f t="shared" si="23"/>
        <v>4270.2473753482718</v>
      </c>
      <c r="I218" s="22">
        <v>676075.86</v>
      </c>
      <c r="V218" s="17">
        <v>44044</v>
      </c>
      <c r="W218" s="21">
        <f t="shared" si="24"/>
        <v>3.8934612929287711E-3</v>
      </c>
      <c r="X218" s="21">
        <f t="shared" si="20"/>
        <v>8.190959927446527E-3</v>
      </c>
      <c r="Y218" s="21">
        <f t="shared" si="25"/>
        <v>1.6590198727677527E-3</v>
      </c>
    </row>
    <row r="219" spans="1:25">
      <c r="A219" s="17">
        <v>42705</v>
      </c>
      <c r="B219" s="18">
        <v>-1249.92</v>
      </c>
      <c r="C219" s="18">
        <v>1345.6</v>
      </c>
      <c r="D219" s="18">
        <v>1332.2786420350433</v>
      </c>
      <c r="E219" s="17">
        <v>42705</v>
      </c>
      <c r="F219" s="19">
        <f t="shared" si="21"/>
        <v>-52.699999999999818</v>
      </c>
      <c r="G219" s="19">
        <f t="shared" si="22"/>
        <v>3954.2000000000003</v>
      </c>
      <c r="H219" s="19">
        <f t="shared" si="23"/>
        <v>5615.3877992879288</v>
      </c>
      <c r="I219" s="22">
        <v>617304.30000000005</v>
      </c>
      <c r="V219" s="17">
        <v>44075</v>
      </c>
      <c r="W219" s="21">
        <f t="shared" si="24"/>
        <v>1.362626850204092E-2</v>
      </c>
      <c r="X219" s="21">
        <f t="shared" si="20"/>
        <v>-1.3992395817620095E-3</v>
      </c>
      <c r="Y219" s="21">
        <f t="shared" si="25"/>
        <v>-3.9347907760518856E-3</v>
      </c>
    </row>
    <row r="220" spans="1:25">
      <c r="A220" s="17">
        <v>42736</v>
      </c>
      <c r="B220" s="18">
        <v>-6.3999999999999631</v>
      </c>
      <c r="C220" s="18">
        <v>697.00000000000023</v>
      </c>
      <c r="D220" s="18">
        <v>715.34333476227471</v>
      </c>
      <c r="E220" s="17">
        <v>42736</v>
      </c>
      <c r="F220" s="19">
        <f t="shared" si="21"/>
        <v>-1748.6599999999992</v>
      </c>
      <c r="G220" s="19">
        <f t="shared" si="22"/>
        <v>5553.6</v>
      </c>
      <c r="H220" s="19">
        <f t="shared" si="23"/>
        <v>6413.6071914167132</v>
      </c>
      <c r="I220" s="22">
        <v>618237.21</v>
      </c>
      <c r="V220" s="17">
        <v>44105</v>
      </c>
      <c r="W220" s="21">
        <f t="shared" si="24"/>
        <v>1.5897652503077089E-2</v>
      </c>
      <c r="X220" s="21">
        <f t="shared" si="20"/>
        <v>-4.0314814518290706E-3</v>
      </c>
      <c r="Y220" s="21">
        <f t="shared" si="25"/>
        <v>-5.1151819064835955E-3</v>
      </c>
    </row>
    <row r="221" spans="1:25">
      <c r="A221" s="17">
        <v>42767</v>
      </c>
      <c r="B221" s="18">
        <v>1563.6799999999998</v>
      </c>
      <c r="C221" s="18">
        <v>137.89999999999992</v>
      </c>
      <c r="D221" s="18">
        <v>276.62567852912565</v>
      </c>
      <c r="E221" s="17">
        <v>42767</v>
      </c>
      <c r="F221" s="19">
        <f t="shared" si="21"/>
        <v>-1648.2900000000004</v>
      </c>
      <c r="G221" s="19">
        <f t="shared" si="22"/>
        <v>6352.1</v>
      </c>
      <c r="H221" s="19">
        <f t="shared" si="23"/>
        <v>6266.9963568592102</v>
      </c>
      <c r="I221" s="22">
        <v>673018.1</v>
      </c>
      <c r="V221" s="17">
        <v>44136</v>
      </c>
      <c r="W221" s="21">
        <f t="shared" si="24"/>
        <v>2.4525005771965307E-2</v>
      </c>
      <c r="X221" s="21">
        <f t="shared" si="20"/>
        <v>-1.3251850145529011E-2</v>
      </c>
      <c r="Y221" s="21">
        <f t="shared" si="25"/>
        <v>-1.057025480778118E-2</v>
      </c>
    </row>
    <row r="222" spans="1:25">
      <c r="A222" s="17">
        <v>42795</v>
      </c>
      <c r="B222" s="18">
        <v>5141.3799999999992</v>
      </c>
      <c r="C222" s="18">
        <v>-652.90000000000009</v>
      </c>
      <c r="D222" s="18">
        <v>637.90809613178237</v>
      </c>
      <c r="E222" s="17">
        <v>42795</v>
      </c>
      <c r="F222" s="19">
        <f t="shared" si="21"/>
        <v>2091.6199999999994</v>
      </c>
      <c r="G222" s="19">
        <f t="shared" si="22"/>
        <v>5400</v>
      </c>
      <c r="H222" s="19">
        <f t="shared" si="23"/>
        <v>6328.7442305283748</v>
      </c>
      <c r="I222" s="22">
        <v>700150.78</v>
      </c>
      <c r="V222" s="17">
        <v>44166</v>
      </c>
      <c r="W222" s="21">
        <f t="shared" si="24"/>
        <v>2.7942253298750275E-2</v>
      </c>
      <c r="X222" s="21">
        <f t="shared" si="20"/>
        <v>-1.8067226460236386E-2</v>
      </c>
      <c r="Y222" s="21">
        <f t="shared" si="25"/>
        <v>-1.2992740709205438E-2</v>
      </c>
    </row>
    <row r="223" spans="1:25">
      <c r="A223" s="17">
        <v>42826</v>
      </c>
      <c r="B223" s="18">
        <v>-344.79</v>
      </c>
      <c r="C223" s="18">
        <v>1435</v>
      </c>
      <c r="D223" s="18">
        <v>1755.359686635484</v>
      </c>
      <c r="E223" s="17">
        <v>42826</v>
      </c>
      <c r="F223" s="19">
        <f t="shared" si="21"/>
        <v>2492.6499999999987</v>
      </c>
      <c r="G223" s="19">
        <f t="shared" si="22"/>
        <v>5653.1999999999989</v>
      </c>
      <c r="H223" s="19">
        <f t="shared" si="23"/>
        <v>6721.3187853433801</v>
      </c>
      <c r="I223" s="22">
        <v>732090.53</v>
      </c>
      <c r="V223" s="25">
        <v>44197</v>
      </c>
      <c r="W223" s="21">
        <f t="shared" ref="W223:W224" si="26">F268/AVERAGE($I263:$I268)</f>
        <v>2.7752776397787188E-2</v>
      </c>
      <c r="X223" s="21">
        <f t="shared" ref="X223:X224" si="27">G268/AVERAGE($I263:$I268)</f>
        <v>-1.7687957756584077E-2</v>
      </c>
      <c r="Y223" s="21">
        <f t="shared" ref="Y223:Y224" si="28">H268/AVERAGE($I263:$I268)</f>
        <v>-1.3067339461589883E-2</v>
      </c>
    </row>
    <row r="224" spans="1:25">
      <c r="A224" s="17">
        <v>42856</v>
      </c>
      <c r="B224" s="18">
        <v>1542.4599999999998</v>
      </c>
      <c r="C224" s="18">
        <v>661.9</v>
      </c>
      <c r="D224" s="18">
        <v>1449.6500969992328</v>
      </c>
      <c r="E224" s="17">
        <v>42856</v>
      </c>
      <c r="F224" s="19">
        <f t="shared" si="21"/>
        <v>6646.4099999999989</v>
      </c>
      <c r="G224" s="19">
        <f t="shared" si="22"/>
        <v>3624.5</v>
      </c>
      <c r="H224" s="19">
        <f t="shared" si="23"/>
        <v>6167.1655350929432</v>
      </c>
      <c r="I224" s="22">
        <v>767726.29</v>
      </c>
      <c r="V224" s="25">
        <v>44228</v>
      </c>
      <c r="W224" s="21">
        <f t="shared" si="26"/>
        <v>2.336567586179562E-2</v>
      </c>
      <c r="X224" s="21">
        <f t="shared" si="27"/>
        <v>-1.7700335604157517E-2</v>
      </c>
      <c r="Y224" s="21">
        <f t="shared" si="28"/>
        <v>-1.337680252033876E-2</v>
      </c>
    </row>
    <row r="225" spans="1:25">
      <c r="A225" s="17">
        <v>42887</v>
      </c>
      <c r="B225" s="18">
        <v>609.99000000000012</v>
      </c>
      <c r="C225" s="18">
        <v>1011.7000000000002</v>
      </c>
      <c r="D225" s="18">
        <v>1409.9349277852762</v>
      </c>
      <c r="E225" s="17">
        <v>42887</v>
      </c>
      <c r="F225" s="19">
        <f t="shared" si="21"/>
        <v>8506.32</v>
      </c>
      <c r="G225" s="19">
        <f t="shared" si="22"/>
        <v>3290.6000000000004</v>
      </c>
      <c r="H225" s="19">
        <f t="shared" si="23"/>
        <v>6244.8218208431763</v>
      </c>
      <c r="I225" s="22">
        <v>785538.19</v>
      </c>
      <c r="V225" s="27">
        <v>44286</v>
      </c>
      <c r="W225" s="21">
        <f t="shared" ref="W225" si="29">F270/AVERAGE($I265:$I270)</f>
        <v>2.5177069147232958E-2</v>
      </c>
      <c r="X225" s="21">
        <f t="shared" ref="X225" si="30">G270/AVERAGE($I265:$I270)</f>
        <v>-1.614285201063884E-2</v>
      </c>
      <c r="Y225" s="21">
        <f t="shared" ref="Y225" si="31">H270/AVERAGE($I265:$I270)</f>
        <v>-1.1859460936016855E-2</v>
      </c>
    </row>
    <row r="226" spans="1:25">
      <c r="A226" s="17">
        <v>42917</v>
      </c>
      <c r="B226" s="18">
        <v>388.71999999999997</v>
      </c>
      <c r="C226" s="18">
        <v>741.59999999999991</v>
      </c>
      <c r="D226" s="18">
        <v>1843.4286864854707</v>
      </c>
      <c r="E226" s="17">
        <v>42917</v>
      </c>
      <c r="F226" s="19">
        <f t="shared" si="21"/>
        <v>8901.4399999999987</v>
      </c>
      <c r="G226" s="19">
        <f t="shared" si="22"/>
        <v>3335.2</v>
      </c>
      <c r="H226" s="19">
        <f t="shared" si="23"/>
        <v>7372.9071725663725</v>
      </c>
      <c r="I226" s="22">
        <v>788012.98</v>
      </c>
      <c r="V226" s="27">
        <v>44316</v>
      </c>
      <c r="W226" s="21">
        <f t="shared" ref="W226:W228" si="32">F271/AVERAGE($I266:$I271)</f>
        <v>2.0498441446349182E-2</v>
      </c>
      <c r="X226" s="21">
        <f t="shared" ref="X226:X228" si="33">G271/AVERAGE($I266:$I271)</f>
        <v>-1.1973399573805558E-2</v>
      </c>
      <c r="Y226" s="21">
        <f t="shared" ref="Y226:Y228" si="34">H271/AVERAGE($I266:$I271)</f>
        <v>-9.4826374831801681E-3</v>
      </c>
    </row>
    <row r="227" spans="1:25">
      <c r="A227" s="17">
        <v>42948</v>
      </c>
      <c r="B227" s="18">
        <v>-1732.2400000000002</v>
      </c>
      <c r="C227" s="18">
        <v>2531.1</v>
      </c>
      <c r="D227" s="18">
        <v>2797.8487788813923</v>
      </c>
      <c r="E227" s="17">
        <v>42948</v>
      </c>
      <c r="F227" s="19">
        <f t="shared" si="21"/>
        <v>5605.5199999999986</v>
      </c>
      <c r="G227" s="19">
        <f t="shared" si="22"/>
        <v>5728.4</v>
      </c>
      <c r="H227" s="19">
        <f t="shared" si="23"/>
        <v>9894.1302729186391</v>
      </c>
      <c r="I227" s="22">
        <v>832001.87</v>
      </c>
      <c r="V227" s="27">
        <v>44347</v>
      </c>
      <c r="W227" s="21">
        <f t="shared" si="32"/>
        <v>1.157330663017705E-2</v>
      </c>
      <c r="X227" s="21">
        <f t="shared" si="33"/>
        <v>-5.3137631370160816E-3</v>
      </c>
      <c r="Y227" s="21">
        <f t="shared" si="34"/>
        <v>-5.2815569751223975E-3</v>
      </c>
    </row>
    <row r="228" spans="1:25">
      <c r="A228" s="17">
        <v>42979</v>
      </c>
      <c r="B228" s="18">
        <v>-1656.4800000000002</v>
      </c>
      <c r="C228" s="18">
        <v>3239.9999999999995</v>
      </c>
      <c r="D228" s="18">
        <v>2687.7270868780861</v>
      </c>
      <c r="E228" s="17">
        <v>42979</v>
      </c>
      <c r="F228" s="19">
        <f t="shared" si="21"/>
        <v>-1192.3400000000008</v>
      </c>
      <c r="G228" s="19">
        <f t="shared" si="22"/>
        <v>9621.2999999999993</v>
      </c>
      <c r="H228" s="19">
        <f t="shared" si="23"/>
        <v>11943.949263664941</v>
      </c>
      <c r="I228" s="22">
        <v>824512.09</v>
      </c>
      <c r="V228" s="27">
        <v>44377</v>
      </c>
      <c r="W228" s="21">
        <f t="shared" si="32"/>
        <v>6.9487751164922923E-3</v>
      </c>
      <c r="X228" s="21">
        <f t="shared" si="33"/>
        <v>-5.3641264830428135E-4</v>
      </c>
      <c r="Y228" s="21">
        <f t="shared" si="34"/>
        <v>-2.1178534625482469E-3</v>
      </c>
    </row>
    <row r="229" spans="1:25">
      <c r="A229" s="17">
        <v>43009</v>
      </c>
      <c r="B229" s="18">
        <v>295.71999999999997</v>
      </c>
      <c r="C229" s="18">
        <v>1549.6999999999998</v>
      </c>
      <c r="D229" s="18">
        <v>1536.6882142132501</v>
      </c>
      <c r="E229" s="17">
        <v>43009</v>
      </c>
      <c r="F229" s="19">
        <f t="shared" si="21"/>
        <v>-551.83000000000084</v>
      </c>
      <c r="G229" s="19">
        <f t="shared" si="22"/>
        <v>9736</v>
      </c>
      <c r="H229" s="19">
        <f t="shared" si="23"/>
        <v>11725.27779124271</v>
      </c>
      <c r="I229" s="22">
        <v>790784.85</v>
      </c>
      <c r="V229" s="29">
        <v>44408</v>
      </c>
      <c r="W229" s="21">
        <f t="shared" ref="W229" si="35">F274/AVERAGE($I269:$I274)</f>
        <v>4.0385335468956264E-3</v>
      </c>
      <c r="X229" s="21">
        <f t="shared" ref="X229" si="36">G274/AVERAGE($I269:$I274)</f>
        <v>2.5048046118358322E-3</v>
      </c>
      <c r="Y229" s="21">
        <f t="shared" ref="Y229" si="37">H274/AVERAGE($I269:$I274)</f>
        <v>-6.1122344033312103E-4</v>
      </c>
    </row>
    <row r="230" spans="1:25">
      <c r="A230" s="17">
        <v>43040</v>
      </c>
      <c r="B230" s="18">
        <v>2951.5</v>
      </c>
      <c r="C230" s="18">
        <v>1422.6999999999998</v>
      </c>
      <c r="D230" s="18">
        <v>1858.9313667423357</v>
      </c>
      <c r="E230" s="17">
        <v>43040</v>
      </c>
      <c r="F230" s="19">
        <f t="shared" si="21"/>
        <v>857.20999999999958</v>
      </c>
      <c r="G230" s="19">
        <f t="shared" si="22"/>
        <v>10496.8</v>
      </c>
      <c r="H230" s="19">
        <f t="shared" si="23"/>
        <v>12134.559060985812</v>
      </c>
      <c r="I230" s="22">
        <v>868556.33</v>
      </c>
      <c r="V230" s="27">
        <v>44409</v>
      </c>
      <c r="W230" s="21">
        <f t="shared" ref="W230:W231" si="38">F275/AVERAGE($I270:$I275)</f>
        <v>2.3520580290942168E-3</v>
      </c>
      <c r="X230" s="21">
        <f t="shared" ref="X230:X231" si="39">G275/AVERAGE($I270:$I275)</f>
        <v>4.9924351858581127E-3</v>
      </c>
      <c r="Y230" s="21">
        <f t="shared" ref="Y230:Y231" si="40">H275/AVERAGE($I270:$I275)</f>
        <v>2.2423227726725567E-3</v>
      </c>
    </row>
    <row r="231" spans="1:25">
      <c r="A231" s="17">
        <v>43070</v>
      </c>
      <c r="B231" s="18">
        <v>-739.05999999999983</v>
      </c>
      <c r="C231" s="18">
        <v>1267.5</v>
      </c>
      <c r="D231" s="18">
        <v>1297.3505963490147</v>
      </c>
      <c r="E231" s="17">
        <v>43070</v>
      </c>
      <c r="F231" s="19">
        <f t="shared" si="21"/>
        <v>-491.84000000000049</v>
      </c>
      <c r="G231" s="19">
        <f t="shared" si="22"/>
        <v>10752.599999999999</v>
      </c>
      <c r="H231" s="19">
        <f t="shared" si="23"/>
        <v>12021.974729549551</v>
      </c>
      <c r="I231" s="22">
        <v>857412.99</v>
      </c>
      <c r="V231" s="27">
        <v>44440</v>
      </c>
      <c r="W231" s="21">
        <f t="shared" si="38"/>
        <v>1.4059857788245541E-3</v>
      </c>
      <c r="X231" s="21">
        <f t="shared" si="39"/>
        <v>4.9105974410837434E-3</v>
      </c>
      <c r="Y231" s="21">
        <f t="shared" si="40"/>
        <v>2.7248968792882356E-3</v>
      </c>
    </row>
    <row r="232" spans="1:25">
      <c r="A232" s="17">
        <v>43101</v>
      </c>
      <c r="B232" s="18">
        <v>2038.6100000000004</v>
      </c>
      <c r="C232" s="18">
        <v>63.099999999999966</v>
      </c>
      <c r="D232" s="18">
        <v>1159.759214154346</v>
      </c>
      <c r="E232" s="17">
        <v>43101</v>
      </c>
      <c r="F232" s="19">
        <f t="shared" si="21"/>
        <v>1158.0500000000002</v>
      </c>
      <c r="G232" s="19">
        <f t="shared" si="22"/>
        <v>10074.1</v>
      </c>
      <c r="H232" s="19">
        <f t="shared" si="23"/>
        <v>11338.305257218426</v>
      </c>
      <c r="I232" s="22">
        <v>913252.79</v>
      </c>
      <c r="V232" s="27">
        <v>44470</v>
      </c>
      <c r="W232" s="21">
        <f t="shared" ref="W232:W233" si="41">F277/AVERAGE($I272:$I277)</f>
        <v>5.9309300435763876E-4</v>
      </c>
      <c r="X232" s="21">
        <f t="shared" ref="X232:X233" si="42">G277/AVERAGE($I272:$I277)</f>
        <v>4.2278618672452152E-3</v>
      </c>
      <c r="Y232" s="21">
        <f t="shared" ref="Y232:Y233" si="43">H277/AVERAGE($I272:$I277)</f>
        <v>3.2273014549811054E-3</v>
      </c>
    </row>
    <row r="233" spans="1:25">
      <c r="A233" s="17">
        <v>43132</v>
      </c>
      <c r="B233" s="18">
        <v>-1930.64</v>
      </c>
      <c r="C233" s="18">
        <v>2755.3</v>
      </c>
      <c r="D233" s="18">
        <v>2501.0311059730416</v>
      </c>
      <c r="E233" s="17">
        <v>43132</v>
      </c>
      <c r="F233" s="19">
        <f t="shared" si="21"/>
        <v>959.65000000000032</v>
      </c>
      <c r="G233" s="19">
        <f t="shared" si="22"/>
        <v>10298.299999999999</v>
      </c>
      <c r="H233" s="19">
        <f t="shared" si="23"/>
        <v>11041.487584310074</v>
      </c>
      <c r="I233" s="22">
        <v>939257.13</v>
      </c>
      <c r="V233" s="27">
        <v>44501</v>
      </c>
      <c r="W233" s="21">
        <f t="shared" si="41"/>
        <v>-5.2598402906733021E-4</v>
      </c>
      <c r="X233" s="21">
        <f t="shared" si="42"/>
        <v>6.9448868746340613E-3</v>
      </c>
      <c r="Y233" s="21">
        <f t="shared" si="43"/>
        <v>5.4999147331898082E-3</v>
      </c>
    </row>
    <row r="234" spans="1:25">
      <c r="A234" s="17">
        <v>43160</v>
      </c>
      <c r="B234" s="18">
        <v>2017.5199999999998</v>
      </c>
      <c r="C234" s="18">
        <v>1031.3</v>
      </c>
      <c r="D234" s="18">
        <v>1423.8811841138051</v>
      </c>
      <c r="E234" s="17">
        <v>43160</v>
      </c>
      <c r="F234" s="19">
        <f t="shared" si="21"/>
        <v>4633.6499999999996</v>
      </c>
      <c r="G234" s="19">
        <f t="shared" si="22"/>
        <v>8089.6</v>
      </c>
      <c r="H234" s="19">
        <f t="shared" si="23"/>
        <v>9777.6416815457924</v>
      </c>
      <c r="I234" s="22">
        <v>879274.23</v>
      </c>
      <c r="V234" s="27">
        <v>44531</v>
      </c>
      <c r="W234" s="21">
        <f t="shared" ref="W234" si="44">F279/AVERAGE($I274:$I279)</f>
        <v>-2.8701490061469321E-3</v>
      </c>
      <c r="X234" s="21">
        <f t="shared" ref="X234" si="45">G279/AVERAGE($I274:$I279)</f>
        <v>9.1739094050390588E-3</v>
      </c>
      <c r="Y234" s="21">
        <f t="shared" ref="Y234" si="46">H279/AVERAGE($I274:$I279)</f>
        <v>6.8936821718900239E-3</v>
      </c>
    </row>
    <row r="235" spans="1:25">
      <c r="A235" s="17">
        <v>43191</v>
      </c>
      <c r="B235" s="18">
        <v>-943.29999999999984</v>
      </c>
      <c r="C235" s="18">
        <v>1294.7000000000003</v>
      </c>
      <c r="D235" s="18">
        <v>1715.5391685373706</v>
      </c>
      <c r="E235" s="17">
        <v>43191</v>
      </c>
      <c r="F235" s="19">
        <f t="shared" si="21"/>
        <v>3394.6299999999997</v>
      </c>
      <c r="G235" s="19">
        <f t="shared" si="22"/>
        <v>7834.6</v>
      </c>
      <c r="H235" s="19">
        <f t="shared" si="23"/>
        <v>9956.492635869914</v>
      </c>
      <c r="I235" s="22">
        <v>860047.59</v>
      </c>
      <c r="V235" s="27">
        <v>44562</v>
      </c>
      <c r="W235" s="21">
        <f t="shared" ref="W235" si="47">F280/AVERAGE($I275:$I280)</f>
        <v>-5.300954863246098E-3</v>
      </c>
      <c r="X235" s="21">
        <f t="shared" ref="X235" si="48">G280/AVERAGE($I275:$I280)</f>
        <v>9.6306773214736505E-3</v>
      </c>
      <c r="Y235" s="21">
        <f t="shared" ref="Y235" si="49">H280/AVERAGE($I275:$I280)</f>
        <v>8.3471545252559488E-3</v>
      </c>
    </row>
    <row r="236" spans="1:25">
      <c r="A236" s="17">
        <v>43221</v>
      </c>
      <c r="B236" s="18">
        <v>-1426.7100000000003</v>
      </c>
      <c r="C236" s="18">
        <v>2224.2000000000003</v>
      </c>
      <c r="D236" s="18">
        <v>2011.4231938906025</v>
      </c>
      <c r="E236" s="17">
        <v>43221</v>
      </c>
      <c r="F236" s="19">
        <f t="shared" si="21"/>
        <v>-983.57999999999981</v>
      </c>
      <c r="G236" s="19">
        <f t="shared" si="22"/>
        <v>8636.1</v>
      </c>
      <c r="H236" s="19">
        <f t="shared" si="23"/>
        <v>10108.984463018181</v>
      </c>
      <c r="I236" s="22">
        <v>903619.34</v>
      </c>
      <c r="V236" s="27">
        <v>44593</v>
      </c>
      <c r="W236" s="21">
        <f t="shared" ref="W236" si="50">F281/AVERAGE($I276:$I281)</f>
        <v>-9.4459831436450523E-3</v>
      </c>
      <c r="X236" s="21">
        <f t="shared" ref="X236" si="51">G281/AVERAGE($I276:$I281)</f>
        <v>1.275267881846625E-2</v>
      </c>
      <c r="Y236" s="21">
        <f t="shared" ref="Y236" si="52">H281/AVERAGE($I276:$I281)</f>
        <v>9.7443596897576357E-3</v>
      </c>
    </row>
    <row r="237" spans="1:25">
      <c r="A237" s="17">
        <v>43252</v>
      </c>
      <c r="B237" s="18">
        <v>-376.97999999999979</v>
      </c>
      <c r="C237" s="18">
        <v>2084</v>
      </c>
      <c r="D237" s="18">
        <v>1350.2585795156929</v>
      </c>
      <c r="E237" s="17">
        <v>43252</v>
      </c>
      <c r="F237" s="19">
        <f t="shared" si="21"/>
        <v>-621.5</v>
      </c>
      <c r="G237" s="19">
        <f t="shared" si="22"/>
        <v>9452.6</v>
      </c>
      <c r="H237" s="19">
        <f t="shared" si="23"/>
        <v>10161.892446184858</v>
      </c>
      <c r="I237" s="22">
        <v>877846.06</v>
      </c>
      <c r="V237" s="27">
        <v>44621</v>
      </c>
      <c r="W237" s="21">
        <f t="shared" ref="W237" si="53">F282/AVERAGE($I277:$I282)</f>
        <v>-1.3756684157663778E-2</v>
      </c>
      <c r="X237" s="21">
        <f t="shared" ref="X237" si="54">G282/AVERAGE($I277:$I282)</f>
        <v>1.5971557575040454E-2</v>
      </c>
      <c r="Y237" s="21">
        <f t="shared" ref="Y237" si="55">H282/AVERAGE($I277:$I282)</f>
        <v>1.1293581461998483E-2</v>
      </c>
    </row>
    <row r="238" spans="1:25">
      <c r="A238" s="17">
        <v>43282</v>
      </c>
      <c r="B238" s="18">
        <v>207.92000000000004</v>
      </c>
      <c r="C238" s="18">
        <v>613.40000000000009</v>
      </c>
      <c r="D238" s="18">
        <v>570.14194117154375</v>
      </c>
      <c r="E238" s="17">
        <v>43282</v>
      </c>
      <c r="F238" s="19">
        <f t="shared" si="21"/>
        <v>-2452.1900000000005</v>
      </c>
      <c r="G238" s="19">
        <f t="shared" si="22"/>
        <v>10002.900000000001</v>
      </c>
      <c r="H238" s="19">
        <f t="shared" si="23"/>
        <v>9572.2751732020552</v>
      </c>
      <c r="I238" s="22">
        <v>869758.71</v>
      </c>
      <c r="V238" s="27">
        <v>44652</v>
      </c>
      <c r="W238" s="21">
        <f t="shared" ref="W238" si="56">F283/AVERAGE($I278:$I283)</f>
        <v>-1.4760572139090152E-2</v>
      </c>
      <c r="X238" s="21">
        <f t="shared" ref="X238" si="57">G283/AVERAGE($I278:$I283)</f>
        <v>1.8137661884903386E-2</v>
      </c>
      <c r="Y238" s="21">
        <f t="shared" ref="Y238" si="58">H283/AVERAGE($I278:$I283)</f>
        <v>1.2655127161025832E-2</v>
      </c>
    </row>
    <row r="239" spans="1:25">
      <c r="A239" s="17">
        <v>43313</v>
      </c>
      <c r="B239" s="18">
        <v>-277.94</v>
      </c>
      <c r="C239" s="18">
        <v>403.30000000000007</v>
      </c>
      <c r="D239" s="18">
        <v>560.93654319526649</v>
      </c>
      <c r="E239" s="17">
        <v>43313</v>
      </c>
      <c r="F239" s="19">
        <f t="shared" si="21"/>
        <v>-799.49000000000024</v>
      </c>
      <c r="G239" s="19">
        <f t="shared" si="22"/>
        <v>7650.9000000000005</v>
      </c>
      <c r="H239" s="19">
        <f t="shared" si="23"/>
        <v>7632.1806104242805</v>
      </c>
      <c r="I239" s="22">
        <v>909949.14</v>
      </c>
      <c r="V239" s="27">
        <v>44682</v>
      </c>
      <c r="W239" s="21">
        <f t="shared" ref="W239:W240" si="59">F284/AVERAGE($I279:$I284)</f>
        <v>-1.7828523864104676E-2</v>
      </c>
      <c r="X239" s="21">
        <f t="shared" ref="X239:X240" si="60">G284/AVERAGE($I279:$I284)</f>
        <v>2.0062824327640314E-2</v>
      </c>
      <c r="Y239" s="21">
        <f t="shared" ref="Y239:Y240" si="61">H284/AVERAGE($I279:$I284)</f>
        <v>1.3197369241828223E-2</v>
      </c>
    </row>
    <row r="240" spans="1:25">
      <c r="A240" s="17">
        <v>43344</v>
      </c>
      <c r="B240" s="18">
        <v>-1314.1399999999999</v>
      </c>
      <c r="C240" s="18">
        <v>1724</v>
      </c>
      <c r="D240" s="18">
        <v>1589.3659001769697</v>
      </c>
      <c r="E240" s="17">
        <v>43344</v>
      </c>
      <c r="F240" s="19">
        <f t="shared" si="21"/>
        <v>-4131.1499999999996</v>
      </c>
      <c r="G240" s="19">
        <f t="shared" si="22"/>
        <v>8343.6000000000022</v>
      </c>
      <c r="H240" s="19">
        <f t="shared" si="23"/>
        <v>7797.6653264874458</v>
      </c>
      <c r="I240" s="22">
        <v>910622.53</v>
      </c>
      <c r="V240" s="27">
        <v>44726</v>
      </c>
      <c r="W240" s="21">
        <f t="shared" si="59"/>
        <v>-2.1539614782407748E-2</v>
      </c>
      <c r="X240" s="21">
        <f t="shared" si="60"/>
        <v>2.181912059381402E-2</v>
      </c>
      <c r="Y240" s="21">
        <f t="shared" si="61"/>
        <v>1.3418554433076506E-2</v>
      </c>
    </row>
    <row r="241" spans="1:25">
      <c r="A241" s="17">
        <v>43374</v>
      </c>
      <c r="B241" s="18">
        <v>-3752.4899999999993</v>
      </c>
      <c r="C241" s="18">
        <v>3532.7</v>
      </c>
      <c r="D241" s="18">
        <v>3266.7508415752668</v>
      </c>
      <c r="E241" s="17">
        <v>43374</v>
      </c>
      <c r="F241" s="19">
        <f t="shared" si="21"/>
        <v>-6940.3399999999992</v>
      </c>
      <c r="G241" s="19">
        <f t="shared" si="22"/>
        <v>10581.6</v>
      </c>
      <c r="H241" s="19">
        <f t="shared" si="23"/>
        <v>9348.8769995253424</v>
      </c>
      <c r="I241" s="22">
        <v>814333.02</v>
      </c>
      <c r="V241" s="27">
        <v>44773</v>
      </c>
      <c r="W241" s="21">
        <f t="shared" ref="W241" si="62">F286/AVERAGE($I281:$I286)</f>
        <v>-1.7794486268163205E-2</v>
      </c>
      <c r="X241" s="21">
        <f t="shared" ref="X241" si="63">G286/AVERAGE($I281:$I286)</f>
        <v>2.0936843203223875E-2</v>
      </c>
      <c r="Y241" s="21">
        <f t="shared" ref="Y241" si="64">H286/AVERAGE($I281:$I286)</f>
        <v>1.2609830434736118E-2</v>
      </c>
    </row>
    <row r="242" spans="1:25">
      <c r="A242" s="17">
        <v>43405</v>
      </c>
      <c r="B242" s="18">
        <v>868.38000000000011</v>
      </c>
      <c r="C242" s="18">
        <v>125.20000000000007</v>
      </c>
      <c r="D242" s="18">
        <v>730.70802599356148</v>
      </c>
      <c r="E242" s="17">
        <v>43405</v>
      </c>
      <c r="F242" s="19">
        <f t="shared" si="21"/>
        <v>-4645.2499999999991</v>
      </c>
      <c r="G242" s="19">
        <f t="shared" si="22"/>
        <v>8482.6000000000022</v>
      </c>
      <c r="H242" s="19">
        <f t="shared" si="23"/>
        <v>8068.1618316283002</v>
      </c>
      <c r="I242" s="22">
        <v>780532.93</v>
      </c>
      <c r="V242" s="27">
        <v>44804</v>
      </c>
      <c r="W242" s="21">
        <f t="shared" ref="W242" si="65">F287/AVERAGE($I282:$I287)</f>
        <v>-9.0991834281543681E-3</v>
      </c>
      <c r="X242" s="21">
        <f t="shared" ref="X242" si="66">G287/AVERAGE($I282:$I287)</f>
        <v>1.6227316324502375E-2</v>
      </c>
      <c r="Y242" s="21">
        <f t="shared" ref="Y242" si="67">H287/AVERAGE($I282:$I287)</f>
        <v>9.7363693374116853E-3</v>
      </c>
    </row>
    <row r="243" spans="1:25">
      <c r="A243" s="17">
        <v>43435</v>
      </c>
      <c r="B243" s="18">
        <v>332.37999999999994</v>
      </c>
      <c r="C243" s="18">
        <v>45.200000000000024</v>
      </c>
      <c r="D243" s="18">
        <v>421.90077821891538</v>
      </c>
      <c r="E243" s="17">
        <v>43435</v>
      </c>
      <c r="F243" s="19">
        <f t="shared" si="21"/>
        <v>-3935.8899999999994</v>
      </c>
      <c r="G243" s="19">
        <f t="shared" si="22"/>
        <v>6443.7999999999993</v>
      </c>
      <c r="H243" s="19">
        <f t="shared" si="23"/>
        <v>7139.8040303315238</v>
      </c>
      <c r="I243" s="22">
        <v>847369.14</v>
      </c>
      <c r="V243" s="17"/>
      <c r="W243" s="21"/>
      <c r="X243" s="21"/>
      <c r="Y243" s="21"/>
    </row>
    <row r="244" spans="1:25">
      <c r="A244" s="17">
        <v>43466</v>
      </c>
      <c r="B244" s="18">
        <v>-75.349999999999909</v>
      </c>
      <c r="C244" s="18">
        <v>303.89999999999992</v>
      </c>
      <c r="D244" s="18">
        <v>1069.3938310143114</v>
      </c>
      <c r="E244" s="17">
        <v>43466</v>
      </c>
      <c r="F244" s="19">
        <f t="shared" si="21"/>
        <v>-4219.16</v>
      </c>
      <c r="G244" s="19">
        <f t="shared" si="22"/>
        <v>6134.2999999999993</v>
      </c>
      <c r="H244" s="19">
        <f t="shared" si="23"/>
        <v>7639.0559201742917</v>
      </c>
      <c r="I244" s="22">
        <v>861595.1</v>
      </c>
      <c r="V244" s="17"/>
      <c r="W244" s="21"/>
      <c r="X244" s="21"/>
      <c r="Y244" s="21"/>
    </row>
    <row r="245" spans="1:25">
      <c r="A245" s="17">
        <v>43497</v>
      </c>
      <c r="B245" s="18">
        <v>2152.7199999999998</v>
      </c>
      <c r="C245" s="18">
        <v>-85.600000000000165</v>
      </c>
      <c r="D245" s="18">
        <v>305.26032403756113</v>
      </c>
      <c r="E245" s="17">
        <v>43497</v>
      </c>
      <c r="F245" s="19">
        <f t="shared" si="21"/>
        <v>-1788.4999999999991</v>
      </c>
      <c r="G245" s="19">
        <f t="shared" si="22"/>
        <v>5645.3999999999987</v>
      </c>
      <c r="H245" s="19">
        <f t="shared" si="23"/>
        <v>7383.3797010165863</v>
      </c>
      <c r="I245" s="22">
        <v>825401.44</v>
      </c>
      <c r="V245" s="17"/>
      <c r="W245" s="21"/>
      <c r="X245" s="21"/>
      <c r="Y245" s="21"/>
    </row>
    <row r="246" spans="1:25">
      <c r="A246" s="17">
        <v>43525</v>
      </c>
      <c r="B246" s="18">
        <v>6148.72</v>
      </c>
      <c r="C246" s="18">
        <v>-2010.9999999999995</v>
      </c>
      <c r="D246" s="18">
        <v>-1065.833489453895</v>
      </c>
      <c r="E246" s="17">
        <v>43525</v>
      </c>
      <c r="F246" s="19">
        <f t="shared" si="21"/>
        <v>5674.3600000000006</v>
      </c>
      <c r="G246" s="19">
        <f t="shared" si="22"/>
        <v>1910.4</v>
      </c>
      <c r="H246" s="19">
        <f t="shared" si="23"/>
        <v>4728.1803113857213</v>
      </c>
      <c r="I246" s="22">
        <v>838058.72</v>
      </c>
      <c r="V246" s="17"/>
      <c r="W246" s="21"/>
      <c r="X246" s="21"/>
      <c r="Y246" s="21"/>
    </row>
    <row r="247" spans="1:25">
      <c r="A247" s="17">
        <v>43556</v>
      </c>
      <c r="B247" s="18">
        <v>1541.21</v>
      </c>
      <c r="C247" s="18">
        <v>-600.9</v>
      </c>
      <c r="D247" s="18">
        <v>-660.71680112066861</v>
      </c>
      <c r="E247" s="17">
        <v>43556</v>
      </c>
      <c r="F247" s="19">
        <f t="shared" si="21"/>
        <v>10968.060000000001</v>
      </c>
      <c r="G247" s="19">
        <f t="shared" si="22"/>
        <v>-2223.1999999999998</v>
      </c>
      <c r="H247" s="19">
        <f t="shared" si="23"/>
        <v>800.71266868978569</v>
      </c>
      <c r="I247" s="22">
        <v>914839.34</v>
      </c>
      <c r="V247" s="17"/>
      <c r="W247" s="21"/>
      <c r="X247" s="21"/>
      <c r="Y247" s="21"/>
    </row>
    <row r="248" spans="1:25">
      <c r="A248" s="17">
        <v>43586</v>
      </c>
      <c r="B248" s="18">
        <v>1422.6399999999999</v>
      </c>
      <c r="C248" s="18">
        <v>752.8000000000003</v>
      </c>
      <c r="D248" s="18">
        <v>747.62994226465707</v>
      </c>
      <c r="E248" s="17">
        <v>43586</v>
      </c>
      <c r="F248" s="19">
        <f t="shared" si="21"/>
        <v>11522.32</v>
      </c>
      <c r="G248" s="19">
        <f t="shared" si="22"/>
        <v>-1595.5999999999995</v>
      </c>
      <c r="H248" s="19">
        <f t="shared" si="23"/>
        <v>817.63458496088128</v>
      </c>
      <c r="I248" s="22">
        <v>913212.48</v>
      </c>
      <c r="V248" s="17"/>
      <c r="W248" s="21"/>
      <c r="X248" s="21"/>
      <c r="Y248" s="21"/>
    </row>
    <row r="249" spans="1:25">
      <c r="A249" s="17">
        <v>43617</v>
      </c>
      <c r="B249" s="18">
        <v>148.91000000000003</v>
      </c>
      <c r="C249" s="18">
        <v>523.20000000000005</v>
      </c>
      <c r="D249" s="18">
        <v>898.50310494059454</v>
      </c>
      <c r="E249" s="17">
        <v>43617</v>
      </c>
      <c r="F249" s="19">
        <f t="shared" si="21"/>
        <v>11338.849999999999</v>
      </c>
      <c r="G249" s="19">
        <f t="shared" si="22"/>
        <v>-1117.5999999999997</v>
      </c>
      <c r="H249" s="19">
        <f t="shared" si="23"/>
        <v>1294.2369116825605</v>
      </c>
      <c r="I249" s="22">
        <v>938041.4</v>
      </c>
      <c r="V249" s="17"/>
      <c r="W249" s="21"/>
      <c r="X249" s="21"/>
      <c r="Y249" s="21"/>
    </row>
    <row r="250" spans="1:25">
      <c r="A250" s="17">
        <v>43647</v>
      </c>
      <c r="B250" s="18">
        <v>-1934.23</v>
      </c>
      <c r="C250" s="18">
        <v>2963.6000000000004</v>
      </c>
      <c r="D250" s="18">
        <v>2191.1071207981563</v>
      </c>
      <c r="E250" s="17">
        <v>43647</v>
      </c>
      <c r="F250" s="19">
        <f t="shared" si="21"/>
        <v>9479.9700000000012</v>
      </c>
      <c r="G250" s="19">
        <f t="shared" si="22"/>
        <v>1542.1000000000006</v>
      </c>
      <c r="H250" s="19">
        <f t="shared" si="23"/>
        <v>2415.9502014664054</v>
      </c>
      <c r="I250" s="22">
        <v>941343.42</v>
      </c>
      <c r="V250" s="17"/>
      <c r="W250" s="21"/>
      <c r="X250" s="21"/>
      <c r="Y250" s="21"/>
    </row>
    <row r="251" spans="1:25">
      <c r="A251" s="17">
        <v>43678</v>
      </c>
      <c r="B251" s="18">
        <v>-2198.54</v>
      </c>
      <c r="C251" s="18">
        <v>2944.7</v>
      </c>
      <c r="D251" s="18">
        <v>2460.7630858392135</v>
      </c>
      <c r="E251" s="17">
        <v>43678</v>
      </c>
      <c r="F251" s="19">
        <f t="shared" si="21"/>
        <v>5128.71</v>
      </c>
      <c r="G251" s="19">
        <f t="shared" si="22"/>
        <v>4572.4000000000005</v>
      </c>
      <c r="H251" s="19">
        <f t="shared" si="23"/>
        <v>4571.4529632680578</v>
      </c>
      <c r="I251" s="22">
        <v>862700.9</v>
      </c>
      <c r="V251" s="17"/>
      <c r="W251" s="21"/>
      <c r="X251" s="21"/>
      <c r="Y251" s="21"/>
    </row>
    <row r="252" spans="1:25">
      <c r="A252" s="17">
        <v>43709</v>
      </c>
      <c r="B252" s="18">
        <v>954.65</v>
      </c>
      <c r="C252" s="18">
        <v>1748.6</v>
      </c>
      <c r="D252" s="18">
        <v>1577.5779877139792</v>
      </c>
      <c r="E252" s="17">
        <v>43709</v>
      </c>
      <c r="F252" s="19">
        <f t="shared" si="21"/>
        <v>-65.360000000000241</v>
      </c>
      <c r="G252" s="19">
        <f t="shared" si="22"/>
        <v>8332</v>
      </c>
      <c r="H252" s="19">
        <f t="shared" si="23"/>
        <v>7214.8644404359329</v>
      </c>
      <c r="I252" s="22">
        <v>835737.78</v>
      </c>
      <c r="V252" s="17"/>
      <c r="W252" s="21"/>
      <c r="X252" s="21"/>
      <c r="Y252" s="21"/>
    </row>
    <row r="253" spans="1:25">
      <c r="A253" s="17">
        <v>43739</v>
      </c>
      <c r="B253" s="18">
        <v>2062.0500000000002</v>
      </c>
      <c r="C253" s="18">
        <v>656.00000000000023</v>
      </c>
      <c r="D253" s="18">
        <v>482.08832915434317</v>
      </c>
      <c r="E253" s="17">
        <v>43739</v>
      </c>
      <c r="F253" s="19">
        <f t="shared" si="21"/>
        <v>455.48</v>
      </c>
      <c r="G253" s="19">
        <f t="shared" si="22"/>
        <v>9588.9</v>
      </c>
      <c r="H253" s="19">
        <f t="shared" si="23"/>
        <v>8357.6695707109448</v>
      </c>
      <c r="I253" s="22">
        <v>839566.25</v>
      </c>
      <c r="V253" s="17"/>
      <c r="W253" s="21"/>
      <c r="X253" s="21"/>
      <c r="Y253" s="21"/>
    </row>
    <row r="254" spans="1:25">
      <c r="A254" s="17">
        <v>43770</v>
      </c>
      <c r="B254" s="18">
        <v>3149.6099999999997</v>
      </c>
      <c r="C254" s="18">
        <v>-1119.1999999999998</v>
      </c>
      <c r="D254" s="18">
        <v>-675.26534604377753</v>
      </c>
      <c r="E254" s="17">
        <v>43770</v>
      </c>
      <c r="F254" s="19">
        <f t="shared" si="21"/>
        <v>2182.4500000000003</v>
      </c>
      <c r="G254" s="19">
        <f t="shared" si="22"/>
        <v>7716.9000000000005</v>
      </c>
      <c r="H254" s="19">
        <f t="shared" si="23"/>
        <v>6934.7742824025099</v>
      </c>
      <c r="I254" s="22">
        <v>891087.88</v>
      </c>
      <c r="V254" s="17"/>
      <c r="W254" s="21"/>
      <c r="X254" s="21"/>
      <c r="Y254" s="21"/>
    </row>
    <row r="255" spans="1:25">
      <c r="A255" s="17">
        <v>43800</v>
      </c>
      <c r="B255" s="18">
        <v>862.02</v>
      </c>
      <c r="C255" s="18">
        <v>-105.59999999999991</v>
      </c>
      <c r="D255" s="18">
        <v>297.11610871992195</v>
      </c>
      <c r="E255" s="17">
        <v>43800</v>
      </c>
      <c r="F255" s="19">
        <f t="shared" si="21"/>
        <v>2895.5599999999995</v>
      </c>
      <c r="G255" s="19">
        <f t="shared" si="22"/>
        <v>7088.1</v>
      </c>
      <c r="H255" s="19">
        <f t="shared" si="23"/>
        <v>6333.3872861818363</v>
      </c>
      <c r="I255" s="22">
        <v>893383.07</v>
      </c>
      <c r="V255" s="17"/>
      <c r="W255" s="21"/>
      <c r="X255" s="21"/>
      <c r="Y255" s="21"/>
    </row>
    <row r="256" spans="1:25">
      <c r="A256" s="17">
        <v>43831</v>
      </c>
      <c r="B256" s="18">
        <v>1372.6400000000003</v>
      </c>
      <c r="C256" s="18">
        <v>311.39999999999992</v>
      </c>
      <c r="D256" s="18">
        <v>-219.55432726973584</v>
      </c>
      <c r="E256" s="17">
        <v>43831</v>
      </c>
      <c r="F256" s="19">
        <f t="shared" si="21"/>
        <v>6202.43</v>
      </c>
      <c r="G256" s="19">
        <f t="shared" si="22"/>
        <v>4435.8999999999996</v>
      </c>
      <c r="H256" s="19">
        <f t="shared" si="23"/>
        <v>3922.7258381139436</v>
      </c>
      <c r="I256" s="22">
        <v>909009.33</v>
      </c>
      <c r="V256" s="17"/>
      <c r="W256" s="21"/>
      <c r="X256" s="21"/>
      <c r="Y256" s="21"/>
    </row>
    <row r="257" spans="1:25">
      <c r="A257" s="17">
        <v>43862</v>
      </c>
      <c r="B257" s="18">
        <v>414.27999999999992</v>
      </c>
      <c r="C257" s="18">
        <v>2348.1</v>
      </c>
      <c r="D257" s="18">
        <v>1328.7353169337566</v>
      </c>
      <c r="E257" s="17">
        <v>43862</v>
      </c>
      <c r="F257" s="19">
        <f t="shared" si="21"/>
        <v>8815.2500000000018</v>
      </c>
      <c r="G257" s="19">
        <f t="shared" si="22"/>
        <v>3839.3</v>
      </c>
      <c r="H257" s="19">
        <f t="shared" si="23"/>
        <v>2790.6980692084871</v>
      </c>
      <c r="I257" s="22">
        <v>884476.68</v>
      </c>
      <c r="V257" s="17"/>
      <c r="W257" s="21"/>
      <c r="X257" s="21"/>
      <c r="Y257" s="21"/>
    </row>
    <row r="258" spans="1:25">
      <c r="A258" s="17">
        <v>43891</v>
      </c>
      <c r="B258" s="18">
        <v>-8389.8799999999992</v>
      </c>
      <c r="C258" s="18">
        <v>7459.3000000000011</v>
      </c>
      <c r="D258" s="18">
        <v>3823.3636584071628</v>
      </c>
      <c r="E258" s="17">
        <v>43891</v>
      </c>
      <c r="F258" s="19">
        <f t="shared" si="21"/>
        <v>-529.27999999999884</v>
      </c>
      <c r="G258" s="19">
        <f t="shared" si="22"/>
        <v>9550.0000000000018</v>
      </c>
      <c r="H258" s="19">
        <f t="shared" si="23"/>
        <v>5036.4837399016715</v>
      </c>
      <c r="I258" s="22">
        <v>841161.62</v>
      </c>
      <c r="V258" s="17"/>
      <c r="W258" s="21"/>
      <c r="X258" s="21"/>
      <c r="Y258" s="21"/>
    </row>
    <row r="259" spans="1:25">
      <c r="A259" s="17">
        <v>43922</v>
      </c>
      <c r="B259" s="18">
        <v>-30.54000000000002</v>
      </c>
      <c r="C259" s="18">
        <v>-107.30000000000004</v>
      </c>
      <c r="D259" s="18">
        <v>-786.48077980016978</v>
      </c>
      <c r="E259" s="17">
        <v>43922</v>
      </c>
      <c r="F259" s="19">
        <f t="shared" si="21"/>
        <v>-2621.869999999999</v>
      </c>
      <c r="G259" s="19">
        <f t="shared" si="22"/>
        <v>8786.7000000000025</v>
      </c>
      <c r="H259" s="19">
        <f t="shared" si="23"/>
        <v>3767.9146309471585</v>
      </c>
      <c r="I259" s="22">
        <v>587300.57999999996</v>
      </c>
      <c r="V259" s="17"/>
      <c r="W259" s="21"/>
      <c r="X259" s="21"/>
      <c r="Y259" s="21"/>
    </row>
    <row r="260" spans="1:25">
      <c r="A260" s="17">
        <v>43952</v>
      </c>
      <c r="B260" s="18">
        <v>1718.9599999999996</v>
      </c>
      <c r="C260" s="18">
        <v>1501.0000000000002</v>
      </c>
      <c r="D260" s="18">
        <v>675.46820255045486</v>
      </c>
      <c r="E260" s="17">
        <v>43952</v>
      </c>
      <c r="F260" s="19">
        <f t="shared" si="21"/>
        <v>-4052.5199999999991</v>
      </c>
      <c r="G260" s="19">
        <f t="shared" si="22"/>
        <v>11406.900000000001</v>
      </c>
      <c r="H260" s="19">
        <f t="shared" si="23"/>
        <v>5118.6481795413911</v>
      </c>
      <c r="I260" s="22">
        <v>703299.53</v>
      </c>
      <c r="V260" s="17"/>
      <c r="W260" s="21"/>
      <c r="X260" s="21"/>
      <c r="Y260" s="21"/>
    </row>
    <row r="261" spans="1:25">
      <c r="A261" s="17">
        <v>43983</v>
      </c>
      <c r="B261" s="18">
        <v>2473.0699999999993</v>
      </c>
      <c r="C261" s="18">
        <v>318.89999999999998</v>
      </c>
      <c r="D261" s="18">
        <v>-66.379539277697489</v>
      </c>
      <c r="E261" s="17">
        <v>43983</v>
      </c>
      <c r="F261" s="19">
        <f t="shared" si="21"/>
        <v>-2441.4699999999998</v>
      </c>
      <c r="G261" s="19">
        <f t="shared" si="22"/>
        <v>11831.400000000001</v>
      </c>
      <c r="H261" s="19">
        <f t="shared" si="23"/>
        <v>4755.1525315437721</v>
      </c>
      <c r="I261" s="22">
        <v>772395.97</v>
      </c>
      <c r="V261" s="17"/>
      <c r="W261" s="21"/>
      <c r="X261" s="21"/>
      <c r="Y261" s="21"/>
    </row>
    <row r="262" spans="1:25">
      <c r="A262" s="17">
        <v>44013</v>
      </c>
      <c r="B262" s="18">
        <v>1153.29</v>
      </c>
      <c r="C262" s="18">
        <v>-1338.1999999999998</v>
      </c>
      <c r="D262" s="18">
        <v>-1234.5037480922906</v>
      </c>
      <c r="E262" s="17">
        <v>44013</v>
      </c>
      <c r="F262" s="19">
        <f t="shared" si="21"/>
        <v>-2660.8200000000011</v>
      </c>
      <c r="G262" s="19">
        <f t="shared" si="22"/>
        <v>10181.800000000003</v>
      </c>
      <c r="H262" s="19">
        <f t="shared" si="23"/>
        <v>3740.2031107212174</v>
      </c>
      <c r="I262" s="22">
        <v>868600.9</v>
      </c>
      <c r="V262" s="17"/>
      <c r="W262" s="21"/>
      <c r="X262" s="21"/>
      <c r="Y262" s="21"/>
    </row>
    <row r="263" spans="1:25">
      <c r="A263" s="17">
        <v>44044</v>
      </c>
      <c r="B263" s="18">
        <v>6095.5299999999988</v>
      </c>
      <c r="C263" s="18">
        <v>-1479.4</v>
      </c>
      <c r="D263" s="18">
        <v>-1124.450146172805</v>
      </c>
      <c r="E263" s="17">
        <v>44044</v>
      </c>
      <c r="F263" s="19">
        <f t="shared" si="21"/>
        <v>3020.4299999999976</v>
      </c>
      <c r="G263" s="19">
        <f t="shared" si="22"/>
        <v>6354.3000000000011</v>
      </c>
      <c r="H263" s="19">
        <f t="shared" si="23"/>
        <v>1287.0176476146548</v>
      </c>
      <c r="I263" s="22">
        <v>881860.68</v>
      </c>
      <c r="V263" s="17"/>
      <c r="W263" s="21"/>
      <c r="X263" s="21"/>
      <c r="Y263" s="21"/>
    </row>
    <row r="264" spans="1:25">
      <c r="A264" s="17">
        <v>44075</v>
      </c>
      <c r="B264" s="18">
        <v>-767.28</v>
      </c>
      <c r="C264" s="18">
        <v>12.09999999999992</v>
      </c>
      <c r="D264" s="18">
        <v>-536.98960320710296</v>
      </c>
      <c r="E264" s="17">
        <v>44075</v>
      </c>
      <c r="F264" s="19">
        <f t="shared" si="21"/>
        <v>10643.029999999997</v>
      </c>
      <c r="G264" s="19">
        <f t="shared" si="22"/>
        <v>-1092.8999999999996</v>
      </c>
      <c r="H264" s="19">
        <f t="shared" si="23"/>
        <v>-3073.3356139996108</v>
      </c>
      <c r="I264" s="22">
        <v>872944.93</v>
      </c>
      <c r="V264" s="17"/>
      <c r="W264" s="21"/>
      <c r="X264" s="21"/>
      <c r="Y264" s="21"/>
    </row>
    <row r="265" spans="1:25">
      <c r="A265" s="17">
        <v>44105</v>
      </c>
      <c r="B265" s="18">
        <v>2506.3800000000006</v>
      </c>
      <c r="C265" s="18">
        <v>-2356.7000000000003</v>
      </c>
      <c r="D265" s="18">
        <v>-1953.8871090094271</v>
      </c>
      <c r="E265" s="17">
        <v>44105</v>
      </c>
      <c r="F265" s="19">
        <f t="shared" si="21"/>
        <v>13179.949999999999</v>
      </c>
      <c r="G265" s="19">
        <f t="shared" si="22"/>
        <v>-3342.3</v>
      </c>
      <c r="H265" s="19">
        <f t="shared" si="23"/>
        <v>-4240.7419432088682</v>
      </c>
      <c r="I265" s="22">
        <v>875198.44</v>
      </c>
      <c r="V265" s="17"/>
      <c r="W265" s="21"/>
      <c r="X265" s="21"/>
      <c r="Y265" s="21"/>
    </row>
    <row r="266" spans="1:25">
      <c r="A266" s="17">
        <v>44136</v>
      </c>
      <c r="B266" s="18">
        <v>9559.2800000000025</v>
      </c>
      <c r="C266" s="18">
        <v>-6514.7999999999993</v>
      </c>
      <c r="D266" s="18">
        <v>-4143.5067853716318</v>
      </c>
      <c r="E266" s="17">
        <v>44136</v>
      </c>
      <c r="F266" s="19">
        <f t="shared" si="21"/>
        <v>21020.27</v>
      </c>
      <c r="G266" s="19">
        <f t="shared" si="22"/>
        <v>-11358.099999999999</v>
      </c>
      <c r="H266" s="19">
        <f t="shared" si="23"/>
        <v>-9059.7169311309553</v>
      </c>
      <c r="I266" s="22">
        <v>871571.57</v>
      </c>
      <c r="V266" s="17"/>
      <c r="W266" s="21"/>
      <c r="X266" s="21"/>
      <c r="Y266" s="21"/>
    </row>
    <row r="267" spans="1:25">
      <c r="A267" s="17">
        <v>44166</v>
      </c>
      <c r="B267" s="18">
        <v>6450.6500000000015</v>
      </c>
      <c r="C267" s="18">
        <v>-4486.4000000000005</v>
      </c>
      <c r="D267" s="18">
        <v>-2630.2986787616182</v>
      </c>
      <c r="E267" s="17">
        <v>44166</v>
      </c>
      <c r="F267" s="19">
        <f t="shared" si="21"/>
        <v>24997.850000000006</v>
      </c>
      <c r="G267" s="19">
        <f t="shared" si="22"/>
        <v>-16163.400000000001</v>
      </c>
      <c r="H267" s="19">
        <f t="shared" si="23"/>
        <v>-11623.636070614877</v>
      </c>
      <c r="I267" s="22">
        <v>997575.98</v>
      </c>
      <c r="V267" s="17"/>
      <c r="W267" s="21"/>
      <c r="X267" s="21"/>
      <c r="Y267" s="21"/>
    </row>
    <row r="268" spans="1:25" ht="10">
      <c r="A268" s="25">
        <v>44197</v>
      </c>
      <c r="B268" s="26">
        <v>1978.2299999999998</v>
      </c>
      <c r="C268" s="26">
        <v>-1632.7000000000007</v>
      </c>
      <c r="D268" s="26">
        <v>-1769.4768897165691</v>
      </c>
      <c r="E268" s="25">
        <v>44197</v>
      </c>
      <c r="F268" s="19">
        <f t="shared" ref="F268:F269" si="68">SUM(B263:B268)</f>
        <v>25822.790000000005</v>
      </c>
      <c r="G268" s="19">
        <f t="shared" ref="G268:G269" si="69">SUM(C263:C268)</f>
        <v>-16457.900000000001</v>
      </c>
      <c r="H268" s="19">
        <f t="shared" ref="H268:H269" si="70">SUM(D263:D268)</f>
        <v>-12158.609212239155</v>
      </c>
      <c r="I268" s="22">
        <v>1083595.79</v>
      </c>
    </row>
    <row r="269" spans="1:25" ht="10">
      <c r="A269" s="25">
        <v>44228</v>
      </c>
      <c r="B269" s="26">
        <v>3015.5599999999995</v>
      </c>
      <c r="C269" s="26">
        <v>-2249.9999999999995</v>
      </c>
      <c r="D269" s="26">
        <v>-1986.0597238827268</v>
      </c>
      <c r="E269" s="25">
        <v>44228</v>
      </c>
      <c r="F269" s="19">
        <f t="shared" si="68"/>
        <v>22742.820000000007</v>
      </c>
      <c r="G269" s="19">
        <f t="shared" si="69"/>
        <v>-17228.5</v>
      </c>
      <c r="H269" s="19">
        <f t="shared" si="70"/>
        <v>-13020.218789949075</v>
      </c>
      <c r="I269" s="22">
        <v>1139172.05</v>
      </c>
    </row>
    <row r="270" spans="1:25">
      <c r="A270" s="27">
        <v>44286</v>
      </c>
      <c r="B270" s="18">
        <f>[1]fii_mf_bse!$D271-64.41</f>
        <v>2268.13</v>
      </c>
      <c r="C270" s="18">
        <f>[1]MFs_mon!$Q260</f>
        <v>712.30000000000007</v>
      </c>
      <c r="D270" s="18">
        <f>[1]MFs_mon!$S260</f>
        <v>340.59614645988074</v>
      </c>
      <c r="E270" s="27">
        <v>44286</v>
      </c>
      <c r="F270" s="19">
        <f t="shared" ref="F270" si="71">SUM(B265:B270)</f>
        <v>25778.230000000007</v>
      </c>
      <c r="G270" s="19">
        <f t="shared" ref="G270" si="72">SUM(C265:C270)</f>
        <v>-16528.300000000003</v>
      </c>
      <c r="H270" s="19">
        <f t="shared" ref="H270" si="73">SUM(D265:D270)</f>
        <v>-12142.633040282093</v>
      </c>
      <c r="I270" s="22">
        <v>1176150.07</v>
      </c>
    </row>
    <row r="271" spans="1:25">
      <c r="A271" s="27">
        <v>44316</v>
      </c>
      <c r="B271" s="28">
        <f>-92280/74</f>
        <v>-1247.0270270270271</v>
      </c>
      <c r="C271" s="28">
        <f>96690/74</f>
        <v>1306.6216216216217</v>
      </c>
      <c r="E271" s="27">
        <v>44316</v>
      </c>
      <c r="F271" s="19">
        <f t="shared" ref="F271" si="74">SUM(B266:B271)</f>
        <v>22024.822972972976</v>
      </c>
      <c r="G271" s="19">
        <f t="shared" ref="G271" si="75">SUM(C266:C271)</f>
        <v>-12864.978378378381</v>
      </c>
      <c r="H271" s="19">
        <f t="shared" ref="H271" si="76">SUM(D266:D271)</f>
        <v>-10188.745931272666</v>
      </c>
      <c r="I271" s="22">
        <v>1178714.32</v>
      </c>
    </row>
    <row r="272" spans="1:25">
      <c r="A272" s="27">
        <v>44347</v>
      </c>
      <c r="B272" s="18">
        <f>[1]fii_mf_bse!$D273</f>
        <v>748.90999999999985</v>
      </c>
      <c r="C272" s="18">
        <f>[1]MFs_mon!$Q262</f>
        <v>282.89999999999998</v>
      </c>
      <c r="D272" s="18">
        <f>[1]MFs_mon!$S262</f>
        <v>14.733906382930723</v>
      </c>
      <c r="E272" s="27">
        <v>44347</v>
      </c>
      <c r="F272" s="19">
        <f t="shared" ref="F272:F273" si="77">SUM(B267:B272)</f>
        <v>13214.452972972973</v>
      </c>
      <c r="G272" s="19">
        <f t="shared" ref="G272:G273" si="78">SUM(C267:C272)</f>
        <v>-6067.2783783783789</v>
      </c>
      <c r="H272" s="19">
        <f t="shared" ref="H272:H273" si="79">SUM(D267:D272)</f>
        <v>-6030.5052395181037</v>
      </c>
      <c r="I272" s="22">
        <v>1275618.47</v>
      </c>
    </row>
    <row r="273" spans="1:9">
      <c r="A273" s="27">
        <v>44377</v>
      </c>
      <c r="B273" s="18">
        <f>[1]fii_mf_bse!$D274</f>
        <v>1498.08</v>
      </c>
      <c r="C273" s="18">
        <f>[1]MFs_mon!$Q263</f>
        <v>943.1</v>
      </c>
      <c r="D273" s="18">
        <f>[1]MFs_mon!$S263</f>
        <v>882.14299298458002</v>
      </c>
      <c r="E273" s="27">
        <v>44377</v>
      </c>
      <c r="F273" s="19">
        <f t="shared" si="77"/>
        <v>8261.8829729729714</v>
      </c>
      <c r="G273" s="19">
        <f t="shared" si="78"/>
        <v>-637.77837837837831</v>
      </c>
      <c r="H273" s="19">
        <f t="shared" si="79"/>
        <v>-2518.0635677719042</v>
      </c>
      <c r="I273" s="22">
        <v>1280567.42</v>
      </c>
    </row>
    <row r="274" spans="1:9">
      <c r="A274" s="29">
        <v>44408</v>
      </c>
      <c r="B274" s="30">
        <v>-1337.52</v>
      </c>
      <c r="C274" s="30">
        <v>2072.8000000000002</v>
      </c>
      <c r="E274" s="29">
        <v>44408</v>
      </c>
      <c r="F274" s="19">
        <f t="shared" ref="F274" si="80">SUM(B269:B274)</f>
        <v>4946.1329729729714</v>
      </c>
      <c r="G274" s="19">
        <f t="shared" ref="G274" si="81">SUM(C269:C274)</f>
        <v>3067.7216216216225</v>
      </c>
      <c r="H274" s="19">
        <f t="shared" ref="H274" si="82">SUM(D269:D274)</f>
        <v>-748.58667805533526</v>
      </c>
      <c r="I274" s="22">
        <v>1298187.06</v>
      </c>
    </row>
    <row r="275" spans="1:9">
      <c r="A275" s="27">
        <v>44409</v>
      </c>
      <c r="B275" s="18">
        <f>[1]fii_mf_bse!$D276</f>
        <v>1012.4099999999999</v>
      </c>
      <c r="C275" s="18">
        <f>[1]MFs_mon!$Q265</f>
        <v>929</v>
      </c>
      <c r="D275" s="18">
        <f>[1]MFs_mon!$S265</f>
        <v>1568.2050702122094</v>
      </c>
      <c r="E275" s="27">
        <v>44409</v>
      </c>
      <c r="F275" s="19">
        <f t="shared" ref="F275:F276" si="83">SUM(B270:B275)</f>
        <v>2942.9829729729727</v>
      </c>
      <c r="G275" s="19">
        <f t="shared" ref="G275:G276" si="84">SUM(C270:C275)</f>
        <v>6246.721621621622</v>
      </c>
      <c r="H275" s="19">
        <f t="shared" ref="H275:H276" si="85">SUM(D270:D275)</f>
        <v>2805.6781160396013</v>
      </c>
      <c r="I275" s="22">
        <v>1298187.06</v>
      </c>
    </row>
    <row r="276" spans="1:9">
      <c r="A276" s="27">
        <v>44440</v>
      </c>
      <c r="B276" s="18">
        <f>[1]fii_mf_bse!$D277</f>
        <v>1139.3699999999999</v>
      </c>
      <c r="C276" s="18">
        <f>[1]MFs_mon!$Q266</f>
        <v>802</v>
      </c>
      <c r="D276" s="18">
        <f>[1]MFs_mon!$S266</f>
        <v>1051.0065939333831</v>
      </c>
      <c r="E276" s="27">
        <v>44440</v>
      </c>
      <c r="F276" s="19">
        <f t="shared" si="83"/>
        <v>1814.2229729729725</v>
      </c>
      <c r="G276" s="19">
        <f t="shared" si="84"/>
        <v>6336.4216216216219</v>
      </c>
      <c r="H276" s="19">
        <f t="shared" si="85"/>
        <v>3516.0885635131031</v>
      </c>
      <c r="I276" s="22">
        <v>1410865.03</v>
      </c>
    </row>
    <row r="277" spans="1:9">
      <c r="A277" s="27">
        <v>44470</v>
      </c>
      <c r="B277" s="18">
        <v>-2271.3500000000004</v>
      </c>
      <c r="C277" s="26">
        <v>601.00000000000011</v>
      </c>
      <c r="D277" s="26">
        <v>782.13347006253184</v>
      </c>
      <c r="E277" s="27">
        <v>44470</v>
      </c>
      <c r="F277" s="19">
        <f t="shared" ref="F277:F278" si="86">SUM(B272:B277)</f>
        <v>789.89999999999918</v>
      </c>
      <c r="G277" s="19">
        <f t="shared" ref="G277:G278" si="87">SUM(C272:C277)</f>
        <v>5630.8</v>
      </c>
      <c r="H277" s="19">
        <f t="shared" ref="H277:H278" si="88">SUM(D272:D277)</f>
        <v>4298.2220335756347</v>
      </c>
      <c r="I277" s="22">
        <v>1427564.51</v>
      </c>
    </row>
    <row r="278" spans="1:9">
      <c r="A278" s="27">
        <v>44501</v>
      </c>
      <c r="B278" s="18">
        <f>[1]fii_mf_bse!$D279</f>
        <v>-756.09000000000049</v>
      </c>
      <c r="C278" s="18">
        <f>[1]MFs_mon!$Q268</f>
        <v>4094</v>
      </c>
      <c r="D278" s="18">
        <f>[1]MFs_mon!$S268</f>
        <v>3193.904356906055</v>
      </c>
      <c r="E278" s="27">
        <v>44501</v>
      </c>
      <c r="F278" s="19">
        <f t="shared" si="86"/>
        <v>-715.10000000000116</v>
      </c>
      <c r="G278" s="19">
        <f t="shared" si="87"/>
        <v>9441.9</v>
      </c>
      <c r="H278" s="19">
        <f t="shared" si="88"/>
        <v>7477.3924840987593</v>
      </c>
      <c r="I278" s="22">
        <v>1441910.82</v>
      </c>
    </row>
    <row r="279" spans="1:9">
      <c r="A279" s="27">
        <v>44531</v>
      </c>
      <c r="B279" s="18">
        <f>[1]fii_mf_bse!$D280</f>
        <v>-1741.37</v>
      </c>
      <c r="C279" s="18">
        <f>[1]MFs_mon!$Q269</f>
        <v>4141.2</v>
      </c>
      <c r="D279" s="18">
        <f>[1]MFs_mon!$S269</f>
        <v>2903.0067926057818</v>
      </c>
      <c r="E279" s="27">
        <v>44531</v>
      </c>
      <c r="F279" s="19">
        <f t="shared" ref="F279" si="89">SUM(B274:B279)</f>
        <v>-3954.5500000000011</v>
      </c>
      <c r="G279" s="19">
        <f t="shared" ref="G279" si="90">SUM(C274:C279)</f>
        <v>12640</v>
      </c>
      <c r="H279" s="19">
        <f t="shared" ref="H279" si="91">SUM(D274:D279)</f>
        <v>9498.2562837199621</v>
      </c>
      <c r="I279" s="22">
        <v>1390208.23</v>
      </c>
    </row>
    <row r="280" spans="1:9">
      <c r="A280" s="27">
        <v>44562</v>
      </c>
      <c r="B280" s="18">
        <f>[1]fii_mf_bse!$D281</f>
        <v>-4816.9399999999996</v>
      </c>
      <c r="C280" s="18">
        <f>[1]MFs_mon!$Q270</f>
        <v>2938.7</v>
      </c>
      <c r="D280" s="18">
        <f>[1]MFs_mon!$S270</f>
        <v>2207.6529207433332</v>
      </c>
      <c r="E280" s="27">
        <v>44562</v>
      </c>
      <c r="F280" s="19">
        <f t="shared" ref="F280" si="92">SUM(B275:B280)</f>
        <v>-7433.9700000000012</v>
      </c>
      <c r="G280" s="19">
        <f t="shared" ref="G280" si="93">SUM(C275:C280)</f>
        <v>13505.900000000001</v>
      </c>
      <c r="H280" s="19">
        <f t="shared" ref="H280" si="94">SUM(D275:D280)</f>
        <v>11705.909204463296</v>
      </c>
      <c r="I280" s="22">
        <v>1445563.5</v>
      </c>
    </row>
    <row r="281" spans="1:9">
      <c r="A281" s="27">
        <v>44593</v>
      </c>
      <c r="B281" s="18">
        <f>[1]fii_mf_bse!$D282</f>
        <v>-5018.17</v>
      </c>
      <c r="C281" s="18">
        <f>[1]MFs_mon!$Q271</f>
        <v>5601.1</v>
      </c>
      <c r="D281" s="18">
        <f>[1]MFs_mon!$S271</f>
        <v>3752.1595533625805</v>
      </c>
      <c r="E281" s="27">
        <v>44593</v>
      </c>
      <c r="F281" s="19">
        <f t="shared" ref="F281" si="95">SUM(B276:B281)</f>
        <v>-13464.550000000001</v>
      </c>
      <c r="G281" s="19">
        <f t="shared" ref="G281" si="96">SUM(C276:C281)</f>
        <v>18178</v>
      </c>
      <c r="H281" s="19">
        <f t="shared" ref="H281" si="97">SUM(D276:D281)</f>
        <v>13889.863687613666</v>
      </c>
      <c r="I281" s="22">
        <v>1436443.93</v>
      </c>
    </row>
    <row r="282" spans="1:9">
      <c r="A282" s="27">
        <v>44621</v>
      </c>
      <c r="B282" s="18">
        <v>-4837.2800000000007</v>
      </c>
      <c r="C282" s="18">
        <v>5195.3000000000011</v>
      </c>
      <c r="D282" s="18">
        <v>3121.4407079297616</v>
      </c>
      <c r="E282" s="27">
        <v>44621</v>
      </c>
      <c r="F282" s="19">
        <f t="shared" ref="F282" si="98">SUM(B277:B282)</f>
        <v>-19441.2</v>
      </c>
      <c r="G282" s="19">
        <f t="shared" ref="G282" si="99">SUM(C277:C282)</f>
        <v>22571.300000000003</v>
      </c>
      <c r="H282" s="19">
        <f t="shared" ref="H282" si="100">SUM(D277:D282)</f>
        <v>15960.297801610044</v>
      </c>
      <c r="I282" s="22">
        <f>_xll.BDH("BSE500 Index","free float market cap",E282,E282,"days=a","fill=p","FX=USD")</f>
        <v>1337619.77</v>
      </c>
    </row>
    <row r="283" spans="1:9">
      <c r="A283" s="27">
        <v>44652</v>
      </c>
      <c r="B283" s="14">
        <v>-3627.58</v>
      </c>
      <c r="C283" s="14">
        <v>3585.4</v>
      </c>
      <c r="D283" s="15">
        <v>2652.7245250924907</v>
      </c>
      <c r="E283" s="27">
        <v>44652</v>
      </c>
      <c r="F283" s="19">
        <f t="shared" ref="F283" si="101">SUM(B278:B283)</f>
        <v>-20797.43</v>
      </c>
      <c r="G283" s="19">
        <f t="shared" ref="G283" si="102">SUM(C278:C283)</f>
        <v>25555.700000000004</v>
      </c>
      <c r="H283" s="19">
        <f t="shared" ref="H283" si="103">SUM(D278:D283)</f>
        <v>17830.888856640002</v>
      </c>
      <c r="I283" s="22">
        <f>_xll.BDH("BSE500 Index","free float market cap",E283,E283,"days=a","fill=p","FX=USD")</f>
        <v>1402165.89</v>
      </c>
    </row>
    <row r="284" spans="1:9">
      <c r="A284" s="27">
        <v>44682</v>
      </c>
      <c r="B284" s="18">
        <v>-4871.2700000000004</v>
      </c>
      <c r="C284" s="18">
        <v>6572.9999999999982</v>
      </c>
      <c r="D284" s="18">
        <v>3804.3018038179748</v>
      </c>
      <c r="E284" s="27">
        <v>44682</v>
      </c>
      <c r="F284" s="19">
        <f t="shared" ref="F284:F285" si="104">SUM(B279:B284)</f>
        <v>-24912.610000000004</v>
      </c>
      <c r="G284" s="19">
        <f t="shared" ref="G284:G285" si="105">SUM(C279:C284)</f>
        <v>28034.700000000004</v>
      </c>
      <c r="H284" s="19">
        <f t="shared" ref="H284:H285" si="106">SUM(D279:D284)</f>
        <v>18441.286303551926</v>
      </c>
      <c r="I284" s="22">
        <v>1372072.49</v>
      </c>
    </row>
    <row r="285" spans="1:9">
      <c r="A285" s="27">
        <v>44726</v>
      </c>
      <c r="B285" s="18">
        <v>-6308.52</v>
      </c>
      <c r="C285" s="18">
        <f>[1]MFs_mon!$Q275</f>
        <v>5968.8</v>
      </c>
      <c r="D285" s="18">
        <f>[1]MFs_mon!$S275</f>
        <v>2826.754786561994</v>
      </c>
      <c r="E285" s="27">
        <v>44726</v>
      </c>
      <c r="F285" s="19">
        <f t="shared" si="104"/>
        <v>-29479.760000000002</v>
      </c>
      <c r="G285" s="19">
        <f t="shared" si="105"/>
        <v>29862.3</v>
      </c>
      <c r="H285" s="19">
        <f t="shared" si="106"/>
        <v>18365.034297508133</v>
      </c>
      <c r="I285" s="22">
        <v>1217913.5900000001</v>
      </c>
    </row>
    <row r="286" spans="1:9">
      <c r="A286" s="27">
        <v>44773</v>
      </c>
      <c r="B286" s="18">
        <v>651.09</v>
      </c>
      <c r="C286" s="18">
        <v>1328.4</v>
      </c>
      <c r="D286" s="18">
        <v>858.21767912862072</v>
      </c>
      <c r="E286" s="27">
        <v>44773</v>
      </c>
      <c r="F286" s="19">
        <f t="shared" ref="F286" si="107">SUM(B281:B286)</f>
        <v>-24011.730000000003</v>
      </c>
      <c r="G286" s="19">
        <f t="shared" ref="G286" si="108">SUM(C281:C286)</f>
        <v>28252</v>
      </c>
      <c r="H286" s="19">
        <f t="shared" ref="H286" si="109">SUM(D281:D286)</f>
        <v>17015.599055893425</v>
      </c>
      <c r="I286" s="22">
        <v>1330133.83</v>
      </c>
    </row>
    <row r="287" spans="1:9">
      <c r="A287" s="27">
        <v>44804</v>
      </c>
      <c r="B287" s="14">
        <v>6791.1800000000021</v>
      </c>
      <c r="C287" s="14">
        <v>-889.40000000000009</v>
      </c>
      <c r="D287" s="15">
        <v>-206.56693659953021</v>
      </c>
      <c r="E287" s="27">
        <v>44804</v>
      </c>
      <c r="F287" s="19">
        <f t="shared" ref="F287" si="110">SUM(B282:B287)</f>
        <v>-12202.38</v>
      </c>
      <c r="G287" s="19">
        <f t="shared" ref="G287" si="111">SUM(C282:C287)</f>
        <v>21761.5</v>
      </c>
      <c r="H287" s="19">
        <f t="shared" ref="H287" si="112">SUM(D282:D287)</f>
        <v>13056.872565931311</v>
      </c>
      <c r="I287" s="22">
        <v>1386341.72</v>
      </c>
    </row>
  </sheetData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AEEAC5-A569-454C-9B90-6DF03D16A7B9}">
  <dimension ref="A1:Y287"/>
  <sheetViews>
    <sheetView showGridLines="0" tabSelected="1" workbookViewId="0">
      <pane xSplit="1" ySplit="3" topLeftCell="V4" activePane="bottomRight" state="frozen"/>
      <selection pane="topRight" activeCell="B1" sqref="B1"/>
      <selection pane="bottomLeft" activeCell="A4" sqref="A4"/>
      <selection pane="bottomRight" activeCell="AL4" sqref="AL4"/>
    </sheetView>
  </sheetViews>
  <sheetFormatPr defaultColWidth="9.1796875" defaultRowHeight="14.5"/>
  <cols>
    <col min="1" max="1" width="9.1796875" style="14"/>
    <col min="2" max="2" width="8.26953125" style="14" bestFit="1" customWidth="1"/>
    <col min="3" max="3" width="9.1796875" style="14" bestFit="1" customWidth="1"/>
    <col min="4" max="4" width="9.26953125" style="15" bestFit="1" customWidth="1"/>
    <col min="5" max="5" width="9.26953125" style="15" customWidth="1"/>
    <col min="6" max="8" width="9.1796875" style="14"/>
    <col min="9" max="9" width="12.1796875" style="14" bestFit="1" customWidth="1"/>
    <col min="10" max="16384" width="9.1796875" style="14"/>
  </cols>
  <sheetData>
    <row r="1" spans="1:25">
      <c r="A1" s="13" t="s">
        <v>25</v>
      </c>
    </row>
    <row r="3" spans="1:25" s="13" customFormat="1" ht="10">
      <c r="A3" s="16"/>
      <c r="B3" s="13" t="s">
        <v>26</v>
      </c>
      <c r="C3" s="13" t="s">
        <v>27</v>
      </c>
      <c r="D3" s="13" t="s">
        <v>28</v>
      </c>
    </row>
    <row r="4" spans="1:25">
      <c r="A4" s="17">
        <v>36161</v>
      </c>
      <c r="B4" s="18"/>
      <c r="C4" s="18"/>
      <c r="D4" s="18"/>
      <c r="E4" s="20"/>
    </row>
    <row r="5" spans="1:25">
      <c r="A5" s="17">
        <v>36192</v>
      </c>
      <c r="B5" s="18"/>
      <c r="C5" s="18"/>
      <c r="D5" s="18"/>
      <c r="E5" s="20"/>
    </row>
    <row r="6" spans="1:25">
      <c r="A6" s="17">
        <v>36220</v>
      </c>
      <c r="B6" s="18"/>
      <c r="C6" s="18"/>
      <c r="D6" s="18"/>
      <c r="E6" s="20"/>
    </row>
    <row r="7" spans="1:25">
      <c r="A7" s="17">
        <v>36251</v>
      </c>
      <c r="B7" s="18"/>
      <c r="C7" s="18"/>
      <c r="D7" s="18"/>
      <c r="E7" s="20"/>
    </row>
    <row r="8" spans="1:25">
      <c r="A8" s="17">
        <v>36281</v>
      </c>
      <c r="B8" s="18"/>
      <c r="C8" s="18"/>
      <c r="D8" s="18"/>
      <c r="E8" s="20"/>
    </row>
    <row r="9" spans="1:25">
      <c r="A9" s="17">
        <v>36312</v>
      </c>
      <c r="B9" s="18"/>
      <c r="C9" s="18"/>
      <c r="D9" s="18"/>
      <c r="E9" s="20"/>
    </row>
    <row r="10" spans="1:25">
      <c r="A10" s="17">
        <v>36342</v>
      </c>
      <c r="B10" s="18"/>
      <c r="C10" s="18"/>
      <c r="D10" s="18"/>
      <c r="E10" s="20"/>
    </row>
    <row r="11" spans="1:25">
      <c r="A11" s="17">
        <v>36373</v>
      </c>
      <c r="B11" s="18"/>
      <c r="C11" s="18"/>
      <c r="D11" s="18"/>
      <c r="E11" s="20"/>
    </row>
    <row r="12" spans="1:25">
      <c r="A12" s="17">
        <v>36404</v>
      </c>
      <c r="B12" s="18"/>
      <c r="C12" s="18"/>
      <c r="D12" s="18"/>
      <c r="E12" s="20"/>
    </row>
    <row r="13" spans="1:25">
      <c r="A13" s="17">
        <v>36434</v>
      </c>
      <c r="B13" s="18"/>
      <c r="C13" s="18"/>
      <c r="D13" s="18"/>
      <c r="E13" s="20"/>
    </row>
    <row r="14" spans="1:25">
      <c r="A14" s="17">
        <v>36465</v>
      </c>
      <c r="B14" s="18"/>
      <c r="C14" s="18"/>
      <c r="D14" s="18"/>
      <c r="E14" s="20"/>
    </row>
    <row r="15" spans="1:25">
      <c r="A15" s="17">
        <v>36495</v>
      </c>
      <c r="B15" s="18"/>
      <c r="C15" s="18"/>
      <c r="D15" s="18"/>
      <c r="E15" s="20" t="s">
        <v>21</v>
      </c>
      <c r="F15" s="13" t="s">
        <v>26</v>
      </c>
      <c r="G15" s="13" t="s">
        <v>27</v>
      </c>
      <c r="H15" s="13" t="s">
        <v>28</v>
      </c>
      <c r="V15" s="20" t="s">
        <v>21</v>
      </c>
      <c r="W15" s="13" t="s">
        <v>26</v>
      </c>
      <c r="X15" s="13" t="s">
        <v>27</v>
      </c>
      <c r="Y15" s="13" t="s">
        <v>28</v>
      </c>
    </row>
    <row r="16" spans="1:25">
      <c r="A16" s="17">
        <v>36526</v>
      </c>
      <c r="B16" s="18"/>
      <c r="C16" s="18"/>
      <c r="D16" s="18"/>
      <c r="E16" s="17">
        <v>36526</v>
      </c>
      <c r="F16" s="19">
        <f>SUM(B11:B16)</f>
        <v>0</v>
      </c>
      <c r="G16" s="19">
        <f t="shared" ref="G16" si="0">SUM(C11:C16)</f>
        <v>0</v>
      </c>
      <c r="H16" s="19"/>
      <c r="I16" s="22" t="str">
        <f>_xll.BDH("BSE500 Index","free float market cap",E16,E16,"days=a","fill=p","FX=USD")</f>
        <v>#N/A N/A</v>
      </c>
      <c r="V16" s="17">
        <v>37895</v>
      </c>
      <c r="W16" s="21">
        <f t="shared" ref="W16:Y31" si="1">F61/AVERAGE($I56:$I61)</f>
        <v>0</v>
      </c>
      <c r="X16" s="21">
        <f t="shared" si="1"/>
        <v>0</v>
      </c>
      <c r="Y16" s="21">
        <f>H61/AVERAGE($I56:$I61)</f>
        <v>0</v>
      </c>
    </row>
    <row r="17" spans="1:25">
      <c r="A17" s="17">
        <v>36557</v>
      </c>
      <c r="B17" s="18"/>
      <c r="C17" s="18"/>
      <c r="D17" s="18"/>
      <c r="E17" s="17">
        <v>36557</v>
      </c>
      <c r="F17" s="19">
        <f t="shared" ref="F17:F80" si="2">SUM(B12:B17)</f>
        <v>0</v>
      </c>
      <c r="G17" s="19">
        <f t="shared" ref="G17:G80" si="3">SUM(C12:C17)</f>
        <v>0</v>
      </c>
      <c r="H17" s="19"/>
      <c r="I17" s="22" t="s">
        <v>29</v>
      </c>
      <c r="V17" s="17">
        <v>37926</v>
      </c>
      <c r="W17" s="21">
        <f t="shared" si="1"/>
        <v>0</v>
      </c>
      <c r="X17" s="21">
        <f t="shared" si="1"/>
        <v>0</v>
      </c>
      <c r="Y17" s="21">
        <f t="shared" si="1"/>
        <v>0</v>
      </c>
    </row>
    <row r="18" spans="1:25">
      <c r="A18" s="17">
        <v>36586</v>
      </c>
      <c r="B18" s="18"/>
      <c r="C18" s="18"/>
      <c r="D18" s="18"/>
      <c r="E18" s="17">
        <v>36586</v>
      </c>
      <c r="F18" s="19">
        <f t="shared" si="2"/>
        <v>0</v>
      </c>
      <c r="G18" s="19">
        <f t="shared" si="3"/>
        <v>0</v>
      </c>
      <c r="H18" s="19"/>
      <c r="I18" s="22" t="s">
        <v>29</v>
      </c>
      <c r="V18" s="17">
        <v>37956</v>
      </c>
      <c r="W18" s="21">
        <f t="shared" si="1"/>
        <v>0</v>
      </c>
      <c r="X18" s="21">
        <f t="shared" si="1"/>
        <v>0</v>
      </c>
      <c r="Y18" s="21">
        <f t="shared" si="1"/>
        <v>0</v>
      </c>
    </row>
    <row r="19" spans="1:25">
      <c r="A19" s="17">
        <v>36617</v>
      </c>
      <c r="B19" s="18"/>
      <c r="C19" s="18"/>
      <c r="D19" s="18"/>
      <c r="E19" s="17">
        <v>36617</v>
      </c>
      <c r="F19" s="19">
        <f t="shared" si="2"/>
        <v>0</v>
      </c>
      <c r="G19" s="19">
        <f t="shared" si="3"/>
        <v>0</v>
      </c>
      <c r="H19" s="19"/>
      <c r="I19" s="22" t="s">
        <v>29</v>
      </c>
      <c r="V19" s="17">
        <v>37987</v>
      </c>
      <c r="W19" s="21">
        <f t="shared" si="1"/>
        <v>0</v>
      </c>
      <c r="X19" s="21">
        <f t="shared" si="1"/>
        <v>0</v>
      </c>
      <c r="Y19" s="21">
        <f t="shared" si="1"/>
        <v>0</v>
      </c>
    </row>
    <row r="20" spans="1:25">
      <c r="A20" s="17">
        <v>36647</v>
      </c>
      <c r="B20" s="18"/>
      <c r="C20" s="18"/>
      <c r="D20" s="18"/>
      <c r="E20" s="17">
        <v>36647</v>
      </c>
      <c r="F20" s="19">
        <f t="shared" si="2"/>
        <v>0</v>
      </c>
      <c r="G20" s="19">
        <f t="shared" si="3"/>
        <v>0</v>
      </c>
      <c r="H20" s="19"/>
      <c r="I20" s="22" t="s">
        <v>29</v>
      </c>
      <c r="V20" s="17">
        <v>38018</v>
      </c>
      <c r="W20" s="21">
        <f t="shared" si="1"/>
        <v>0</v>
      </c>
      <c r="X20" s="21">
        <f t="shared" si="1"/>
        <v>0</v>
      </c>
      <c r="Y20" s="21">
        <f t="shared" si="1"/>
        <v>0</v>
      </c>
    </row>
    <row r="21" spans="1:25">
      <c r="A21" s="17">
        <v>36678</v>
      </c>
      <c r="B21" s="18"/>
      <c r="C21" s="18"/>
      <c r="D21" s="18"/>
      <c r="E21" s="17">
        <v>36678</v>
      </c>
      <c r="F21" s="19">
        <f t="shared" si="2"/>
        <v>0</v>
      </c>
      <c r="G21" s="19">
        <f t="shared" si="3"/>
        <v>0</v>
      </c>
      <c r="H21" s="19"/>
      <c r="I21" s="22" t="s">
        <v>29</v>
      </c>
      <c r="V21" s="17">
        <v>38047</v>
      </c>
      <c r="W21" s="21">
        <f t="shared" si="1"/>
        <v>0</v>
      </c>
      <c r="X21" s="21">
        <f t="shared" si="1"/>
        <v>0</v>
      </c>
      <c r="Y21" s="21">
        <f t="shared" si="1"/>
        <v>0</v>
      </c>
    </row>
    <row r="22" spans="1:25">
      <c r="A22" s="17">
        <v>36708</v>
      </c>
      <c r="B22" s="18"/>
      <c r="C22" s="18"/>
      <c r="D22" s="18"/>
      <c r="E22" s="17">
        <v>36708</v>
      </c>
      <c r="F22" s="19">
        <f t="shared" si="2"/>
        <v>0</v>
      </c>
      <c r="G22" s="19">
        <f t="shared" si="3"/>
        <v>0</v>
      </c>
      <c r="H22" s="19">
        <f t="shared" ref="H22:H80" si="4">SUM(D17:D22)</f>
        <v>0</v>
      </c>
      <c r="I22" s="22" t="s">
        <v>29</v>
      </c>
      <c r="V22" s="17">
        <v>38078</v>
      </c>
      <c r="W22" s="21">
        <f t="shared" si="1"/>
        <v>0</v>
      </c>
      <c r="X22" s="21">
        <f t="shared" si="1"/>
        <v>0</v>
      </c>
      <c r="Y22" s="21">
        <f t="shared" si="1"/>
        <v>0</v>
      </c>
    </row>
    <row r="23" spans="1:25">
      <c r="A23" s="17">
        <v>36739</v>
      </c>
      <c r="B23" s="18"/>
      <c r="C23" s="18"/>
      <c r="D23" s="18"/>
      <c r="E23" s="17">
        <v>36739</v>
      </c>
      <c r="F23" s="19">
        <f t="shared" si="2"/>
        <v>0</v>
      </c>
      <c r="G23" s="19">
        <f t="shared" si="3"/>
        <v>0</v>
      </c>
      <c r="H23" s="19">
        <f t="shared" si="4"/>
        <v>0</v>
      </c>
      <c r="I23" s="22" t="s">
        <v>29</v>
      </c>
      <c r="V23" s="17">
        <v>38108</v>
      </c>
      <c r="W23" s="21">
        <f t="shared" si="1"/>
        <v>0</v>
      </c>
      <c r="X23" s="21">
        <f t="shared" si="1"/>
        <v>0</v>
      </c>
      <c r="Y23" s="21">
        <f t="shared" si="1"/>
        <v>0</v>
      </c>
    </row>
    <row r="24" spans="1:25">
      <c r="A24" s="17">
        <v>36770</v>
      </c>
      <c r="B24" s="18"/>
      <c r="C24" s="18"/>
      <c r="D24" s="18"/>
      <c r="E24" s="17">
        <v>36770</v>
      </c>
      <c r="F24" s="19">
        <f t="shared" si="2"/>
        <v>0</v>
      </c>
      <c r="G24" s="19">
        <f t="shared" si="3"/>
        <v>0</v>
      </c>
      <c r="H24" s="19">
        <f t="shared" si="4"/>
        <v>0</v>
      </c>
      <c r="I24" s="22" t="s">
        <v>29</v>
      </c>
      <c r="V24" s="17">
        <v>38139</v>
      </c>
      <c r="W24" s="21">
        <f t="shared" si="1"/>
        <v>0</v>
      </c>
      <c r="X24" s="21">
        <f t="shared" si="1"/>
        <v>0</v>
      </c>
      <c r="Y24" s="21">
        <f t="shared" si="1"/>
        <v>0</v>
      </c>
    </row>
    <row r="25" spans="1:25">
      <c r="A25" s="17">
        <v>36800</v>
      </c>
      <c r="B25" s="18"/>
      <c r="C25" s="18"/>
      <c r="D25" s="18"/>
      <c r="E25" s="17">
        <v>36800</v>
      </c>
      <c r="F25" s="19">
        <f t="shared" si="2"/>
        <v>0</v>
      </c>
      <c r="G25" s="19">
        <f t="shared" si="3"/>
        <v>0</v>
      </c>
      <c r="H25" s="19">
        <f t="shared" si="4"/>
        <v>0</v>
      </c>
      <c r="I25" s="22" t="s">
        <v>29</v>
      </c>
      <c r="V25" s="17">
        <v>38169</v>
      </c>
      <c r="W25" s="21">
        <f t="shared" si="1"/>
        <v>0</v>
      </c>
      <c r="X25" s="21">
        <f t="shared" si="1"/>
        <v>0</v>
      </c>
      <c r="Y25" s="21">
        <f t="shared" si="1"/>
        <v>0</v>
      </c>
    </row>
    <row r="26" spans="1:25">
      <c r="A26" s="17">
        <v>36831</v>
      </c>
      <c r="B26" s="18"/>
      <c r="C26" s="18"/>
      <c r="D26" s="18"/>
      <c r="E26" s="17">
        <v>36831</v>
      </c>
      <c r="F26" s="19">
        <f t="shared" si="2"/>
        <v>0</v>
      </c>
      <c r="G26" s="19">
        <f t="shared" si="3"/>
        <v>0</v>
      </c>
      <c r="H26" s="19">
        <f t="shared" si="4"/>
        <v>0</v>
      </c>
      <c r="I26" s="22" t="s">
        <v>29</v>
      </c>
      <c r="V26" s="17">
        <v>38200</v>
      </c>
      <c r="W26" s="21">
        <f t="shared" si="1"/>
        <v>0</v>
      </c>
      <c r="X26" s="21">
        <f t="shared" si="1"/>
        <v>0</v>
      </c>
      <c r="Y26" s="21">
        <f t="shared" si="1"/>
        <v>0</v>
      </c>
    </row>
    <row r="27" spans="1:25">
      <c r="A27" s="17">
        <v>36861</v>
      </c>
      <c r="B27" s="18"/>
      <c r="C27" s="18"/>
      <c r="D27" s="18"/>
      <c r="E27" s="17">
        <v>36861</v>
      </c>
      <c r="F27" s="19">
        <f t="shared" si="2"/>
        <v>0</v>
      </c>
      <c r="G27" s="19">
        <f t="shared" si="3"/>
        <v>0</v>
      </c>
      <c r="H27" s="19">
        <f t="shared" si="4"/>
        <v>0</v>
      </c>
      <c r="I27" s="22" t="s">
        <v>29</v>
      </c>
      <c r="V27" s="17">
        <v>38231</v>
      </c>
      <c r="W27" s="21">
        <f t="shared" si="1"/>
        <v>0</v>
      </c>
      <c r="X27" s="21">
        <f t="shared" si="1"/>
        <v>0</v>
      </c>
      <c r="Y27" s="21">
        <f t="shared" si="1"/>
        <v>0</v>
      </c>
    </row>
    <row r="28" spans="1:25">
      <c r="A28" s="17">
        <v>36892</v>
      </c>
      <c r="B28" s="18"/>
      <c r="C28" s="18"/>
      <c r="D28" s="18"/>
      <c r="E28" s="17">
        <v>36892</v>
      </c>
      <c r="F28" s="19">
        <f t="shared" si="2"/>
        <v>0</v>
      </c>
      <c r="G28" s="19">
        <f t="shared" si="3"/>
        <v>0</v>
      </c>
      <c r="H28" s="19">
        <f t="shared" si="4"/>
        <v>0</v>
      </c>
      <c r="I28" s="22" t="s">
        <v>29</v>
      </c>
      <c r="V28" s="17">
        <v>38261</v>
      </c>
      <c r="W28" s="21">
        <f t="shared" si="1"/>
        <v>0</v>
      </c>
      <c r="X28" s="21">
        <f t="shared" si="1"/>
        <v>0</v>
      </c>
      <c r="Y28" s="21">
        <f t="shared" si="1"/>
        <v>0</v>
      </c>
    </row>
    <row r="29" spans="1:25">
      <c r="A29" s="17">
        <v>36923</v>
      </c>
      <c r="B29" s="18"/>
      <c r="C29" s="18"/>
      <c r="D29" s="18"/>
      <c r="E29" s="17">
        <v>36923</v>
      </c>
      <c r="F29" s="19">
        <f t="shared" si="2"/>
        <v>0</v>
      </c>
      <c r="G29" s="19">
        <f t="shared" si="3"/>
        <v>0</v>
      </c>
      <c r="H29" s="19">
        <f t="shared" si="4"/>
        <v>0</v>
      </c>
      <c r="I29" s="22" t="s">
        <v>29</v>
      </c>
      <c r="V29" s="17">
        <v>38292</v>
      </c>
      <c r="W29" s="21">
        <f t="shared" si="1"/>
        <v>0</v>
      </c>
      <c r="X29" s="21">
        <f t="shared" si="1"/>
        <v>0</v>
      </c>
      <c r="Y29" s="21">
        <f t="shared" si="1"/>
        <v>0</v>
      </c>
    </row>
    <row r="30" spans="1:25">
      <c r="A30" s="17">
        <v>36951</v>
      </c>
      <c r="B30" s="18"/>
      <c r="C30" s="18"/>
      <c r="D30" s="18"/>
      <c r="E30" s="17">
        <v>36951</v>
      </c>
      <c r="F30" s="19">
        <f t="shared" si="2"/>
        <v>0</v>
      </c>
      <c r="G30" s="19">
        <f t="shared" si="3"/>
        <v>0</v>
      </c>
      <c r="H30" s="19">
        <f t="shared" si="4"/>
        <v>0</v>
      </c>
      <c r="I30" s="22" t="s">
        <v>29</v>
      </c>
      <c r="V30" s="17">
        <v>38322</v>
      </c>
      <c r="W30" s="21">
        <f t="shared" si="1"/>
        <v>0</v>
      </c>
      <c r="X30" s="21">
        <f t="shared" si="1"/>
        <v>0</v>
      </c>
      <c r="Y30" s="21">
        <f t="shared" si="1"/>
        <v>0</v>
      </c>
    </row>
    <row r="31" spans="1:25">
      <c r="A31" s="17">
        <v>36982</v>
      </c>
      <c r="B31" s="18"/>
      <c r="C31" s="18"/>
      <c r="D31" s="18"/>
      <c r="E31" s="17">
        <v>36982</v>
      </c>
      <c r="F31" s="19">
        <f t="shared" si="2"/>
        <v>0</v>
      </c>
      <c r="G31" s="19">
        <f t="shared" si="3"/>
        <v>0</v>
      </c>
      <c r="H31" s="19">
        <f t="shared" si="4"/>
        <v>0</v>
      </c>
      <c r="I31" s="22" t="s">
        <v>29</v>
      </c>
      <c r="V31" s="17">
        <v>38353</v>
      </c>
      <c r="W31" s="21">
        <f t="shared" si="1"/>
        <v>0</v>
      </c>
      <c r="X31" s="21">
        <f t="shared" si="1"/>
        <v>0</v>
      </c>
      <c r="Y31" s="21">
        <f t="shared" si="1"/>
        <v>0</v>
      </c>
    </row>
    <row r="32" spans="1:25">
      <c r="A32" s="17">
        <v>37012</v>
      </c>
      <c r="B32" s="18"/>
      <c r="C32" s="18"/>
      <c r="D32" s="18"/>
      <c r="E32" s="17">
        <v>37012</v>
      </c>
      <c r="F32" s="19">
        <f t="shared" si="2"/>
        <v>0</v>
      </c>
      <c r="G32" s="19">
        <f t="shared" si="3"/>
        <v>0</v>
      </c>
      <c r="H32" s="19">
        <f t="shared" si="4"/>
        <v>0</v>
      </c>
      <c r="I32" s="22" t="s">
        <v>29</v>
      </c>
      <c r="V32" s="17">
        <v>38384</v>
      </c>
      <c r="W32" s="21">
        <f t="shared" ref="W32:Y47" si="5">F77/AVERAGE($I72:$I77)</f>
        <v>0</v>
      </c>
      <c r="X32" s="21">
        <f t="shared" si="5"/>
        <v>0</v>
      </c>
      <c r="Y32" s="21">
        <f t="shared" si="5"/>
        <v>0</v>
      </c>
    </row>
    <row r="33" spans="1:25">
      <c r="A33" s="17">
        <v>37043</v>
      </c>
      <c r="B33" s="18"/>
      <c r="C33" s="18"/>
      <c r="D33" s="18"/>
      <c r="E33" s="17">
        <v>37043</v>
      </c>
      <c r="F33" s="19">
        <f t="shared" si="2"/>
        <v>0</v>
      </c>
      <c r="G33" s="19">
        <f t="shared" si="3"/>
        <v>0</v>
      </c>
      <c r="H33" s="19">
        <f t="shared" si="4"/>
        <v>0</v>
      </c>
      <c r="I33" s="22" t="s">
        <v>29</v>
      </c>
      <c r="V33" s="17">
        <v>38412</v>
      </c>
      <c r="W33" s="21">
        <f t="shared" si="5"/>
        <v>0</v>
      </c>
      <c r="X33" s="21">
        <f t="shared" si="5"/>
        <v>0</v>
      </c>
      <c r="Y33" s="21">
        <f t="shared" si="5"/>
        <v>0</v>
      </c>
    </row>
    <row r="34" spans="1:25">
      <c r="A34" s="17">
        <v>37073</v>
      </c>
      <c r="B34" s="18"/>
      <c r="C34" s="18"/>
      <c r="D34" s="18"/>
      <c r="E34" s="17">
        <v>37073</v>
      </c>
      <c r="F34" s="19">
        <f t="shared" si="2"/>
        <v>0</v>
      </c>
      <c r="G34" s="19">
        <f t="shared" si="3"/>
        <v>0</v>
      </c>
      <c r="H34" s="19">
        <f t="shared" si="4"/>
        <v>0</v>
      </c>
      <c r="I34" s="22" t="s">
        <v>29</v>
      </c>
      <c r="V34" s="17">
        <v>38443</v>
      </c>
      <c r="W34" s="21">
        <f t="shared" si="5"/>
        <v>0</v>
      </c>
      <c r="X34" s="21">
        <f t="shared" si="5"/>
        <v>0</v>
      </c>
      <c r="Y34" s="21">
        <f t="shared" si="5"/>
        <v>0</v>
      </c>
    </row>
    <row r="35" spans="1:25">
      <c r="A35" s="17">
        <v>37104</v>
      </c>
      <c r="B35" s="18"/>
      <c r="C35" s="18"/>
      <c r="D35" s="18"/>
      <c r="E35" s="17">
        <v>37104</v>
      </c>
      <c r="F35" s="19">
        <f t="shared" si="2"/>
        <v>0</v>
      </c>
      <c r="G35" s="19">
        <f t="shared" si="3"/>
        <v>0</v>
      </c>
      <c r="H35" s="19">
        <f t="shared" si="4"/>
        <v>0</v>
      </c>
      <c r="I35" s="22" t="s">
        <v>29</v>
      </c>
      <c r="V35" s="17">
        <v>38473</v>
      </c>
      <c r="W35" s="21">
        <f t="shared" si="5"/>
        <v>0</v>
      </c>
      <c r="X35" s="21">
        <f t="shared" si="5"/>
        <v>0</v>
      </c>
      <c r="Y35" s="21">
        <f t="shared" si="5"/>
        <v>0</v>
      </c>
    </row>
    <row r="36" spans="1:25">
      <c r="A36" s="17">
        <v>37135</v>
      </c>
      <c r="B36" s="18"/>
      <c r="C36" s="18"/>
      <c r="D36" s="18"/>
      <c r="E36" s="17">
        <v>37135</v>
      </c>
      <c r="F36" s="19">
        <f t="shared" si="2"/>
        <v>0</v>
      </c>
      <c r="G36" s="19">
        <f t="shared" si="3"/>
        <v>0</v>
      </c>
      <c r="H36" s="19">
        <f t="shared" si="4"/>
        <v>0</v>
      </c>
      <c r="I36" s="22" t="s">
        <v>29</v>
      </c>
      <c r="V36" s="17">
        <v>38504</v>
      </c>
      <c r="W36" s="21">
        <f t="shared" si="5"/>
        <v>0</v>
      </c>
      <c r="X36" s="21">
        <f t="shared" si="5"/>
        <v>0</v>
      </c>
      <c r="Y36" s="21">
        <f t="shared" si="5"/>
        <v>0</v>
      </c>
    </row>
    <row r="37" spans="1:25">
      <c r="A37" s="17">
        <v>37165</v>
      </c>
      <c r="B37" s="18"/>
      <c r="C37" s="18"/>
      <c r="D37" s="18"/>
      <c r="E37" s="17">
        <v>37165</v>
      </c>
      <c r="F37" s="19">
        <f t="shared" si="2"/>
        <v>0</v>
      </c>
      <c r="G37" s="19">
        <f t="shared" si="3"/>
        <v>0</v>
      </c>
      <c r="H37" s="19">
        <f t="shared" si="4"/>
        <v>0</v>
      </c>
      <c r="I37" s="22" t="s">
        <v>29</v>
      </c>
      <c r="V37" s="17">
        <v>38534</v>
      </c>
      <c r="W37" s="21">
        <f t="shared" si="5"/>
        <v>0</v>
      </c>
      <c r="X37" s="21">
        <f t="shared" si="5"/>
        <v>0</v>
      </c>
      <c r="Y37" s="21">
        <f t="shared" si="5"/>
        <v>0</v>
      </c>
    </row>
    <row r="38" spans="1:25">
      <c r="A38" s="17">
        <v>37196</v>
      </c>
      <c r="B38" s="18"/>
      <c r="C38" s="18"/>
      <c r="D38" s="18"/>
      <c r="E38" s="17">
        <v>37196</v>
      </c>
      <c r="F38" s="19">
        <f t="shared" si="2"/>
        <v>0</v>
      </c>
      <c r="G38" s="19">
        <f t="shared" si="3"/>
        <v>0</v>
      </c>
      <c r="H38" s="19">
        <f t="shared" si="4"/>
        <v>0</v>
      </c>
      <c r="I38" s="22" t="s">
        <v>29</v>
      </c>
      <c r="V38" s="17">
        <v>38565</v>
      </c>
      <c r="W38" s="21">
        <f t="shared" si="5"/>
        <v>0</v>
      </c>
      <c r="X38" s="21">
        <f t="shared" si="5"/>
        <v>0</v>
      </c>
      <c r="Y38" s="21">
        <f t="shared" si="5"/>
        <v>0</v>
      </c>
    </row>
    <row r="39" spans="1:25">
      <c r="A39" s="17">
        <v>37226</v>
      </c>
      <c r="B39" s="18"/>
      <c r="C39" s="18"/>
      <c r="D39" s="18"/>
      <c r="E39" s="17">
        <v>37226</v>
      </c>
      <c r="F39" s="19">
        <f t="shared" si="2"/>
        <v>0</v>
      </c>
      <c r="G39" s="19">
        <f t="shared" si="3"/>
        <v>0</v>
      </c>
      <c r="H39" s="19">
        <f t="shared" si="4"/>
        <v>0</v>
      </c>
      <c r="I39" s="22" t="s">
        <v>29</v>
      </c>
      <c r="V39" s="17">
        <v>38596</v>
      </c>
      <c r="W39" s="21">
        <f t="shared" si="5"/>
        <v>0</v>
      </c>
      <c r="X39" s="21">
        <f t="shared" si="5"/>
        <v>0</v>
      </c>
      <c r="Y39" s="21">
        <f t="shared" si="5"/>
        <v>0</v>
      </c>
    </row>
    <row r="40" spans="1:25">
      <c r="A40" s="17">
        <v>37257</v>
      </c>
      <c r="B40" s="18"/>
      <c r="C40" s="18"/>
      <c r="D40" s="18"/>
      <c r="E40" s="17">
        <v>37257</v>
      </c>
      <c r="F40" s="19">
        <f t="shared" si="2"/>
        <v>0</v>
      </c>
      <c r="G40" s="19">
        <f t="shared" si="3"/>
        <v>0</v>
      </c>
      <c r="H40" s="19">
        <f t="shared" si="4"/>
        <v>0</v>
      </c>
      <c r="I40" s="22" t="s">
        <v>29</v>
      </c>
      <c r="V40" s="17">
        <v>38626</v>
      </c>
      <c r="W40" s="21">
        <f t="shared" si="5"/>
        <v>0</v>
      </c>
      <c r="X40" s="21">
        <f t="shared" si="5"/>
        <v>0</v>
      </c>
      <c r="Y40" s="21">
        <f t="shared" si="5"/>
        <v>0</v>
      </c>
    </row>
    <row r="41" spans="1:25">
      <c r="A41" s="17">
        <v>37288</v>
      </c>
      <c r="B41" s="18"/>
      <c r="C41" s="18"/>
      <c r="D41" s="18"/>
      <c r="E41" s="17">
        <v>37288</v>
      </c>
      <c r="F41" s="19">
        <f t="shared" si="2"/>
        <v>0</v>
      </c>
      <c r="G41" s="19">
        <f t="shared" si="3"/>
        <v>0</v>
      </c>
      <c r="H41" s="19">
        <f t="shared" si="4"/>
        <v>0</v>
      </c>
      <c r="I41" s="22" t="s">
        <v>29</v>
      </c>
      <c r="V41" s="17">
        <v>38657</v>
      </c>
      <c r="W41" s="21">
        <f t="shared" si="5"/>
        <v>0</v>
      </c>
      <c r="X41" s="21">
        <f t="shared" si="5"/>
        <v>0</v>
      </c>
      <c r="Y41" s="21">
        <f t="shared" si="5"/>
        <v>0</v>
      </c>
    </row>
    <row r="42" spans="1:25">
      <c r="A42" s="17">
        <v>37316</v>
      </c>
      <c r="B42" s="18"/>
      <c r="C42" s="18"/>
      <c r="D42" s="18"/>
      <c r="E42" s="17">
        <v>37316</v>
      </c>
      <c r="F42" s="19">
        <f t="shared" si="2"/>
        <v>0</v>
      </c>
      <c r="G42" s="19">
        <f t="shared" si="3"/>
        <v>0</v>
      </c>
      <c r="H42" s="19">
        <f t="shared" si="4"/>
        <v>0</v>
      </c>
      <c r="I42" s="22" t="s">
        <v>29</v>
      </c>
      <c r="V42" s="17">
        <v>38687</v>
      </c>
      <c r="W42" s="21">
        <f t="shared" si="5"/>
        <v>0</v>
      </c>
      <c r="X42" s="21">
        <f t="shared" si="5"/>
        <v>0</v>
      </c>
      <c r="Y42" s="21">
        <f t="shared" si="5"/>
        <v>0</v>
      </c>
    </row>
    <row r="43" spans="1:25">
      <c r="A43" s="17">
        <v>37347</v>
      </c>
      <c r="B43" s="18"/>
      <c r="C43" s="18"/>
      <c r="D43" s="18"/>
      <c r="E43" s="17">
        <v>37347</v>
      </c>
      <c r="F43" s="19">
        <f t="shared" si="2"/>
        <v>0</v>
      </c>
      <c r="G43" s="19">
        <f t="shared" si="3"/>
        <v>0</v>
      </c>
      <c r="H43" s="19">
        <f t="shared" si="4"/>
        <v>0</v>
      </c>
      <c r="I43" s="22" t="s">
        <v>29</v>
      </c>
      <c r="V43" s="17">
        <v>38718</v>
      </c>
      <c r="W43" s="21">
        <f t="shared" si="5"/>
        <v>0</v>
      </c>
      <c r="X43" s="21">
        <f t="shared" si="5"/>
        <v>0</v>
      </c>
      <c r="Y43" s="21">
        <f t="shared" si="5"/>
        <v>0</v>
      </c>
    </row>
    <row r="44" spans="1:25">
      <c r="A44" s="17">
        <v>37377</v>
      </c>
      <c r="B44" s="18"/>
      <c r="C44" s="18"/>
      <c r="D44" s="18"/>
      <c r="E44" s="17">
        <v>37377</v>
      </c>
      <c r="F44" s="19">
        <f t="shared" si="2"/>
        <v>0</v>
      </c>
      <c r="G44" s="19">
        <f t="shared" si="3"/>
        <v>0</v>
      </c>
      <c r="H44" s="19">
        <f t="shared" si="4"/>
        <v>0</v>
      </c>
      <c r="I44" s="22" t="s">
        <v>29</v>
      </c>
      <c r="V44" s="17">
        <v>38749</v>
      </c>
      <c r="W44" s="21">
        <f t="shared" si="5"/>
        <v>0</v>
      </c>
      <c r="X44" s="21">
        <f t="shared" si="5"/>
        <v>0</v>
      </c>
      <c r="Y44" s="21">
        <f t="shared" si="5"/>
        <v>0</v>
      </c>
    </row>
    <row r="45" spans="1:25">
      <c r="A45" s="17">
        <v>37408</v>
      </c>
      <c r="B45" s="18"/>
      <c r="C45" s="18"/>
      <c r="D45" s="18"/>
      <c r="E45" s="17">
        <v>37408</v>
      </c>
      <c r="F45" s="19">
        <f t="shared" si="2"/>
        <v>0</v>
      </c>
      <c r="G45" s="19">
        <f t="shared" si="3"/>
        <v>0</v>
      </c>
      <c r="H45" s="19">
        <f t="shared" si="4"/>
        <v>0</v>
      </c>
      <c r="I45" s="22" t="s">
        <v>29</v>
      </c>
      <c r="V45" s="17">
        <v>38777</v>
      </c>
      <c r="W45" s="21">
        <f t="shared" si="5"/>
        <v>0</v>
      </c>
      <c r="X45" s="21">
        <f t="shared" si="5"/>
        <v>0</v>
      </c>
      <c r="Y45" s="21">
        <f t="shared" si="5"/>
        <v>0</v>
      </c>
    </row>
    <row r="46" spans="1:25">
      <c r="A46" s="17">
        <v>37438</v>
      </c>
      <c r="B46" s="18"/>
      <c r="C46" s="18"/>
      <c r="D46" s="18"/>
      <c r="E46" s="17">
        <v>37438</v>
      </c>
      <c r="F46" s="19">
        <f t="shared" si="2"/>
        <v>0</v>
      </c>
      <c r="G46" s="19">
        <f t="shared" si="3"/>
        <v>0</v>
      </c>
      <c r="H46" s="19">
        <f t="shared" si="4"/>
        <v>0</v>
      </c>
      <c r="I46" s="22" t="s">
        <v>29</v>
      </c>
      <c r="V46" s="17">
        <v>38808</v>
      </c>
      <c r="W46" s="21">
        <f t="shared" si="5"/>
        <v>0</v>
      </c>
      <c r="X46" s="21">
        <f t="shared" si="5"/>
        <v>0</v>
      </c>
      <c r="Y46" s="21">
        <f t="shared" si="5"/>
        <v>0</v>
      </c>
    </row>
    <row r="47" spans="1:25">
      <c r="A47" s="17">
        <v>37469</v>
      </c>
      <c r="B47" s="18"/>
      <c r="C47" s="18"/>
      <c r="D47" s="18"/>
      <c r="E47" s="17">
        <v>37469</v>
      </c>
      <c r="F47" s="19">
        <f t="shared" si="2"/>
        <v>0</v>
      </c>
      <c r="G47" s="19">
        <f t="shared" si="3"/>
        <v>0</v>
      </c>
      <c r="H47" s="19">
        <f t="shared" si="4"/>
        <v>0</v>
      </c>
      <c r="I47" s="22" t="s">
        <v>29</v>
      </c>
      <c r="V47" s="17">
        <v>38838</v>
      </c>
      <c r="W47" s="21">
        <f t="shared" si="5"/>
        <v>0</v>
      </c>
      <c r="X47" s="21">
        <f t="shared" si="5"/>
        <v>0</v>
      </c>
      <c r="Y47" s="21">
        <f t="shared" si="5"/>
        <v>0</v>
      </c>
    </row>
    <row r="48" spans="1:25">
      <c r="A48" s="17">
        <v>37500</v>
      </c>
      <c r="B48" s="18"/>
      <c r="C48" s="18"/>
      <c r="D48" s="18"/>
      <c r="E48" s="17">
        <v>37500</v>
      </c>
      <c r="F48" s="19">
        <f t="shared" si="2"/>
        <v>0</v>
      </c>
      <c r="G48" s="19">
        <f t="shared" si="3"/>
        <v>0</v>
      </c>
      <c r="H48" s="19">
        <f t="shared" si="4"/>
        <v>0</v>
      </c>
      <c r="I48" s="22" t="s">
        <v>29</v>
      </c>
      <c r="V48" s="17">
        <v>38869</v>
      </c>
      <c r="W48" s="21">
        <f t="shared" ref="W48:Y63" si="6">F93/AVERAGE($I88:$I93)</f>
        <v>0</v>
      </c>
      <c r="X48" s="21">
        <f t="shared" si="6"/>
        <v>0</v>
      </c>
      <c r="Y48" s="21">
        <f t="shared" si="6"/>
        <v>0</v>
      </c>
    </row>
    <row r="49" spans="1:25">
      <c r="A49" s="17">
        <v>37530</v>
      </c>
      <c r="B49" s="18"/>
      <c r="C49" s="18"/>
      <c r="D49" s="18"/>
      <c r="E49" s="17">
        <v>37530</v>
      </c>
      <c r="F49" s="19">
        <f t="shared" si="2"/>
        <v>0</v>
      </c>
      <c r="G49" s="19">
        <f t="shared" si="3"/>
        <v>0</v>
      </c>
      <c r="H49" s="19">
        <f t="shared" si="4"/>
        <v>0</v>
      </c>
      <c r="I49" s="22">
        <v>98803.29</v>
      </c>
      <c r="V49" s="17">
        <v>38899</v>
      </c>
      <c r="W49" s="21">
        <f t="shared" si="6"/>
        <v>0</v>
      </c>
      <c r="X49" s="21">
        <f t="shared" si="6"/>
        <v>0</v>
      </c>
      <c r="Y49" s="21">
        <f t="shared" si="6"/>
        <v>0</v>
      </c>
    </row>
    <row r="50" spans="1:25">
      <c r="A50" s="17">
        <v>37561</v>
      </c>
      <c r="B50" s="18"/>
      <c r="C50" s="18"/>
      <c r="D50" s="18"/>
      <c r="E50" s="17">
        <v>37561</v>
      </c>
      <c r="F50" s="19">
        <f t="shared" si="2"/>
        <v>0</v>
      </c>
      <c r="G50" s="19">
        <f t="shared" si="3"/>
        <v>0</v>
      </c>
      <c r="H50" s="19">
        <f t="shared" si="4"/>
        <v>0</v>
      </c>
      <c r="I50" s="22">
        <v>102952.65</v>
      </c>
      <c r="V50" s="17">
        <v>38930</v>
      </c>
      <c r="W50" s="21">
        <f t="shared" si="6"/>
        <v>0</v>
      </c>
      <c r="X50" s="21">
        <f t="shared" si="6"/>
        <v>0</v>
      </c>
      <c r="Y50" s="21">
        <f t="shared" si="6"/>
        <v>0</v>
      </c>
    </row>
    <row r="51" spans="1:25">
      <c r="A51" s="17">
        <v>37591</v>
      </c>
      <c r="B51" s="18"/>
      <c r="C51" s="18"/>
      <c r="D51" s="18"/>
      <c r="E51" s="17">
        <v>37591</v>
      </c>
      <c r="F51" s="19">
        <f t="shared" si="2"/>
        <v>0</v>
      </c>
      <c r="G51" s="19">
        <f t="shared" si="3"/>
        <v>0</v>
      </c>
      <c r="H51" s="19">
        <f t="shared" si="4"/>
        <v>0</v>
      </c>
      <c r="I51" s="22">
        <v>109820.73</v>
      </c>
      <c r="V51" s="17">
        <v>38961</v>
      </c>
      <c r="W51" s="21">
        <f t="shared" si="6"/>
        <v>0</v>
      </c>
      <c r="X51" s="21">
        <f t="shared" si="6"/>
        <v>0</v>
      </c>
      <c r="Y51" s="21">
        <f t="shared" si="6"/>
        <v>0</v>
      </c>
    </row>
    <row r="52" spans="1:25">
      <c r="A52" s="17">
        <v>37622</v>
      </c>
      <c r="B52" s="18"/>
      <c r="C52" s="18"/>
      <c r="D52" s="18"/>
      <c r="E52" s="17">
        <v>37622</v>
      </c>
      <c r="F52" s="19">
        <f t="shared" si="2"/>
        <v>0</v>
      </c>
      <c r="G52" s="19">
        <f t="shared" si="3"/>
        <v>0</v>
      </c>
      <c r="H52" s="19">
        <f t="shared" si="4"/>
        <v>0</v>
      </c>
      <c r="I52" s="22">
        <v>115510.24</v>
      </c>
      <c r="V52" s="17">
        <v>38991</v>
      </c>
      <c r="W52" s="21">
        <f t="shared" si="6"/>
        <v>0</v>
      </c>
      <c r="X52" s="21">
        <f t="shared" si="6"/>
        <v>0</v>
      </c>
      <c r="Y52" s="21">
        <f t="shared" si="6"/>
        <v>0</v>
      </c>
    </row>
    <row r="53" spans="1:25">
      <c r="A53" s="17">
        <v>37653</v>
      </c>
      <c r="B53" s="18"/>
      <c r="C53" s="18"/>
      <c r="D53" s="18"/>
      <c r="E53" s="17">
        <v>37653</v>
      </c>
      <c r="F53" s="19">
        <f t="shared" si="2"/>
        <v>0</v>
      </c>
      <c r="G53" s="19">
        <f t="shared" si="3"/>
        <v>0</v>
      </c>
      <c r="H53" s="19">
        <f t="shared" si="4"/>
        <v>0</v>
      </c>
      <c r="I53" s="22">
        <v>112397.7</v>
      </c>
      <c r="V53" s="17">
        <v>39022</v>
      </c>
      <c r="W53" s="21">
        <f t="shared" si="6"/>
        <v>0</v>
      </c>
      <c r="X53" s="21">
        <f t="shared" si="6"/>
        <v>0</v>
      </c>
      <c r="Y53" s="21">
        <f t="shared" si="6"/>
        <v>0</v>
      </c>
    </row>
    <row r="54" spans="1:25">
      <c r="A54" s="17">
        <v>37681</v>
      </c>
      <c r="B54" s="18"/>
      <c r="C54" s="18"/>
      <c r="D54" s="18"/>
      <c r="E54" s="17">
        <v>37681</v>
      </c>
      <c r="F54" s="19">
        <f t="shared" si="2"/>
        <v>0</v>
      </c>
      <c r="G54" s="19">
        <f t="shared" si="3"/>
        <v>0</v>
      </c>
      <c r="H54" s="19">
        <f t="shared" si="4"/>
        <v>0</v>
      </c>
      <c r="I54" s="22">
        <v>114399.41</v>
      </c>
      <c r="V54" s="17">
        <v>39052</v>
      </c>
      <c r="W54" s="21">
        <f t="shared" si="6"/>
        <v>0</v>
      </c>
      <c r="X54" s="21">
        <f t="shared" si="6"/>
        <v>0</v>
      </c>
      <c r="Y54" s="21">
        <f t="shared" si="6"/>
        <v>0</v>
      </c>
    </row>
    <row r="55" spans="1:25">
      <c r="A55" s="17">
        <v>37712</v>
      </c>
      <c r="B55" s="18"/>
      <c r="C55" s="18"/>
      <c r="D55" s="18"/>
      <c r="E55" s="17">
        <v>37712</v>
      </c>
      <c r="F55" s="19">
        <f t="shared" si="2"/>
        <v>0</v>
      </c>
      <c r="G55" s="19">
        <f t="shared" si="3"/>
        <v>0</v>
      </c>
      <c r="H55" s="19">
        <f t="shared" si="4"/>
        <v>0</v>
      </c>
      <c r="I55" s="22">
        <v>108323.61</v>
      </c>
      <c r="V55" s="17">
        <v>39083</v>
      </c>
      <c r="W55" s="21">
        <f t="shared" si="6"/>
        <v>0</v>
      </c>
      <c r="X55" s="21">
        <f t="shared" si="6"/>
        <v>0</v>
      </c>
      <c r="Y55" s="21">
        <f t="shared" si="6"/>
        <v>0</v>
      </c>
    </row>
    <row r="56" spans="1:25">
      <c r="A56" s="17">
        <v>37742</v>
      </c>
      <c r="B56" s="18"/>
      <c r="C56" s="18"/>
      <c r="D56" s="18"/>
      <c r="E56" s="17">
        <v>37742</v>
      </c>
      <c r="F56" s="19">
        <f t="shared" si="2"/>
        <v>0</v>
      </c>
      <c r="G56" s="19">
        <f t="shared" si="3"/>
        <v>0</v>
      </c>
      <c r="H56" s="19">
        <f t="shared" si="4"/>
        <v>0</v>
      </c>
      <c r="I56" s="22">
        <v>107145.07</v>
      </c>
      <c r="V56" s="17">
        <v>39114</v>
      </c>
      <c r="W56" s="21">
        <f t="shared" si="6"/>
        <v>0</v>
      </c>
      <c r="X56" s="21">
        <f t="shared" si="6"/>
        <v>0</v>
      </c>
      <c r="Y56" s="21">
        <f t="shared" si="6"/>
        <v>0</v>
      </c>
    </row>
    <row r="57" spans="1:25">
      <c r="A57" s="17">
        <v>37773</v>
      </c>
      <c r="B57" s="18"/>
      <c r="C57" s="18"/>
      <c r="D57" s="18"/>
      <c r="E57" s="17">
        <v>37773</v>
      </c>
      <c r="F57" s="19">
        <f t="shared" si="2"/>
        <v>0</v>
      </c>
      <c r="G57" s="19">
        <f t="shared" si="3"/>
        <v>0</v>
      </c>
      <c r="H57" s="19">
        <f t="shared" si="4"/>
        <v>0</v>
      </c>
      <c r="I57" s="22">
        <v>127549.41</v>
      </c>
      <c r="V57" s="17">
        <v>39142</v>
      </c>
      <c r="W57" s="21">
        <f t="shared" si="6"/>
        <v>0</v>
      </c>
      <c r="X57" s="21">
        <f t="shared" si="6"/>
        <v>0</v>
      </c>
      <c r="Y57" s="21">
        <f t="shared" si="6"/>
        <v>0</v>
      </c>
    </row>
    <row r="58" spans="1:25">
      <c r="A58" s="17">
        <v>37803</v>
      </c>
      <c r="B58" s="18"/>
      <c r="C58" s="18"/>
      <c r="D58" s="18"/>
      <c r="E58" s="17">
        <v>37803</v>
      </c>
      <c r="F58" s="19">
        <f t="shared" si="2"/>
        <v>0</v>
      </c>
      <c r="G58" s="19">
        <f t="shared" si="3"/>
        <v>0</v>
      </c>
      <c r="H58" s="19">
        <f t="shared" si="4"/>
        <v>0</v>
      </c>
      <c r="I58" s="22">
        <v>143483.85999999999</v>
      </c>
      <c r="V58" s="17">
        <v>39173</v>
      </c>
      <c r="W58" s="21">
        <f t="shared" si="6"/>
        <v>0</v>
      </c>
      <c r="X58" s="21">
        <f t="shared" si="6"/>
        <v>0</v>
      </c>
      <c r="Y58" s="21">
        <f t="shared" si="6"/>
        <v>0</v>
      </c>
    </row>
    <row r="59" spans="1:25">
      <c r="A59" s="17">
        <v>37834</v>
      </c>
      <c r="B59" s="18"/>
      <c r="C59" s="18"/>
      <c r="D59" s="18"/>
      <c r="E59" s="17">
        <v>37834</v>
      </c>
      <c r="F59" s="19">
        <f t="shared" si="2"/>
        <v>0</v>
      </c>
      <c r="G59" s="19">
        <f t="shared" si="3"/>
        <v>0</v>
      </c>
      <c r="H59" s="19">
        <f t="shared" si="4"/>
        <v>0</v>
      </c>
      <c r="I59" s="22">
        <v>152327.01</v>
      </c>
      <c r="V59" s="17">
        <v>39203</v>
      </c>
      <c r="W59" s="21">
        <f t="shared" si="6"/>
        <v>0</v>
      </c>
      <c r="X59" s="21">
        <f t="shared" si="6"/>
        <v>0</v>
      </c>
      <c r="Y59" s="21">
        <f t="shared" si="6"/>
        <v>0</v>
      </c>
    </row>
    <row r="60" spans="1:25">
      <c r="A60" s="17">
        <v>37865</v>
      </c>
      <c r="B60" s="18"/>
      <c r="C60" s="18"/>
      <c r="D60" s="18"/>
      <c r="E60" s="17">
        <v>37865</v>
      </c>
      <c r="F60" s="19">
        <f t="shared" si="2"/>
        <v>0</v>
      </c>
      <c r="G60" s="19">
        <f t="shared" si="3"/>
        <v>0</v>
      </c>
      <c r="H60" s="19">
        <f t="shared" si="4"/>
        <v>0</v>
      </c>
      <c r="I60" s="22">
        <v>182209.64</v>
      </c>
      <c r="V60" s="17">
        <v>39234</v>
      </c>
      <c r="W60" s="21">
        <f t="shared" si="6"/>
        <v>0</v>
      </c>
      <c r="X60" s="21">
        <f t="shared" si="6"/>
        <v>0</v>
      </c>
      <c r="Y60" s="21">
        <f t="shared" si="6"/>
        <v>0</v>
      </c>
    </row>
    <row r="61" spans="1:25">
      <c r="A61" s="17">
        <v>37895</v>
      </c>
      <c r="B61" s="18"/>
      <c r="C61" s="18"/>
      <c r="D61" s="18"/>
      <c r="E61" s="17">
        <v>37895</v>
      </c>
      <c r="F61" s="19">
        <f t="shared" si="2"/>
        <v>0</v>
      </c>
      <c r="G61" s="19">
        <f t="shared" si="3"/>
        <v>0</v>
      </c>
      <c r="H61" s="19">
        <f t="shared" si="4"/>
        <v>0</v>
      </c>
      <c r="I61" s="22">
        <v>187818.16</v>
      </c>
      <c r="V61" s="17">
        <v>39264</v>
      </c>
      <c r="W61" s="21">
        <f t="shared" si="6"/>
        <v>0</v>
      </c>
      <c r="X61" s="21">
        <f t="shared" si="6"/>
        <v>0</v>
      </c>
      <c r="Y61" s="21">
        <f t="shared" si="6"/>
        <v>0</v>
      </c>
    </row>
    <row r="62" spans="1:25">
      <c r="A62" s="17">
        <v>37926</v>
      </c>
      <c r="B62" s="18"/>
      <c r="C62" s="18"/>
      <c r="D62" s="18"/>
      <c r="E62" s="17">
        <v>37926</v>
      </c>
      <c r="F62" s="19">
        <f t="shared" si="2"/>
        <v>0</v>
      </c>
      <c r="G62" s="19">
        <f t="shared" si="3"/>
        <v>0</v>
      </c>
      <c r="H62" s="19">
        <f t="shared" si="4"/>
        <v>0</v>
      </c>
      <c r="I62" s="22">
        <v>202736.93</v>
      </c>
      <c r="V62" s="17">
        <v>39295</v>
      </c>
      <c r="W62" s="21">
        <f t="shared" si="6"/>
        <v>0</v>
      </c>
      <c r="X62" s="21">
        <f t="shared" si="6"/>
        <v>0</v>
      </c>
      <c r="Y62" s="21">
        <f t="shared" si="6"/>
        <v>0</v>
      </c>
    </row>
    <row r="63" spans="1:25">
      <c r="A63" s="17">
        <v>37956</v>
      </c>
      <c r="B63" s="18"/>
      <c r="C63" s="18"/>
      <c r="D63" s="18"/>
      <c r="E63" s="17">
        <v>37956</v>
      </c>
      <c r="F63" s="19">
        <f t="shared" si="2"/>
        <v>0</v>
      </c>
      <c r="G63" s="19">
        <f t="shared" si="3"/>
        <v>0</v>
      </c>
      <c r="H63" s="19">
        <f t="shared" si="4"/>
        <v>0</v>
      </c>
      <c r="I63" s="22">
        <v>217082.83</v>
      </c>
      <c r="V63" s="17">
        <v>39326</v>
      </c>
      <c r="W63" s="21">
        <f t="shared" si="6"/>
        <v>0</v>
      </c>
      <c r="X63" s="21">
        <f t="shared" si="6"/>
        <v>0</v>
      </c>
      <c r="Y63" s="21">
        <f t="shared" si="6"/>
        <v>0</v>
      </c>
    </row>
    <row r="64" spans="1:25">
      <c r="A64" s="17">
        <v>37987</v>
      </c>
      <c r="B64" s="18"/>
      <c r="C64" s="18"/>
      <c r="D64" s="18"/>
      <c r="E64" s="17">
        <v>37987</v>
      </c>
      <c r="F64" s="19">
        <f t="shared" si="2"/>
        <v>0</v>
      </c>
      <c r="G64" s="19">
        <f t="shared" si="3"/>
        <v>0</v>
      </c>
      <c r="H64" s="19">
        <f t="shared" si="4"/>
        <v>0</v>
      </c>
      <c r="I64" s="22">
        <v>259517.5</v>
      </c>
      <c r="V64" s="17">
        <v>39356</v>
      </c>
      <c r="W64" s="21">
        <f t="shared" ref="W64:Y79" si="7">F109/AVERAGE($I104:$I109)</f>
        <v>0</v>
      </c>
      <c r="X64" s="21">
        <f t="shared" si="7"/>
        <v>0</v>
      </c>
      <c r="Y64" s="21">
        <f t="shared" si="7"/>
        <v>0</v>
      </c>
    </row>
    <row r="65" spans="1:25">
      <c r="A65" s="17">
        <v>38018</v>
      </c>
      <c r="B65" s="18"/>
      <c r="C65" s="18"/>
      <c r="D65" s="18"/>
      <c r="E65" s="17">
        <v>38018</v>
      </c>
      <c r="F65" s="19">
        <f t="shared" si="2"/>
        <v>0</v>
      </c>
      <c r="G65" s="19">
        <f t="shared" si="3"/>
        <v>0</v>
      </c>
      <c r="H65" s="19">
        <f t="shared" si="4"/>
        <v>0</v>
      </c>
      <c r="I65" s="22">
        <v>244210.43</v>
      </c>
      <c r="V65" s="17">
        <v>39387</v>
      </c>
      <c r="W65" s="21">
        <f t="shared" si="7"/>
        <v>0</v>
      </c>
      <c r="X65" s="21">
        <f t="shared" si="7"/>
        <v>0</v>
      </c>
      <c r="Y65" s="21">
        <f t="shared" si="7"/>
        <v>0</v>
      </c>
    </row>
    <row r="66" spans="1:25">
      <c r="A66" s="17">
        <v>38047</v>
      </c>
      <c r="B66" s="18"/>
      <c r="C66" s="18"/>
      <c r="D66" s="18"/>
      <c r="E66" s="17">
        <v>38047</v>
      </c>
      <c r="F66" s="19">
        <f t="shared" si="2"/>
        <v>0</v>
      </c>
      <c r="G66" s="19">
        <f t="shared" si="3"/>
        <v>0</v>
      </c>
      <c r="H66" s="19">
        <f t="shared" si="4"/>
        <v>0</v>
      </c>
      <c r="I66" s="22">
        <v>251721.47</v>
      </c>
      <c r="V66" s="17">
        <v>39417</v>
      </c>
      <c r="W66" s="21">
        <f t="shared" si="7"/>
        <v>0</v>
      </c>
      <c r="X66" s="21">
        <f t="shared" si="7"/>
        <v>0</v>
      </c>
      <c r="Y66" s="21">
        <f t="shared" si="7"/>
        <v>0</v>
      </c>
    </row>
    <row r="67" spans="1:25">
      <c r="A67" s="17">
        <v>38078</v>
      </c>
      <c r="B67" s="18"/>
      <c r="C67" s="18"/>
      <c r="D67" s="18"/>
      <c r="E67" s="17">
        <v>38078</v>
      </c>
      <c r="F67" s="19">
        <f t="shared" si="2"/>
        <v>0</v>
      </c>
      <c r="G67" s="19">
        <f t="shared" si="3"/>
        <v>0</v>
      </c>
      <c r="H67" s="19">
        <f t="shared" si="4"/>
        <v>0</v>
      </c>
      <c r="I67" s="22">
        <v>263040.59999999998</v>
      </c>
      <c r="V67" s="17">
        <v>39448</v>
      </c>
      <c r="W67" s="21">
        <f t="shared" si="7"/>
        <v>0</v>
      </c>
      <c r="X67" s="21">
        <f t="shared" si="7"/>
        <v>0</v>
      </c>
      <c r="Y67" s="21">
        <f t="shared" si="7"/>
        <v>0</v>
      </c>
    </row>
    <row r="68" spans="1:25">
      <c r="A68" s="17">
        <v>38108</v>
      </c>
      <c r="B68" s="18"/>
      <c r="C68" s="18"/>
      <c r="D68" s="18"/>
      <c r="E68" s="17">
        <v>38108</v>
      </c>
      <c r="F68" s="19">
        <f t="shared" si="2"/>
        <v>0</v>
      </c>
      <c r="G68" s="19">
        <f t="shared" si="3"/>
        <v>0</v>
      </c>
      <c r="H68" s="19">
        <f t="shared" si="4"/>
        <v>0</v>
      </c>
      <c r="I68" s="22">
        <v>262720.45</v>
      </c>
      <c r="V68" s="17">
        <v>39479</v>
      </c>
      <c r="W68" s="21">
        <f t="shared" si="7"/>
        <v>0</v>
      </c>
      <c r="X68" s="21">
        <f t="shared" si="7"/>
        <v>0</v>
      </c>
      <c r="Y68" s="21">
        <f t="shared" si="7"/>
        <v>0</v>
      </c>
    </row>
    <row r="69" spans="1:25">
      <c r="A69" s="17">
        <v>38139</v>
      </c>
      <c r="B69" s="18"/>
      <c r="C69" s="18"/>
      <c r="D69" s="18"/>
      <c r="E69" s="17">
        <v>38139</v>
      </c>
      <c r="F69" s="19">
        <f t="shared" si="2"/>
        <v>0</v>
      </c>
      <c r="G69" s="19">
        <f t="shared" si="3"/>
        <v>0</v>
      </c>
      <c r="H69" s="19">
        <f t="shared" si="4"/>
        <v>0</v>
      </c>
      <c r="I69" s="22">
        <v>211454.77</v>
      </c>
      <c r="V69" s="17">
        <v>39508</v>
      </c>
      <c r="W69" s="21">
        <f t="shared" si="7"/>
        <v>0</v>
      </c>
      <c r="X69" s="21">
        <f t="shared" si="7"/>
        <v>0</v>
      </c>
      <c r="Y69" s="21">
        <f t="shared" si="7"/>
        <v>0</v>
      </c>
    </row>
    <row r="70" spans="1:25">
      <c r="A70" s="17">
        <v>38169</v>
      </c>
      <c r="B70" s="18"/>
      <c r="C70" s="18"/>
      <c r="D70" s="18"/>
      <c r="E70" s="17">
        <v>38169</v>
      </c>
      <c r="F70" s="19">
        <f t="shared" si="2"/>
        <v>0</v>
      </c>
      <c r="G70" s="19">
        <f t="shared" si="3"/>
        <v>0</v>
      </c>
      <c r="H70" s="19">
        <f t="shared" si="4"/>
        <v>0</v>
      </c>
      <c r="I70" s="22">
        <v>215577.38</v>
      </c>
      <c r="V70" s="17">
        <v>39539</v>
      </c>
      <c r="W70" s="21">
        <f t="shared" si="7"/>
        <v>0</v>
      </c>
      <c r="X70" s="21">
        <f t="shared" si="7"/>
        <v>0</v>
      </c>
      <c r="Y70" s="21">
        <f t="shared" si="7"/>
        <v>0</v>
      </c>
    </row>
    <row r="71" spans="1:25">
      <c r="A71" s="17">
        <v>38200</v>
      </c>
      <c r="B71" s="18"/>
      <c r="C71" s="18"/>
      <c r="D71" s="18"/>
      <c r="E71" s="17">
        <v>38200</v>
      </c>
      <c r="F71" s="19">
        <f t="shared" si="2"/>
        <v>0</v>
      </c>
      <c r="G71" s="19">
        <f t="shared" si="3"/>
        <v>0</v>
      </c>
      <c r="H71" s="19">
        <f t="shared" si="4"/>
        <v>0</v>
      </c>
      <c r="I71" s="22">
        <v>227063.27</v>
      </c>
      <c r="V71" s="17">
        <v>39569</v>
      </c>
      <c r="W71" s="21">
        <f t="shared" si="7"/>
        <v>0</v>
      </c>
      <c r="X71" s="21">
        <f t="shared" si="7"/>
        <v>0</v>
      </c>
      <c r="Y71" s="21">
        <f t="shared" si="7"/>
        <v>0</v>
      </c>
    </row>
    <row r="72" spans="1:25">
      <c r="A72" s="17">
        <v>38231</v>
      </c>
      <c r="B72" s="18"/>
      <c r="C72" s="18"/>
      <c r="D72" s="18"/>
      <c r="E72" s="17">
        <v>38231</v>
      </c>
      <c r="F72" s="19">
        <f t="shared" si="2"/>
        <v>0</v>
      </c>
      <c r="G72" s="19">
        <f t="shared" si="3"/>
        <v>0</v>
      </c>
      <c r="H72" s="19">
        <f t="shared" si="4"/>
        <v>0</v>
      </c>
      <c r="I72" s="22">
        <v>243956.4</v>
      </c>
      <c r="V72" s="17">
        <v>39600</v>
      </c>
      <c r="W72" s="21">
        <f t="shared" si="7"/>
        <v>0</v>
      </c>
      <c r="X72" s="21">
        <f t="shared" si="7"/>
        <v>0</v>
      </c>
      <c r="Y72" s="21">
        <f t="shared" si="7"/>
        <v>0</v>
      </c>
    </row>
    <row r="73" spans="1:25">
      <c r="A73" s="17">
        <v>38261</v>
      </c>
      <c r="B73" s="18"/>
      <c r="C73" s="18"/>
      <c r="D73" s="18"/>
      <c r="E73" s="17">
        <v>38261</v>
      </c>
      <c r="F73" s="19">
        <f t="shared" si="2"/>
        <v>0</v>
      </c>
      <c r="G73" s="19">
        <f t="shared" si="3"/>
        <v>0</v>
      </c>
      <c r="H73" s="19">
        <f t="shared" si="4"/>
        <v>0</v>
      </c>
      <c r="I73" s="22">
        <v>268749.24</v>
      </c>
      <c r="V73" s="17">
        <v>39630</v>
      </c>
      <c r="W73" s="21">
        <f t="shared" si="7"/>
        <v>0</v>
      </c>
      <c r="X73" s="21">
        <f t="shared" si="7"/>
        <v>0</v>
      </c>
      <c r="Y73" s="21">
        <f t="shared" si="7"/>
        <v>0</v>
      </c>
    </row>
    <row r="74" spans="1:25">
      <c r="A74" s="17">
        <v>38292</v>
      </c>
      <c r="B74" s="18"/>
      <c r="C74" s="18"/>
      <c r="D74" s="18"/>
      <c r="E74" s="17">
        <v>38292</v>
      </c>
      <c r="F74" s="19">
        <f t="shared" si="2"/>
        <v>0</v>
      </c>
      <c r="G74" s="19">
        <f t="shared" si="3"/>
        <v>0</v>
      </c>
      <c r="H74" s="19">
        <f t="shared" si="4"/>
        <v>0</v>
      </c>
      <c r="I74" s="22">
        <v>274934.55</v>
      </c>
      <c r="V74" s="17">
        <v>39661</v>
      </c>
      <c r="W74" s="21">
        <f t="shared" si="7"/>
        <v>0</v>
      </c>
      <c r="X74" s="21">
        <f t="shared" si="7"/>
        <v>0</v>
      </c>
      <c r="Y74" s="21">
        <f t="shared" si="7"/>
        <v>0</v>
      </c>
    </row>
    <row r="75" spans="1:25">
      <c r="A75" s="17">
        <v>38322</v>
      </c>
      <c r="B75" s="18"/>
      <c r="C75" s="18"/>
      <c r="D75" s="18"/>
      <c r="E75" s="17">
        <v>38322</v>
      </c>
      <c r="F75" s="19">
        <f t="shared" si="2"/>
        <v>0</v>
      </c>
      <c r="G75" s="19">
        <f t="shared" si="3"/>
        <v>0</v>
      </c>
      <c r="H75" s="19">
        <f t="shared" si="4"/>
        <v>0</v>
      </c>
      <c r="I75" s="22">
        <v>308059.39</v>
      </c>
      <c r="V75" s="17">
        <v>39692</v>
      </c>
      <c r="W75" s="21">
        <f t="shared" si="7"/>
        <v>0</v>
      </c>
      <c r="X75" s="21">
        <f t="shared" si="7"/>
        <v>0</v>
      </c>
      <c r="Y75" s="21">
        <f t="shared" si="7"/>
        <v>0</v>
      </c>
    </row>
    <row r="76" spans="1:25">
      <c r="A76" s="17">
        <v>38353</v>
      </c>
      <c r="B76" s="18"/>
      <c r="C76" s="18"/>
      <c r="D76" s="18"/>
      <c r="E76" s="17">
        <v>38353</v>
      </c>
      <c r="F76" s="19">
        <f t="shared" si="2"/>
        <v>0</v>
      </c>
      <c r="G76" s="19">
        <f t="shared" si="3"/>
        <v>0</v>
      </c>
      <c r="H76" s="19">
        <f t="shared" si="4"/>
        <v>0</v>
      </c>
      <c r="I76" s="22">
        <v>359548.55</v>
      </c>
      <c r="V76" s="17">
        <v>39722</v>
      </c>
      <c r="W76" s="21">
        <f t="shared" si="7"/>
        <v>0</v>
      </c>
      <c r="X76" s="21">
        <f t="shared" si="7"/>
        <v>0</v>
      </c>
      <c r="Y76" s="21">
        <f t="shared" si="7"/>
        <v>0</v>
      </c>
    </row>
    <row r="77" spans="1:25">
      <c r="A77" s="17">
        <v>38384</v>
      </c>
      <c r="B77" s="18"/>
      <c r="C77" s="18"/>
      <c r="D77" s="18"/>
      <c r="E77" s="17">
        <v>38384</v>
      </c>
      <c r="F77" s="19">
        <f t="shared" si="2"/>
        <v>0</v>
      </c>
      <c r="G77" s="19">
        <f t="shared" si="3"/>
        <v>0</v>
      </c>
      <c r="H77" s="19">
        <f t="shared" si="4"/>
        <v>0</v>
      </c>
      <c r="I77" s="22">
        <v>353118.41</v>
      </c>
      <c r="V77" s="17">
        <v>39753</v>
      </c>
      <c r="W77" s="21">
        <f t="shared" si="7"/>
        <v>0</v>
      </c>
      <c r="X77" s="21">
        <f t="shared" si="7"/>
        <v>0</v>
      </c>
      <c r="Y77" s="21">
        <f t="shared" si="7"/>
        <v>0</v>
      </c>
    </row>
    <row r="78" spans="1:25">
      <c r="A78" s="17">
        <v>38412</v>
      </c>
      <c r="B78" s="18"/>
      <c r="C78" s="18"/>
      <c r="D78" s="18"/>
      <c r="E78" s="17">
        <v>38412</v>
      </c>
      <c r="F78" s="19">
        <f t="shared" si="2"/>
        <v>0</v>
      </c>
      <c r="G78" s="19">
        <f t="shared" si="3"/>
        <v>0</v>
      </c>
      <c r="H78" s="19">
        <f t="shared" si="4"/>
        <v>0</v>
      </c>
      <c r="I78" s="22">
        <v>361397.07</v>
      </c>
      <c r="V78" s="17">
        <v>39783</v>
      </c>
      <c r="W78" s="21">
        <f t="shared" si="7"/>
        <v>0</v>
      </c>
      <c r="X78" s="21">
        <f t="shared" si="7"/>
        <v>0</v>
      </c>
      <c r="Y78" s="21">
        <f t="shared" si="7"/>
        <v>0</v>
      </c>
    </row>
    <row r="79" spans="1:25">
      <c r="A79" s="17">
        <v>38443</v>
      </c>
      <c r="B79" s="18"/>
      <c r="C79" s="18"/>
      <c r="D79" s="18"/>
      <c r="E79" s="17">
        <v>38443</v>
      </c>
      <c r="F79" s="19">
        <f t="shared" si="2"/>
        <v>0</v>
      </c>
      <c r="G79" s="19">
        <f t="shared" si="3"/>
        <v>0</v>
      </c>
      <c r="H79" s="19">
        <f t="shared" si="4"/>
        <v>0</v>
      </c>
      <c r="I79" s="22">
        <v>363132.34</v>
      </c>
      <c r="V79" s="17">
        <v>39814</v>
      </c>
      <c r="W79" s="21">
        <f t="shared" si="7"/>
        <v>0</v>
      </c>
      <c r="X79" s="21">
        <f t="shared" si="7"/>
        <v>0</v>
      </c>
      <c r="Y79" s="21">
        <f t="shared" si="7"/>
        <v>0</v>
      </c>
    </row>
    <row r="80" spans="1:25">
      <c r="A80" s="17">
        <v>38473</v>
      </c>
      <c r="B80" s="18"/>
      <c r="C80" s="18"/>
      <c r="D80" s="18"/>
      <c r="E80" s="17">
        <v>38473</v>
      </c>
      <c r="F80" s="19">
        <f t="shared" si="2"/>
        <v>0</v>
      </c>
      <c r="G80" s="19">
        <f t="shared" si="3"/>
        <v>0</v>
      </c>
      <c r="H80" s="19">
        <f t="shared" si="4"/>
        <v>0</v>
      </c>
      <c r="I80" s="22">
        <v>342795.91</v>
      </c>
      <c r="V80" s="17">
        <v>39845</v>
      </c>
      <c r="W80" s="21">
        <f t="shared" ref="W80:Y95" si="8">F125/AVERAGE($I120:$I125)</f>
        <v>0</v>
      </c>
      <c r="X80" s="21">
        <f t="shared" si="8"/>
        <v>0</v>
      </c>
      <c r="Y80" s="21">
        <f t="shared" si="8"/>
        <v>0</v>
      </c>
    </row>
    <row r="81" spans="1:25">
      <c r="A81" s="17">
        <v>38504</v>
      </c>
      <c r="B81" s="18"/>
      <c r="C81" s="18"/>
      <c r="D81" s="18"/>
      <c r="E81" s="17">
        <v>38504</v>
      </c>
      <c r="F81" s="19">
        <f t="shared" ref="F81:F144" si="9">SUM(B76:B81)</f>
        <v>0</v>
      </c>
      <c r="G81" s="19">
        <f t="shared" ref="G81:H144" si="10">SUM(C76:C81)</f>
        <v>0</v>
      </c>
      <c r="H81" s="19">
        <f t="shared" si="10"/>
        <v>0</v>
      </c>
      <c r="I81" s="22">
        <v>371160.48</v>
      </c>
      <c r="V81" s="17">
        <v>39873</v>
      </c>
      <c r="W81" s="21">
        <f t="shared" si="8"/>
        <v>0</v>
      </c>
      <c r="X81" s="21">
        <f t="shared" si="8"/>
        <v>0</v>
      </c>
      <c r="Y81" s="21">
        <f t="shared" si="8"/>
        <v>0</v>
      </c>
    </row>
    <row r="82" spans="1:25">
      <c r="A82" s="17">
        <v>38534</v>
      </c>
      <c r="B82" s="18"/>
      <c r="C82" s="18"/>
      <c r="D82" s="18"/>
      <c r="E82" s="17">
        <v>38534</v>
      </c>
      <c r="F82" s="19">
        <f t="shared" si="9"/>
        <v>0</v>
      </c>
      <c r="G82" s="19">
        <f t="shared" si="10"/>
        <v>0</v>
      </c>
      <c r="H82" s="19">
        <f t="shared" si="10"/>
        <v>0</v>
      </c>
      <c r="I82" s="22">
        <v>390460.25</v>
      </c>
      <c r="V82" s="17">
        <v>39904</v>
      </c>
      <c r="W82" s="21">
        <f t="shared" si="8"/>
        <v>0</v>
      </c>
      <c r="X82" s="21">
        <f t="shared" si="8"/>
        <v>0</v>
      </c>
      <c r="Y82" s="21">
        <f t="shared" si="8"/>
        <v>0</v>
      </c>
    </row>
    <row r="83" spans="1:25">
      <c r="A83" s="17">
        <v>38565</v>
      </c>
      <c r="B83" s="18"/>
      <c r="C83" s="18"/>
      <c r="D83" s="18"/>
      <c r="E83" s="17">
        <v>38565</v>
      </c>
      <c r="F83" s="19">
        <f t="shared" si="9"/>
        <v>0</v>
      </c>
      <c r="G83" s="19">
        <f t="shared" si="10"/>
        <v>0</v>
      </c>
      <c r="H83" s="19">
        <f t="shared" si="10"/>
        <v>0</v>
      </c>
      <c r="I83" s="22">
        <v>418195.74</v>
      </c>
      <c r="V83" s="17">
        <v>39934</v>
      </c>
      <c r="W83" s="21">
        <f t="shared" si="8"/>
        <v>0</v>
      </c>
      <c r="X83" s="21">
        <f t="shared" si="8"/>
        <v>0</v>
      </c>
      <c r="Y83" s="21">
        <f t="shared" si="8"/>
        <v>0</v>
      </c>
    </row>
    <row r="84" spans="1:25">
      <c r="A84" s="17">
        <v>38596</v>
      </c>
      <c r="B84" s="18"/>
      <c r="C84" s="18"/>
      <c r="D84" s="18"/>
      <c r="E84" s="17">
        <v>38596</v>
      </c>
      <c r="F84" s="19">
        <f t="shared" si="9"/>
        <v>0</v>
      </c>
      <c r="G84" s="19">
        <f t="shared" si="10"/>
        <v>0</v>
      </c>
      <c r="H84" s="19">
        <f t="shared" si="10"/>
        <v>0</v>
      </c>
      <c r="I84" s="22">
        <v>434800.45</v>
      </c>
      <c r="V84" s="17">
        <v>39965</v>
      </c>
      <c r="W84" s="21">
        <f t="shared" si="8"/>
        <v>0</v>
      </c>
      <c r="X84" s="21">
        <f t="shared" si="8"/>
        <v>0</v>
      </c>
      <c r="Y84" s="21">
        <f t="shared" si="8"/>
        <v>0</v>
      </c>
    </row>
    <row r="85" spans="1:25">
      <c r="A85" s="17">
        <v>38626</v>
      </c>
      <c r="B85" s="18"/>
      <c r="C85" s="18"/>
      <c r="D85" s="18"/>
      <c r="E85" s="17">
        <v>38626</v>
      </c>
      <c r="F85" s="19">
        <f t="shared" si="9"/>
        <v>0</v>
      </c>
      <c r="G85" s="19">
        <f t="shared" si="10"/>
        <v>0</v>
      </c>
      <c r="H85" s="19">
        <f t="shared" si="10"/>
        <v>0</v>
      </c>
      <c r="I85" s="22">
        <v>462583.21</v>
      </c>
      <c r="V85" s="17">
        <v>39995</v>
      </c>
      <c r="W85" s="21">
        <f t="shared" si="8"/>
        <v>0</v>
      </c>
      <c r="X85" s="21">
        <f t="shared" si="8"/>
        <v>0</v>
      </c>
      <c r="Y85" s="21">
        <f t="shared" si="8"/>
        <v>0</v>
      </c>
    </row>
    <row r="86" spans="1:25">
      <c r="A86" s="17">
        <v>38657</v>
      </c>
      <c r="B86" s="18"/>
      <c r="C86" s="18"/>
      <c r="D86" s="18"/>
      <c r="E86" s="17">
        <v>38657</v>
      </c>
      <c r="F86" s="19">
        <f t="shared" si="9"/>
        <v>0</v>
      </c>
      <c r="G86" s="19">
        <f t="shared" si="10"/>
        <v>0</v>
      </c>
      <c r="H86" s="19">
        <f t="shared" si="10"/>
        <v>0</v>
      </c>
      <c r="I86" s="22">
        <v>416628.31</v>
      </c>
      <c r="V86" s="17">
        <v>40026</v>
      </c>
      <c r="W86" s="21">
        <f t="shared" si="8"/>
        <v>0</v>
      </c>
      <c r="X86" s="21">
        <f t="shared" si="8"/>
        <v>0</v>
      </c>
      <c r="Y86" s="21">
        <f t="shared" si="8"/>
        <v>0</v>
      </c>
    </row>
    <row r="87" spans="1:25">
      <c r="A87" s="17">
        <v>38687</v>
      </c>
      <c r="B87" s="18"/>
      <c r="C87" s="18"/>
      <c r="D87" s="18"/>
      <c r="E87" s="17">
        <v>38687</v>
      </c>
      <c r="F87" s="19">
        <f t="shared" si="9"/>
        <v>0</v>
      </c>
      <c r="G87" s="19">
        <f t="shared" si="10"/>
        <v>0</v>
      </c>
      <c r="H87" s="19">
        <f t="shared" si="10"/>
        <v>0</v>
      </c>
      <c r="I87" s="22">
        <v>467091.6</v>
      </c>
      <c r="V87" s="17">
        <v>40057</v>
      </c>
      <c r="W87" s="21">
        <f t="shared" si="8"/>
        <v>0</v>
      </c>
      <c r="X87" s="21">
        <f t="shared" si="8"/>
        <v>0</v>
      </c>
      <c r="Y87" s="21">
        <f t="shared" si="8"/>
        <v>0</v>
      </c>
    </row>
    <row r="88" spans="1:25">
      <c r="A88" s="17">
        <v>38718</v>
      </c>
      <c r="B88" s="18"/>
      <c r="C88" s="18"/>
      <c r="D88" s="18"/>
      <c r="E88" s="17">
        <v>38718</v>
      </c>
      <c r="F88" s="19">
        <f t="shared" si="9"/>
        <v>0</v>
      </c>
      <c r="G88" s="19">
        <f t="shared" si="10"/>
        <v>0</v>
      </c>
      <c r="H88" s="19">
        <f t="shared" si="10"/>
        <v>0</v>
      </c>
      <c r="I88" s="22">
        <v>501531.41</v>
      </c>
      <c r="V88" s="17">
        <v>40087</v>
      </c>
      <c r="W88" s="21">
        <f t="shared" si="8"/>
        <v>0</v>
      </c>
      <c r="X88" s="21">
        <f t="shared" si="8"/>
        <v>0</v>
      </c>
      <c r="Y88" s="21">
        <f t="shared" si="8"/>
        <v>0</v>
      </c>
    </row>
    <row r="89" spans="1:25">
      <c r="A89" s="17">
        <v>38749</v>
      </c>
      <c r="B89" s="18"/>
      <c r="C89" s="18"/>
      <c r="D89" s="18"/>
      <c r="E89" s="17">
        <v>38749</v>
      </c>
      <c r="F89" s="19">
        <f t="shared" si="9"/>
        <v>0</v>
      </c>
      <c r="G89" s="19">
        <f t="shared" si="10"/>
        <v>0</v>
      </c>
      <c r="H89" s="19">
        <f t="shared" si="10"/>
        <v>0</v>
      </c>
      <c r="I89" s="22">
        <v>530931.92000000004</v>
      </c>
      <c r="V89" s="17">
        <v>40118</v>
      </c>
      <c r="W89" s="21">
        <f t="shared" si="8"/>
        <v>0</v>
      </c>
      <c r="X89" s="21">
        <f t="shared" si="8"/>
        <v>0</v>
      </c>
      <c r="Y89" s="21">
        <f t="shared" si="8"/>
        <v>0</v>
      </c>
    </row>
    <row r="90" spans="1:25">
      <c r="A90" s="17">
        <v>38777</v>
      </c>
      <c r="B90" s="18"/>
      <c r="C90" s="18"/>
      <c r="D90" s="18"/>
      <c r="E90" s="17">
        <v>38777</v>
      </c>
      <c r="F90" s="19">
        <f t="shared" si="9"/>
        <v>0</v>
      </c>
      <c r="G90" s="19">
        <f t="shared" si="10"/>
        <v>0</v>
      </c>
      <c r="H90" s="19">
        <f t="shared" si="10"/>
        <v>0</v>
      </c>
      <c r="I90" s="22">
        <v>558304.03</v>
      </c>
      <c r="V90" s="17">
        <v>40148</v>
      </c>
      <c r="W90" s="21">
        <f t="shared" si="8"/>
        <v>0</v>
      </c>
      <c r="X90" s="21">
        <f t="shared" si="8"/>
        <v>0</v>
      </c>
      <c r="Y90" s="21">
        <f t="shared" si="8"/>
        <v>0</v>
      </c>
    </row>
    <row r="91" spans="1:25">
      <c r="A91" s="17">
        <v>38808</v>
      </c>
      <c r="B91" s="18"/>
      <c r="C91" s="18"/>
      <c r="D91" s="18"/>
      <c r="E91" s="17">
        <v>38808</v>
      </c>
      <c r="F91" s="19">
        <f t="shared" si="9"/>
        <v>0</v>
      </c>
      <c r="G91" s="19">
        <f t="shared" si="10"/>
        <v>0</v>
      </c>
      <c r="H91" s="19">
        <f t="shared" si="10"/>
        <v>0</v>
      </c>
      <c r="I91" s="22">
        <v>603243.88</v>
      </c>
      <c r="V91" s="17">
        <v>40179</v>
      </c>
      <c r="W91" s="21">
        <f t="shared" si="8"/>
        <v>0</v>
      </c>
      <c r="X91" s="21">
        <f t="shared" si="8"/>
        <v>0</v>
      </c>
      <c r="Y91" s="21">
        <f t="shared" si="8"/>
        <v>0</v>
      </c>
    </row>
    <row r="92" spans="1:25">
      <c r="A92" s="17">
        <v>38838</v>
      </c>
      <c r="B92" s="18"/>
      <c r="C92" s="18"/>
      <c r="D92" s="18"/>
      <c r="E92" s="17">
        <v>38838</v>
      </c>
      <c r="F92" s="19">
        <f t="shared" si="9"/>
        <v>0</v>
      </c>
      <c r="G92" s="19">
        <f t="shared" si="10"/>
        <v>0</v>
      </c>
      <c r="H92" s="19">
        <f t="shared" si="10"/>
        <v>0</v>
      </c>
      <c r="I92" s="22">
        <v>661535.16</v>
      </c>
      <c r="V92" s="17">
        <v>40210</v>
      </c>
      <c r="W92" s="21">
        <f t="shared" si="8"/>
        <v>0</v>
      </c>
      <c r="X92" s="21">
        <f t="shared" si="8"/>
        <v>0</v>
      </c>
      <c r="Y92" s="21">
        <f t="shared" si="8"/>
        <v>0</v>
      </c>
    </row>
    <row r="93" spans="1:25">
      <c r="A93" s="17">
        <v>38869</v>
      </c>
      <c r="B93" s="18"/>
      <c r="C93" s="18"/>
      <c r="D93" s="18"/>
      <c r="E93" s="17">
        <v>38869</v>
      </c>
      <c r="F93" s="19">
        <f t="shared" si="9"/>
        <v>0</v>
      </c>
      <c r="G93" s="19">
        <f t="shared" si="10"/>
        <v>0</v>
      </c>
      <c r="H93" s="19">
        <f t="shared" si="10"/>
        <v>0</v>
      </c>
      <c r="I93" s="22">
        <v>518889.81</v>
      </c>
      <c r="V93" s="17">
        <v>40238</v>
      </c>
      <c r="W93" s="21">
        <f t="shared" si="8"/>
        <v>0</v>
      </c>
      <c r="X93" s="21">
        <f t="shared" si="8"/>
        <v>0</v>
      </c>
      <c r="Y93" s="21">
        <f t="shared" si="8"/>
        <v>0</v>
      </c>
    </row>
    <row r="94" spans="1:25">
      <c r="A94" s="17">
        <v>38899</v>
      </c>
      <c r="B94" s="18"/>
      <c r="C94" s="18"/>
      <c r="D94" s="18"/>
      <c r="E94" s="17">
        <v>38899</v>
      </c>
      <c r="F94" s="19">
        <f t="shared" si="9"/>
        <v>0</v>
      </c>
      <c r="G94" s="19">
        <f t="shared" si="10"/>
        <v>0</v>
      </c>
      <c r="H94" s="19">
        <f t="shared" si="10"/>
        <v>0</v>
      </c>
      <c r="I94" s="22">
        <v>534075.59</v>
      </c>
      <c r="V94" s="17">
        <v>40269</v>
      </c>
      <c r="W94" s="21">
        <f t="shared" si="8"/>
        <v>0</v>
      </c>
      <c r="X94" s="21">
        <f t="shared" si="8"/>
        <v>0</v>
      </c>
      <c r="Y94" s="21">
        <f t="shared" si="8"/>
        <v>0</v>
      </c>
    </row>
    <row r="95" spans="1:25">
      <c r="A95" s="17">
        <v>38930</v>
      </c>
      <c r="B95" s="18"/>
      <c r="C95" s="18"/>
      <c r="D95" s="18"/>
      <c r="E95" s="17">
        <v>38930</v>
      </c>
      <c r="F95" s="19">
        <f t="shared" si="9"/>
        <v>0</v>
      </c>
      <c r="G95" s="19">
        <f t="shared" si="10"/>
        <v>0</v>
      </c>
      <c r="H95" s="19">
        <f t="shared" si="10"/>
        <v>0</v>
      </c>
      <c r="I95" s="22">
        <v>526636.91</v>
      </c>
      <c r="V95" s="17">
        <v>40299</v>
      </c>
      <c r="W95" s="21">
        <f t="shared" si="8"/>
        <v>0</v>
      </c>
      <c r="X95" s="21">
        <f t="shared" si="8"/>
        <v>0</v>
      </c>
      <c r="Y95" s="21">
        <f t="shared" si="8"/>
        <v>0</v>
      </c>
    </row>
    <row r="96" spans="1:25">
      <c r="A96" s="17">
        <v>38961</v>
      </c>
      <c r="B96" s="18"/>
      <c r="C96" s="18"/>
      <c r="D96" s="18"/>
      <c r="E96" s="17">
        <v>38961</v>
      </c>
      <c r="F96" s="19">
        <f t="shared" si="9"/>
        <v>0</v>
      </c>
      <c r="G96" s="19">
        <f t="shared" si="10"/>
        <v>0</v>
      </c>
      <c r="H96" s="19">
        <f t="shared" si="10"/>
        <v>0</v>
      </c>
      <c r="I96" s="22">
        <v>582223.72</v>
      </c>
      <c r="V96" s="17">
        <v>40330</v>
      </c>
      <c r="W96" s="21">
        <f t="shared" ref="W96:Y111" si="11">F141/AVERAGE($I136:$I141)</f>
        <v>0</v>
      </c>
      <c r="X96" s="21">
        <f t="shared" si="11"/>
        <v>0</v>
      </c>
      <c r="Y96" s="21">
        <f t="shared" si="11"/>
        <v>0</v>
      </c>
    </row>
    <row r="97" spans="1:25">
      <c r="A97" s="17">
        <v>38991</v>
      </c>
      <c r="B97" s="18"/>
      <c r="C97" s="18"/>
      <c r="D97" s="18"/>
      <c r="E97" s="17">
        <v>38991</v>
      </c>
      <c r="F97" s="19">
        <f t="shared" si="9"/>
        <v>0</v>
      </c>
      <c r="G97" s="19">
        <f t="shared" si="10"/>
        <v>0</v>
      </c>
      <c r="H97" s="19">
        <f t="shared" si="10"/>
        <v>0</v>
      </c>
      <c r="I97" s="22">
        <v>629486.55000000005</v>
      </c>
      <c r="V97" s="17">
        <v>40360</v>
      </c>
      <c r="W97" s="21">
        <f t="shared" si="11"/>
        <v>0</v>
      </c>
      <c r="X97" s="21">
        <f t="shared" si="11"/>
        <v>0</v>
      </c>
      <c r="Y97" s="21">
        <f t="shared" si="11"/>
        <v>0</v>
      </c>
    </row>
    <row r="98" spans="1:25">
      <c r="A98" s="17">
        <v>39022</v>
      </c>
      <c r="B98" s="18"/>
      <c r="C98" s="18"/>
      <c r="D98" s="18"/>
      <c r="E98" s="17">
        <v>39022</v>
      </c>
      <c r="F98" s="19">
        <f t="shared" si="9"/>
        <v>0</v>
      </c>
      <c r="G98" s="19">
        <f t="shared" si="10"/>
        <v>0</v>
      </c>
      <c r="H98" s="19">
        <f t="shared" si="10"/>
        <v>0</v>
      </c>
      <c r="I98" s="22">
        <v>690188.28</v>
      </c>
      <c r="V98" s="17">
        <v>40391</v>
      </c>
      <c r="W98" s="21">
        <f t="shared" si="11"/>
        <v>0</v>
      </c>
      <c r="X98" s="21">
        <f t="shared" si="11"/>
        <v>0</v>
      </c>
      <c r="Y98" s="21">
        <f t="shared" si="11"/>
        <v>0</v>
      </c>
    </row>
    <row r="99" spans="1:25">
      <c r="A99" s="17">
        <v>39052</v>
      </c>
      <c r="B99" s="18"/>
      <c r="C99" s="18"/>
      <c r="D99" s="18"/>
      <c r="E99" s="17">
        <v>39052</v>
      </c>
      <c r="F99" s="19">
        <f t="shared" si="9"/>
        <v>0</v>
      </c>
      <c r="G99" s="19">
        <f t="shared" si="10"/>
        <v>0</v>
      </c>
      <c r="H99" s="19">
        <f t="shared" si="10"/>
        <v>0</v>
      </c>
      <c r="I99" s="22">
        <v>739505.6</v>
      </c>
      <c r="V99" s="17">
        <v>40422</v>
      </c>
      <c r="W99" s="21">
        <f t="shared" si="11"/>
        <v>0</v>
      </c>
      <c r="X99" s="21">
        <f t="shared" si="11"/>
        <v>0</v>
      </c>
      <c r="Y99" s="21">
        <f t="shared" si="11"/>
        <v>0</v>
      </c>
    </row>
    <row r="100" spans="1:25">
      <c r="A100" s="17">
        <v>39083</v>
      </c>
      <c r="B100" s="18"/>
      <c r="C100" s="18"/>
      <c r="D100" s="18"/>
      <c r="E100" s="17">
        <v>39083</v>
      </c>
      <c r="F100" s="19">
        <f t="shared" si="9"/>
        <v>0</v>
      </c>
      <c r="G100" s="19">
        <f t="shared" si="10"/>
        <v>0</v>
      </c>
      <c r="H100" s="19">
        <f t="shared" si="10"/>
        <v>0</v>
      </c>
      <c r="I100" s="22">
        <v>746586.76</v>
      </c>
      <c r="V100" s="17">
        <v>40452</v>
      </c>
      <c r="W100" s="21">
        <f t="shared" si="11"/>
        <v>0</v>
      </c>
      <c r="X100" s="21">
        <f t="shared" si="11"/>
        <v>0</v>
      </c>
      <c r="Y100" s="21">
        <f t="shared" si="11"/>
        <v>0</v>
      </c>
    </row>
    <row r="101" spans="1:25">
      <c r="A101" s="17">
        <v>39114</v>
      </c>
      <c r="B101" s="18"/>
      <c r="C101" s="18"/>
      <c r="D101" s="18"/>
      <c r="E101" s="17">
        <v>39114</v>
      </c>
      <c r="F101" s="19">
        <f t="shared" si="9"/>
        <v>0</v>
      </c>
      <c r="G101" s="19">
        <f t="shared" si="10"/>
        <v>0</v>
      </c>
      <c r="H101" s="19">
        <f t="shared" si="10"/>
        <v>0</v>
      </c>
      <c r="I101" s="22">
        <v>793404.36</v>
      </c>
      <c r="V101" s="17">
        <v>40483</v>
      </c>
      <c r="W101" s="21">
        <f t="shared" si="11"/>
        <v>0</v>
      </c>
      <c r="X101" s="21">
        <f t="shared" si="11"/>
        <v>0</v>
      </c>
      <c r="Y101" s="21">
        <f t="shared" si="11"/>
        <v>0</v>
      </c>
    </row>
    <row r="102" spans="1:25">
      <c r="A102" s="17">
        <v>39142</v>
      </c>
      <c r="B102" s="18"/>
      <c r="C102" s="18"/>
      <c r="D102" s="18"/>
      <c r="E102" s="17">
        <v>39142</v>
      </c>
      <c r="F102" s="19">
        <f t="shared" si="9"/>
        <v>0</v>
      </c>
      <c r="G102" s="19">
        <f t="shared" si="10"/>
        <v>0</v>
      </c>
      <c r="H102" s="19">
        <f t="shared" si="10"/>
        <v>0</v>
      </c>
      <c r="I102" s="22">
        <v>725928.49</v>
      </c>
      <c r="V102" s="17">
        <v>40513</v>
      </c>
      <c r="W102" s="21">
        <f t="shared" si="11"/>
        <v>0</v>
      </c>
      <c r="X102" s="21">
        <f t="shared" si="11"/>
        <v>0</v>
      </c>
      <c r="Y102" s="21">
        <f t="shared" si="11"/>
        <v>0</v>
      </c>
    </row>
    <row r="103" spans="1:25">
      <c r="A103" s="17">
        <v>39173</v>
      </c>
      <c r="B103" s="18"/>
      <c r="C103" s="18"/>
      <c r="D103" s="18"/>
      <c r="E103" s="17">
        <v>39173</v>
      </c>
      <c r="F103" s="19">
        <f t="shared" si="9"/>
        <v>0</v>
      </c>
      <c r="G103" s="19">
        <f t="shared" si="10"/>
        <v>0</v>
      </c>
      <c r="H103" s="19">
        <f t="shared" si="10"/>
        <v>0</v>
      </c>
      <c r="I103" s="22">
        <v>747163.38</v>
      </c>
      <c r="V103" s="17">
        <v>40544</v>
      </c>
      <c r="W103" s="21">
        <f t="shared" si="11"/>
        <v>0</v>
      </c>
      <c r="X103" s="21">
        <f t="shared" si="11"/>
        <v>0</v>
      </c>
      <c r="Y103" s="21">
        <f t="shared" si="11"/>
        <v>0</v>
      </c>
    </row>
    <row r="104" spans="1:25">
      <c r="A104" s="17">
        <v>39203</v>
      </c>
      <c r="B104" s="18"/>
      <c r="C104" s="18"/>
      <c r="D104" s="18"/>
      <c r="E104" s="17">
        <v>39203</v>
      </c>
      <c r="F104" s="19">
        <f t="shared" si="9"/>
        <v>0</v>
      </c>
      <c r="G104" s="19">
        <f t="shared" si="10"/>
        <v>0</v>
      </c>
      <c r="H104" s="19">
        <f t="shared" si="10"/>
        <v>0</v>
      </c>
      <c r="I104" s="22">
        <v>849584.61</v>
      </c>
      <c r="V104" s="17">
        <v>40575</v>
      </c>
      <c r="W104" s="21">
        <f t="shared" si="11"/>
        <v>0</v>
      </c>
      <c r="X104" s="21">
        <f t="shared" si="11"/>
        <v>0</v>
      </c>
      <c r="Y104" s="21">
        <f t="shared" si="11"/>
        <v>0</v>
      </c>
    </row>
    <row r="105" spans="1:25">
      <c r="A105" s="17">
        <v>39234</v>
      </c>
      <c r="B105" s="18"/>
      <c r="C105" s="18"/>
      <c r="D105" s="18"/>
      <c r="E105" s="17">
        <v>39234</v>
      </c>
      <c r="F105" s="19">
        <f t="shared" si="9"/>
        <v>0</v>
      </c>
      <c r="G105" s="19">
        <f t="shared" si="10"/>
        <v>0</v>
      </c>
      <c r="H105" s="19">
        <f t="shared" si="10"/>
        <v>0</v>
      </c>
      <c r="I105" s="22">
        <v>922083.63</v>
      </c>
      <c r="V105" s="17">
        <v>40603</v>
      </c>
      <c r="W105" s="21">
        <f t="shared" si="11"/>
        <v>0</v>
      </c>
      <c r="X105" s="21">
        <f t="shared" si="11"/>
        <v>0</v>
      </c>
      <c r="Y105" s="21">
        <f t="shared" si="11"/>
        <v>0</v>
      </c>
    </row>
    <row r="106" spans="1:25">
      <c r="A106" s="17">
        <v>39264</v>
      </c>
      <c r="B106" s="18"/>
      <c r="C106" s="18"/>
      <c r="D106" s="18"/>
      <c r="E106" s="17">
        <v>39264</v>
      </c>
      <c r="F106" s="19">
        <f t="shared" si="9"/>
        <v>0</v>
      </c>
      <c r="G106" s="19">
        <f t="shared" si="10"/>
        <v>0</v>
      </c>
      <c r="H106" s="19">
        <f t="shared" si="10"/>
        <v>0</v>
      </c>
      <c r="I106" s="22">
        <v>939698.77</v>
      </c>
      <c r="V106" s="17">
        <v>40634</v>
      </c>
      <c r="W106" s="21">
        <f t="shared" si="11"/>
        <v>0</v>
      </c>
      <c r="X106" s="21">
        <f t="shared" si="11"/>
        <v>0</v>
      </c>
      <c r="Y106" s="21">
        <f t="shared" si="11"/>
        <v>0</v>
      </c>
    </row>
    <row r="107" spans="1:25">
      <c r="A107" s="17">
        <v>39295</v>
      </c>
      <c r="B107" s="18"/>
      <c r="C107" s="18"/>
      <c r="D107" s="18"/>
      <c r="E107" s="17">
        <v>39295</v>
      </c>
      <c r="F107" s="19">
        <f t="shared" si="9"/>
        <v>0</v>
      </c>
      <c r="G107" s="19">
        <f t="shared" si="10"/>
        <v>0</v>
      </c>
      <c r="H107" s="19">
        <f t="shared" si="10"/>
        <v>0</v>
      </c>
      <c r="I107" s="22">
        <v>980727.6</v>
      </c>
      <c r="V107" s="17">
        <v>40664</v>
      </c>
      <c r="W107" s="21">
        <f t="shared" si="11"/>
        <v>0</v>
      </c>
      <c r="X107" s="21">
        <f t="shared" si="11"/>
        <v>0</v>
      </c>
      <c r="Y107" s="21">
        <f t="shared" si="11"/>
        <v>0</v>
      </c>
    </row>
    <row r="108" spans="1:25">
      <c r="A108" s="17">
        <v>39326</v>
      </c>
      <c r="B108" s="18"/>
      <c r="C108" s="18"/>
      <c r="D108" s="18"/>
      <c r="E108" s="17">
        <v>39326</v>
      </c>
      <c r="F108" s="19">
        <f t="shared" si="9"/>
        <v>0</v>
      </c>
      <c r="G108" s="19">
        <f t="shared" si="10"/>
        <v>0</v>
      </c>
      <c r="H108" s="19">
        <f t="shared" si="10"/>
        <v>0</v>
      </c>
      <c r="I108" s="22">
        <v>1002821.52</v>
      </c>
      <c r="V108" s="17">
        <v>40695</v>
      </c>
      <c r="W108" s="21">
        <f t="shared" si="11"/>
        <v>0</v>
      </c>
      <c r="X108" s="21">
        <f t="shared" si="11"/>
        <v>0</v>
      </c>
      <c r="Y108" s="21">
        <f t="shared" si="11"/>
        <v>0</v>
      </c>
    </row>
    <row r="109" spans="1:25">
      <c r="A109" s="17">
        <v>39356</v>
      </c>
      <c r="B109" s="18"/>
      <c r="C109" s="18"/>
      <c r="D109" s="18"/>
      <c r="E109" s="17">
        <v>39356</v>
      </c>
      <c r="F109" s="19">
        <f t="shared" si="9"/>
        <v>0</v>
      </c>
      <c r="G109" s="19">
        <f t="shared" si="10"/>
        <v>0</v>
      </c>
      <c r="H109" s="19">
        <f t="shared" si="10"/>
        <v>0</v>
      </c>
      <c r="I109" s="22">
        <v>1193774.3500000001</v>
      </c>
      <c r="V109" s="17">
        <v>40725</v>
      </c>
      <c r="W109" s="21">
        <f t="shared" si="11"/>
        <v>0</v>
      </c>
      <c r="X109" s="21">
        <f t="shared" si="11"/>
        <v>0</v>
      </c>
      <c r="Y109" s="21">
        <f t="shared" si="11"/>
        <v>0</v>
      </c>
    </row>
    <row r="110" spans="1:25">
      <c r="A110" s="17">
        <v>39387</v>
      </c>
      <c r="B110" s="18"/>
      <c r="C110" s="18"/>
      <c r="D110" s="18"/>
      <c r="E110" s="17">
        <v>39387</v>
      </c>
      <c r="F110" s="19">
        <f t="shared" si="9"/>
        <v>0</v>
      </c>
      <c r="G110" s="19">
        <f t="shared" si="10"/>
        <v>0</v>
      </c>
      <c r="H110" s="19">
        <f t="shared" si="10"/>
        <v>0</v>
      </c>
      <c r="I110" s="22">
        <v>1385490.05</v>
      </c>
      <c r="V110" s="17">
        <v>40756</v>
      </c>
      <c r="W110" s="21">
        <f t="shared" si="11"/>
        <v>0</v>
      </c>
      <c r="X110" s="21">
        <f t="shared" si="11"/>
        <v>0</v>
      </c>
      <c r="Y110" s="21">
        <f t="shared" si="11"/>
        <v>0</v>
      </c>
    </row>
    <row r="111" spans="1:25">
      <c r="A111" s="17">
        <v>39417</v>
      </c>
      <c r="B111" s="18"/>
      <c r="C111" s="18"/>
      <c r="D111" s="18"/>
      <c r="E111" s="17">
        <v>39417</v>
      </c>
      <c r="F111" s="19">
        <f t="shared" si="9"/>
        <v>0</v>
      </c>
      <c r="G111" s="19">
        <f t="shared" si="10"/>
        <v>0</v>
      </c>
      <c r="H111" s="19">
        <f t="shared" si="10"/>
        <v>0</v>
      </c>
      <c r="I111" s="22">
        <v>1420886.14</v>
      </c>
      <c r="V111" s="17">
        <v>40787</v>
      </c>
      <c r="W111" s="21">
        <f t="shared" si="11"/>
        <v>0</v>
      </c>
      <c r="X111" s="21">
        <f t="shared" si="11"/>
        <v>0</v>
      </c>
      <c r="Y111" s="21">
        <f t="shared" si="11"/>
        <v>0</v>
      </c>
    </row>
    <row r="112" spans="1:25">
      <c r="A112" s="17">
        <v>39448</v>
      </c>
      <c r="B112" s="18"/>
      <c r="C112" s="18"/>
      <c r="D112" s="18"/>
      <c r="E112" s="17">
        <v>39448</v>
      </c>
      <c r="F112" s="19">
        <f t="shared" si="9"/>
        <v>0</v>
      </c>
      <c r="G112" s="19">
        <f t="shared" si="10"/>
        <v>0</v>
      </c>
      <c r="H112" s="19">
        <f t="shared" si="10"/>
        <v>0</v>
      </c>
      <c r="I112" s="22">
        <v>1596193.06</v>
      </c>
      <c r="V112" s="17">
        <v>40817</v>
      </c>
      <c r="W112" s="21">
        <f t="shared" ref="W112:Y127" si="12">F157/AVERAGE($I152:$I157)</f>
        <v>0</v>
      </c>
      <c r="X112" s="21">
        <f t="shared" si="12"/>
        <v>0</v>
      </c>
      <c r="Y112" s="21">
        <f t="shared" si="12"/>
        <v>0</v>
      </c>
    </row>
    <row r="113" spans="1:25">
      <c r="A113" s="17">
        <v>39479</v>
      </c>
      <c r="B113" s="18"/>
      <c r="C113" s="18"/>
      <c r="D113" s="18"/>
      <c r="E113" s="17">
        <v>39479</v>
      </c>
      <c r="F113" s="19">
        <f t="shared" si="9"/>
        <v>0</v>
      </c>
      <c r="G113" s="19">
        <f t="shared" si="10"/>
        <v>0</v>
      </c>
      <c r="H113" s="19">
        <f t="shared" si="10"/>
        <v>0</v>
      </c>
      <c r="I113" s="22">
        <v>1321330.28</v>
      </c>
      <c r="V113" s="17">
        <v>40848</v>
      </c>
      <c r="W113" s="21">
        <f t="shared" si="12"/>
        <v>0</v>
      </c>
      <c r="X113" s="21">
        <f t="shared" si="12"/>
        <v>0</v>
      </c>
      <c r="Y113" s="21">
        <f t="shared" si="12"/>
        <v>0</v>
      </c>
    </row>
    <row r="114" spans="1:25">
      <c r="A114" s="17">
        <v>39508</v>
      </c>
      <c r="B114" s="18"/>
      <c r="C114" s="18"/>
      <c r="D114" s="18"/>
      <c r="E114" s="17">
        <v>39508</v>
      </c>
      <c r="F114" s="19">
        <f t="shared" si="9"/>
        <v>0</v>
      </c>
      <c r="G114" s="19">
        <f t="shared" si="10"/>
        <v>0</v>
      </c>
      <c r="H114" s="19">
        <f t="shared" si="10"/>
        <v>0</v>
      </c>
      <c r="I114" s="22">
        <v>1301000.94</v>
      </c>
      <c r="V114" s="17">
        <v>40878</v>
      </c>
      <c r="W114" s="21">
        <f t="shared" si="12"/>
        <v>0</v>
      </c>
      <c r="X114" s="21">
        <f t="shared" si="12"/>
        <v>0</v>
      </c>
      <c r="Y114" s="21">
        <f t="shared" si="12"/>
        <v>0</v>
      </c>
    </row>
    <row r="115" spans="1:25">
      <c r="A115" s="17">
        <v>39539</v>
      </c>
      <c r="B115" s="18"/>
      <c r="C115" s="18"/>
      <c r="D115" s="18"/>
      <c r="E115" s="17">
        <v>39539</v>
      </c>
      <c r="F115" s="19">
        <f t="shared" si="9"/>
        <v>0</v>
      </c>
      <c r="G115" s="19">
        <f t="shared" si="10"/>
        <v>0</v>
      </c>
      <c r="H115" s="19">
        <f t="shared" si="10"/>
        <v>0</v>
      </c>
      <c r="I115" s="22">
        <v>557020.43999999994</v>
      </c>
      <c r="V115" s="17">
        <v>40909</v>
      </c>
      <c r="W115" s="21">
        <f t="shared" si="12"/>
        <v>4.6866158768705465E-3</v>
      </c>
      <c r="X115" s="21">
        <f t="shared" si="12"/>
        <v>-2.8148261880396297E-3</v>
      </c>
      <c r="Y115" s="21">
        <f t="shared" si="12"/>
        <v>-7.6832112373095992E-4</v>
      </c>
    </row>
    <row r="116" spans="1:25">
      <c r="A116" s="17">
        <v>39569</v>
      </c>
      <c r="B116" s="18"/>
      <c r="C116" s="18"/>
      <c r="D116" s="18"/>
      <c r="E116" s="17">
        <v>39569</v>
      </c>
      <c r="F116" s="19">
        <f t="shared" si="9"/>
        <v>0</v>
      </c>
      <c r="G116" s="19">
        <f t="shared" si="10"/>
        <v>0</v>
      </c>
      <c r="H116" s="19">
        <f t="shared" si="10"/>
        <v>0</v>
      </c>
      <c r="I116" s="22">
        <v>616040.4</v>
      </c>
      <c r="V116" s="17">
        <v>40940</v>
      </c>
      <c r="W116" s="21">
        <f t="shared" si="12"/>
        <v>1.5730006213153857E-2</v>
      </c>
      <c r="X116" s="21">
        <f t="shared" si="12"/>
        <v>-8.1277100598053861E-3</v>
      </c>
      <c r="Y116" s="21">
        <f t="shared" si="12"/>
        <v>-1.7483353502242911E-3</v>
      </c>
    </row>
    <row r="117" spans="1:25">
      <c r="A117" s="17">
        <v>39600</v>
      </c>
      <c r="B117" s="18"/>
      <c r="C117" s="18"/>
      <c r="D117" s="18"/>
      <c r="E117" s="17">
        <v>39600</v>
      </c>
      <c r="F117" s="19">
        <f t="shared" si="9"/>
        <v>0</v>
      </c>
      <c r="G117" s="19">
        <f t="shared" si="10"/>
        <v>0</v>
      </c>
      <c r="H117" s="19">
        <f t="shared" si="10"/>
        <v>0</v>
      </c>
      <c r="I117" s="22">
        <v>545031.51</v>
      </c>
      <c r="V117" s="17">
        <v>40969</v>
      </c>
      <c r="W117" s="21">
        <f t="shared" si="12"/>
        <v>1.8866074979680295E-2</v>
      </c>
      <c r="X117" s="21">
        <f t="shared" si="12"/>
        <v>-9.6897734925418845E-3</v>
      </c>
      <c r="Y117" s="21">
        <f t="shared" si="12"/>
        <v>-2.3757898695343704E-3</v>
      </c>
    </row>
    <row r="118" spans="1:25">
      <c r="A118" s="17">
        <v>39630</v>
      </c>
      <c r="B118" s="18"/>
      <c r="C118" s="18"/>
      <c r="D118" s="18"/>
      <c r="E118" s="17">
        <v>39630</v>
      </c>
      <c r="F118" s="19">
        <f t="shared" si="9"/>
        <v>0</v>
      </c>
      <c r="G118" s="19">
        <f t="shared" si="10"/>
        <v>0</v>
      </c>
      <c r="H118" s="19">
        <f t="shared" si="10"/>
        <v>0</v>
      </c>
      <c r="I118" s="22">
        <v>397500.87</v>
      </c>
      <c r="V118" s="17">
        <v>41000</v>
      </c>
      <c r="W118" s="21">
        <f t="shared" si="12"/>
        <v>1.8862885706852683E-2</v>
      </c>
      <c r="X118" s="21">
        <f t="shared" si="12"/>
        <v>-9.341843106739663E-3</v>
      </c>
      <c r="Y118" s="21">
        <f t="shared" si="12"/>
        <v>-2.5897165531509523E-3</v>
      </c>
    </row>
    <row r="119" spans="1:25">
      <c r="A119" s="17">
        <v>39661</v>
      </c>
      <c r="B119" s="18"/>
      <c r="C119" s="18"/>
      <c r="D119" s="18"/>
      <c r="E119" s="17">
        <v>39661</v>
      </c>
      <c r="F119" s="19">
        <f t="shared" si="9"/>
        <v>0</v>
      </c>
      <c r="G119" s="19">
        <f t="shared" si="10"/>
        <v>0</v>
      </c>
      <c r="H119" s="19">
        <f t="shared" si="10"/>
        <v>0</v>
      </c>
      <c r="I119" s="22">
        <v>464577.26</v>
      </c>
      <c r="V119" s="17">
        <v>41030</v>
      </c>
      <c r="W119" s="21">
        <f t="shared" si="12"/>
        <v>1.8330334193206309E-2</v>
      </c>
      <c r="X119" s="21">
        <f t="shared" si="12"/>
        <v>-9.146325117532203E-3</v>
      </c>
      <c r="Y119" s="21">
        <f t="shared" si="12"/>
        <v>-2.7707963836130379E-3</v>
      </c>
    </row>
    <row r="120" spans="1:25">
      <c r="A120" s="17">
        <v>39692</v>
      </c>
      <c r="B120" s="18"/>
      <c r="C120" s="18"/>
      <c r="D120" s="18"/>
      <c r="E120" s="17">
        <v>39692</v>
      </c>
      <c r="F120" s="19">
        <f t="shared" si="9"/>
        <v>0</v>
      </c>
      <c r="G120" s="19">
        <f t="shared" si="10"/>
        <v>0</v>
      </c>
      <c r="H120" s="19">
        <f t="shared" si="10"/>
        <v>0</v>
      </c>
      <c r="I120" s="22">
        <v>444331.56</v>
      </c>
      <c r="V120" s="17">
        <v>41061</v>
      </c>
      <c r="W120" s="21">
        <f t="shared" si="12"/>
        <v>1.895869738579006E-2</v>
      </c>
      <c r="X120" s="21">
        <f t="shared" si="12"/>
        <v>-8.7856234199654611E-3</v>
      </c>
      <c r="Y120" s="21">
        <f t="shared" si="12"/>
        <v>-2.6733434053485107E-3</v>
      </c>
    </row>
    <row r="121" spans="1:25">
      <c r="A121" s="17">
        <v>39722</v>
      </c>
      <c r="B121" s="18"/>
      <c r="C121" s="18"/>
      <c r="D121" s="18"/>
      <c r="E121" s="17">
        <v>39722</v>
      </c>
      <c r="F121" s="19">
        <f t="shared" si="9"/>
        <v>0</v>
      </c>
      <c r="G121" s="19">
        <f t="shared" si="10"/>
        <v>0</v>
      </c>
      <c r="H121" s="19">
        <f t="shared" si="10"/>
        <v>0</v>
      </c>
      <c r="I121" s="22">
        <v>370983.92</v>
      </c>
      <c r="V121" s="17">
        <v>41091</v>
      </c>
      <c r="W121" s="21">
        <f t="shared" si="12"/>
        <v>1.7971717742020946E-2</v>
      </c>
      <c r="X121" s="21">
        <f t="shared" si="12"/>
        <v>-7.8078338570565977E-3</v>
      </c>
      <c r="Y121" s="21">
        <f t="shared" si="12"/>
        <v>-2.6165690726699282E-3</v>
      </c>
    </row>
    <row r="122" spans="1:25">
      <c r="A122" s="17">
        <v>39753</v>
      </c>
      <c r="B122" s="18"/>
      <c r="C122" s="18"/>
      <c r="D122" s="18"/>
      <c r="E122" s="17">
        <v>39753</v>
      </c>
      <c r="F122" s="19">
        <f t="shared" si="9"/>
        <v>0</v>
      </c>
      <c r="G122" s="19">
        <f t="shared" si="10"/>
        <v>0</v>
      </c>
      <c r="H122" s="19">
        <f t="shared" si="10"/>
        <v>0</v>
      </c>
      <c r="I122" s="22">
        <v>253390.09</v>
      </c>
      <c r="V122" s="17">
        <v>41122</v>
      </c>
      <c r="W122" s="21">
        <f t="shared" si="12"/>
        <v>1.0848604782732961E-2</v>
      </c>
      <c r="X122" s="21">
        <f t="shared" si="12"/>
        <v>-4.3658778331689754E-3</v>
      </c>
      <c r="Y122" s="21">
        <f t="shared" si="12"/>
        <v>-2.3438620713992732E-3</v>
      </c>
    </row>
    <row r="123" spans="1:25">
      <c r="A123" s="17">
        <v>39783</v>
      </c>
      <c r="B123" s="18"/>
      <c r="C123" s="18"/>
      <c r="D123" s="18"/>
      <c r="E123" s="17">
        <v>39783</v>
      </c>
      <c r="F123" s="19">
        <f t="shared" si="9"/>
        <v>0</v>
      </c>
      <c r="G123" s="19">
        <f t="shared" si="10"/>
        <v>0</v>
      </c>
      <c r="H123" s="19">
        <f t="shared" si="10"/>
        <v>0</v>
      </c>
      <c r="I123" s="22">
        <v>219319.56</v>
      </c>
      <c r="V123" s="17">
        <v>41153</v>
      </c>
      <c r="W123" s="21">
        <f t="shared" si="12"/>
        <v>1.6597265981213961E-2</v>
      </c>
      <c r="X123" s="21">
        <f t="shared" si="12"/>
        <v>-6.7617617106239978E-3</v>
      </c>
      <c r="Y123" s="21">
        <f t="shared" si="12"/>
        <v>-3.0187805222117608E-3</v>
      </c>
    </row>
    <row r="124" spans="1:25">
      <c r="A124" s="17">
        <v>39814</v>
      </c>
      <c r="B124" s="18"/>
      <c r="C124" s="18"/>
      <c r="D124" s="18"/>
      <c r="E124" s="17">
        <v>39814</v>
      </c>
      <c r="F124" s="19">
        <f t="shared" si="9"/>
        <v>0</v>
      </c>
      <c r="G124" s="19">
        <f t="shared" si="10"/>
        <v>0</v>
      </c>
      <c r="H124" s="19">
        <f t="shared" si="10"/>
        <v>0</v>
      </c>
      <c r="I124" s="22">
        <v>258994.51</v>
      </c>
      <c r="V124" s="17">
        <v>41183</v>
      </c>
      <c r="W124" s="21">
        <f t="shared" si="12"/>
        <v>2.0544457100984254E-2</v>
      </c>
      <c r="X124" s="21">
        <f t="shared" si="12"/>
        <v>-9.0095014854380887E-3</v>
      </c>
      <c r="Y124" s="21">
        <f t="shared" si="12"/>
        <v>-3.8532975596019502E-3</v>
      </c>
    </row>
    <row r="125" spans="1:25">
      <c r="A125" s="17">
        <v>39845</v>
      </c>
      <c r="B125" s="18"/>
      <c r="C125" s="18"/>
      <c r="D125" s="18"/>
      <c r="E125" s="17">
        <v>39845</v>
      </c>
      <c r="F125" s="19">
        <f t="shared" si="9"/>
        <v>0</v>
      </c>
      <c r="G125" s="19">
        <f t="shared" si="10"/>
        <v>0</v>
      </c>
      <c r="H125" s="19">
        <f t="shared" si="10"/>
        <v>0</v>
      </c>
      <c r="I125" s="22">
        <v>235108.23</v>
      </c>
      <c r="V125" s="17">
        <v>41214</v>
      </c>
      <c r="W125" s="21">
        <f t="shared" si="12"/>
        <v>2.5089320246571883E-2</v>
      </c>
      <c r="X125" s="21">
        <f t="shared" si="12"/>
        <v>-1.1378808046350929E-2</v>
      </c>
      <c r="Y125" s="21">
        <f t="shared" si="12"/>
        <v>-4.642646831075823E-3</v>
      </c>
    </row>
    <row r="126" spans="1:25">
      <c r="A126" s="17">
        <v>39873</v>
      </c>
      <c r="B126" s="18"/>
      <c r="C126" s="18"/>
      <c r="D126" s="18"/>
      <c r="E126" s="17">
        <v>39873</v>
      </c>
      <c r="F126" s="19">
        <f t="shared" si="9"/>
        <v>0</v>
      </c>
      <c r="G126" s="19">
        <f t="shared" si="10"/>
        <v>0</v>
      </c>
      <c r="H126" s="19">
        <f t="shared" si="10"/>
        <v>0</v>
      </c>
      <c r="I126" s="22">
        <v>210923.54</v>
      </c>
      <c r="V126" s="17">
        <v>41244</v>
      </c>
      <c r="W126" s="21">
        <f t="shared" si="12"/>
        <v>3.0299344640363435E-2</v>
      </c>
      <c r="X126" s="21">
        <f t="shared" si="12"/>
        <v>-1.4995697572677704E-2</v>
      </c>
      <c r="Y126" s="21">
        <f t="shared" si="12"/>
        <v>-5.6549125147431992E-3</v>
      </c>
    </row>
    <row r="127" spans="1:25">
      <c r="A127" s="17">
        <v>39904</v>
      </c>
      <c r="B127" s="18"/>
      <c r="C127" s="18"/>
      <c r="D127" s="18"/>
      <c r="E127" s="17">
        <v>39904</v>
      </c>
      <c r="F127" s="19">
        <f t="shared" si="9"/>
        <v>0</v>
      </c>
      <c r="G127" s="19">
        <f t="shared" si="10"/>
        <v>0</v>
      </c>
      <c r="H127" s="19">
        <f t="shared" si="10"/>
        <v>0</v>
      </c>
      <c r="I127" s="22">
        <v>237668.28</v>
      </c>
      <c r="V127" s="17">
        <v>41275</v>
      </c>
      <c r="W127" s="21">
        <f t="shared" si="12"/>
        <v>3.3868450479963716E-2</v>
      </c>
      <c r="X127" s="21">
        <f t="shared" si="12"/>
        <v>-1.9434052638342018E-2</v>
      </c>
      <c r="Y127" s="21">
        <f t="shared" si="12"/>
        <v>-6.5839910425964541E-3</v>
      </c>
    </row>
    <row r="128" spans="1:25">
      <c r="A128" s="17">
        <v>39934</v>
      </c>
      <c r="B128" s="18"/>
      <c r="C128" s="18"/>
      <c r="D128" s="18"/>
      <c r="E128" s="17">
        <v>39934</v>
      </c>
      <c r="F128" s="19">
        <f t="shared" si="9"/>
        <v>0</v>
      </c>
      <c r="G128" s="19">
        <f t="shared" si="10"/>
        <v>0</v>
      </c>
      <c r="H128" s="19">
        <f t="shared" si="10"/>
        <v>0</v>
      </c>
      <c r="I128" s="22">
        <v>278882.26</v>
      </c>
      <c r="V128" s="17">
        <v>41306</v>
      </c>
      <c r="W128" s="21">
        <f t="shared" ref="W128:Y143" si="13">F173/AVERAGE($I168:$I173)</f>
        <v>3.4314170712362896E-2</v>
      </c>
      <c r="X128" s="21">
        <f t="shared" si="13"/>
        <v>-2.0518119012105884E-2</v>
      </c>
      <c r="Y128" s="21">
        <f t="shared" si="13"/>
        <v>-6.089226928695189E-3</v>
      </c>
    </row>
    <row r="129" spans="1:25">
      <c r="A129" s="17">
        <v>39965</v>
      </c>
      <c r="B129" s="18"/>
      <c r="C129" s="18"/>
      <c r="D129" s="18"/>
      <c r="E129" s="17">
        <v>39965</v>
      </c>
      <c r="F129" s="19">
        <f t="shared" si="9"/>
        <v>0</v>
      </c>
      <c r="G129" s="19">
        <f t="shared" si="10"/>
        <v>0</v>
      </c>
      <c r="H129" s="19">
        <f t="shared" si="10"/>
        <v>0</v>
      </c>
      <c r="I129" s="22">
        <v>406590.65</v>
      </c>
      <c r="V129" s="17">
        <v>41334</v>
      </c>
      <c r="W129" s="21">
        <f t="shared" si="13"/>
        <v>2.96817563992876E-2</v>
      </c>
      <c r="X129" s="21">
        <f t="shared" si="13"/>
        <v>-1.9589999217811831E-2</v>
      </c>
      <c r="Y129" s="21">
        <f t="shared" si="13"/>
        <v>-5.4421352907029876E-3</v>
      </c>
    </row>
    <row r="130" spans="1:25">
      <c r="A130" s="17">
        <v>39995</v>
      </c>
      <c r="B130" s="18"/>
      <c r="C130" s="18"/>
      <c r="D130" s="18"/>
      <c r="E130" s="17">
        <v>39995</v>
      </c>
      <c r="F130" s="19">
        <f t="shared" si="9"/>
        <v>0</v>
      </c>
      <c r="G130" s="19">
        <f t="shared" si="10"/>
        <v>0</v>
      </c>
      <c r="H130" s="19">
        <f t="shared" si="10"/>
        <v>0</v>
      </c>
      <c r="I130" s="22">
        <v>396912.09</v>
      </c>
      <c r="V130" s="17">
        <v>41365</v>
      </c>
      <c r="W130" s="21">
        <f t="shared" si="13"/>
        <v>2.7855937014629635E-2</v>
      </c>
      <c r="X130" s="21">
        <f t="shared" si="13"/>
        <v>-1.8847213128851868E-2</v>
      </c>
      <c r="Y130" s="21">
        <f t="shared" si="13"/>
        <v>-5.0034430976877162E-3</v>
      </c>
    </row>
    <row r="131" spans="1:25">
      <c r="A131" s="17">
        <v>40026</v>
      </c>
      <c r="B131" s="18"/>
      <c r="C131" s="18"/>
      <c r="D131" s="18"/>
      <c r="E131" s="17">
        <v>40026</v>
      </c>
      <c r="F131" s="19">
        <f t="shared" si="9"/>
        <v>0</v>
      </c>
      <c r="G131" s="19">
        <f t="shared" si="10"/>
        <v>0</v>
      </c>
      <c r="H131" s="19">
        <f t="shared" si="10"/>
        <v>0</v>
      </c>
      <c r="I131" s="22">
        <v>428000.62</v>
      </c>
      <c r="V131" s="17">
        <v>41395</v>
      </c>
      <c r="W131" s="21">
        <f t="shared" si="13"/>
        <v>2.9993007314455644E-2</v>
      </c>
      <c r="X131" s="21">
        <f t="shared" si="13"/>
        <v>-2.1071716610674095E-2</v>
      </c>
      <c r="Y131" s="21">
        <f t="shared" si="13"/>
        <v>-5.3444055337236989E-3</v>
      </c>
    </row>
    <row r="132" spans="1:25">
      <c r="A132" s="17">
        <v>40057</v>
      </c>
      <c r="B132" s="18"/>
      <c r="C132" s="18"/>
      <c r="D132" s="18"/>
      <c r="E132" s="17">
        <v>40057</v>
      </c>
      <c r="F132" s="19">
        <f t="shared" si="9"/>
        <v>0</v>
      </c>
      <c r="G132" s="19">
        <f t="shared" si="10"/>
        <v>0</v>
      </c>
      <c r="H132" s="19">
        <f t="shared" si="10"/>
        <v>0</v>
      </c>
      <c r="I132" s="22">
        <v>431432.5</v>
      </c>
      <c r="V132" s="17">
        <v>41426</v>
      </c>
      <c r="W132" s="21">
        <f t="shared" si="13"/>
        <v>2.0197339839162453E-2</v>
      </c>
      <c r="X132" s="21">
        <f t="shared" si="13"/>
        <v>-1.5016373863461876E-2</v>
      </c>
      <c r="Y132" s="21">
        <f t="shared" si="13"/>
        <v>-4.4825203783009837E-3</v>
      </c>
    </row>
    <row r="133" spans="1:25">
      <c r="A133" s="17">
        <v>40087</v>
      </c>
      <c r="B133" s="18"/>
      <c r="C133" s="18"/>
      <c r="D133" s="18"/>
      <c r="E133" s="17">
        <v>40087</v>
      </c>
      <c r="F133" s="19">
        <f t="shared" si="9"/>
        <v>0</v>
      </c>
      <c r="G133" s="19">
        <f t="shared" si="10"/>
        <v>0</v>
      </c>
      <c r="H133" s="19">
        <f t="shared" si="10"/>
        <v>0</v>
      </c>
      <c r="I133" s="22">
        <v>489248.51</v>
      </c>
      <c r="V133" s="17">
        <v>41456</v>
      </c>
      <c r="W133" s="21">
        <f t="shared" si="13"/>
        <v>1.3016858999442904E-2</v>
      </c>
      <c r="X133" s="21">
        <f t="shared" si="13"/>
        <v>-9.2622617066522202E-3</v>
      </c>
      <c r="Y133" s="21">
        <f t="shared" si="13"/>
        <v>-3.5327631292368048E-3</v>
      </c>
    </row>
    <row r="134" spans="1:25">
      <c r="A134" s="17">
        <v>40118</v>
      </c>
      <c r="B134" s="18"/>
      <c r="C134" s="18"/>
      <c r="D134" s="18"/>
      <c r="E134" s="17">
        <v>40118</v>
      </c>
      <c r="F134" s="19">
        <f t="shared" si="9"/>
        <v>0</v>
      </c>
      <c r="G134" s="19">
        <f t="shared" si="10"/>
        <v>0</v>
      </c>
      <c r="H134" s="19">
        <f t="shared" si="10"/>
        <v>0</v>
      </c>
      <c r="I134" s="22">
        <v>453073.78</v>
      </c>
      <c r="V134" s="17">
        <v>41487</v>
      </c>
      <c r="W134" s="21">
        <f t="shared" si="13"/>
        <v>6.4787284824175725E-3</v>
      </c>
      <c r="X134" s="21">
        <f t="shared" si="13"/>
        <v>-3.9257944047519653E-3</v>
      </c>
      <c r="Y134" s="21">
        <f t="shared" si="13"/>
        <v>-2.8086520575942029E-3</v>
      </c>
    </row>
    <row r="135" spans="1:25">
      <c r="A135" s="17">
        <v>40148</v>
      </c>
      <c r="B135" s="18"/>
      <c r="C135" s="18"/>
      <c r="D135" s="18"/>
      <c r="E135" s="17">
        <v>40148</v>
      </c>
      <c r="F135" s="19">
        <f t="shared" si="9"/>
        <v>0</v>
      </c>
      <c r="G135" s="19">
        <f t="shared" si="10"/>
        <v>0</v>
      </c>
      <c r="H135" s="19">
        <f t="shared" si="10"/>
        <v>0</v>
      </c>
      <c r="I135" s="22">
        <v>506540.2</v>
      </c>
      <c r="V135" s="17">
        <v>41518</v>
      </c>
      <c r="W135" s="21">
        <f t="shared" si="13"/>
        <v>6.7966197776578577E-3</v>
      </c>
      <c r="X135" s="21">
        <f t="shared" si="13"/>
        <v>-4.0777402499191113E-3</v>
      </c>
      <c r="Y135" s="21">
        <f t="shared" si="13"/>
        <v>-3.2286234356186934E-3</v>
      </c>
    </row>
    <row r="136" spans="1:25">
      <c r="A136" s="17">
        <v>40179</v>
      </c>
      <c r="B136" s="18"/>
      <c r="C136" s="18"/>
      <c r="D136" s="18"/>
      <c r="E136" s="17">
        <v>40179</v>
      </c>
      <c r="F136" s="19">
        <f t="shared" si="9"/>
        <v>0</v>
      </c>
      <c r="G136" s="19">
        <f t="shared" si="10"/>
        <v>0</v>
      </c>
      <c r="H136" s="19">
        <f t="shared" si="10"/>
        <v>0</v>
      </c>
      <c r="I136" s="22">
        <v>449573.66</v>
      </c>
      <c r="V136" s="17">
        <v>41548</v>
      </c>
      <c r="W136" s="21">
        <f t="shared" si="13"/>
        <v>1.1368040800200646E-2</v>
      </c>
      <c r="X136" s="21">
        <f t="shared" si="13"/>
        <v>-7.4809251498244361E-3</v>
      </c>
      <c r="Y136" s="21">
        <f t="shared" si="13"/>
        <v>-4.1453348541244167E-3</v>
      </c>
    </row>
    <row r="137" spans="1:25">
      <c r="A137" s="17">
        <v>40210</v>
      </c>
      <c r="B137" s="18"/>
      <c r="C137" s="18"/>
      <c r="D137" s="18"/>
      <c r="E137" s="17">
        <v>40210</v>
      </c>
      <c r="F137" s="19">
        <f t="shared" si="9"/>
        <v>0</v>
      </c>
      <c r="G137" s="19">
        <f t="shared" si="10"/>
        <v>0</v>
      </c>
      <c r="H137" s="19">
        <f t="shared" si="10"/>
        <v>0</v>
      </c>
      <c r="I137" s="22">
        <v>439357.77</v>
      </c>
      <c r="V137" s="17">
        <v>41579</v>
      </c>
      <c r="W137" s="21">
        <f t="shared" si="13"/>
        <v>7.4018040695630633E-3</v>
      </c>
      <c r="X137" s="21">
        <f t="shared" si="13"/>
        <v>-5.9587233595502472E-3</v>
      </c>
      <c r="Y137" s="21">
        <f t="shared" si="13"/>
        <v>-3.2541701563155168E-3</v>
      </c>
    </row>
    <row r="138" spans="1:25">
      <c r="A138" s="17">
        <v>40238</v>
      </c>
      <c r="B138" s="18"/>
      <c r="C138" s="18"/>
      <c r="D138" s="18"/>
      <c r="E138" s="17">
        <v>40238</v>
      </c>
      <c r="F138" s="19">
        <f t="shared" si="9"/>
        <v>0</v>
      </c>
      <c r="G138" s="19">
        <f t="shared" si="10"/>
        <v>0</v>
      </c>
      <c r="H138" s="19">
        <f t="shared" si="10"/>
        <v>0</v>
      </c>
      <c r="I138" s="22">
        <v>438601.67</v>
      </c>
      <c r="V138" s="17">
        <v>41609</v>
      </c>
      <c r="W138" s="21">
        <f t="shared" si="13"/>
        <v>1.6994122033552401E-2</v>
      </c>
      <c r="X138" s="21">
        <f t="shared" si="13"/>
        <v>-1.2010038260406924E-2</v>
      </c>
      <c r="Y138" s="21">
        <f t="shared" si="13"/>
        <v>-3.3986153992070071E-3</v>
      </c>
    </row>
    <row r="139" spans="1:25">
      <c r="A139" s="17">
        <v>40269</v>
      </c>
      <c r="B139" s="18"/>
      <c r="C139" s="18"/>
      <c r="D139" s="18"/>
      <c r="E139" s="17">
        <v>40269</v>
      </c>
      <c r="F139" s="19">
        <f t="shared" si="9"/>
        <v>0</v>
      </c>
      <c r="G139" s="19">
        <f t="shared" si="10"/>
        <v>0</v>
      </c>
      <c r="H139" s="19">
        <f t="shared" si="10"/>
        <v>0</v>
      </c>
      <c r="I139" s="22">
        <v>494109.9</v>
      </c>
      <c r="V139" s="17">
        <v>41640</v>
      </c>
      <c r="W139" s="21">
        <f t="shared" si="13"/>
        <v>1.6242482982525785E-2</v>
      </c>
      <c r="X139" s="21">
        <f t="shared" si="13"/>
        <v>-1.1880762490978211E-2</v>
      </c>
      <c r="Y139" s="21">
        <f t="shared" si="13"/>
        <v>-3.0735914777553662E-3</v>
      </c>
    </row>
    <row r="140" spans="1:25">
      <c r="A140" s="17">
        <v>40299</v>
      </c>
      <c r="B140" s="18"/>
      <c r="C140" s="18"/>
      <c r="D140" s="18"/>
      <c r="E140" s="17">
        <v>40299</v>
      </c>
      <c r="F140" s="19">
        <f t="shared" si="9"/>
        <v>0</v>
      </c>
      <c r="G140" s="19">
        <f t="shared" si="10"/>
        <v>0</v>
      </c>
      <c r="H140" s="19">
        <f t="shared" si="10"/>
        <v>0</v>
      </c>
      <c r="I140" s="22">
        <v>506489.09</v>
      </c>
      <c r="V140" s="17">
        <v>41671</v>
      </c>
      <c r="W140" s="21">
        <f t="shared" si="13"/>
        <v>1.8570514291733262E-2</v>
      </c>
      <c r="X140" s="21">
        <f t="shared" si="13"/>
        <v>-1.4056082189429532E-2</v>
      </c>
      <c r="Y140" s="21">
        <f t="shared" si="13"/>
        <v>-4.0708224685721082E-3</v>
      </c>
    </row>
    <row r="141" spans="1:25">
      <c r="A141" s="17">
        <v>40330</v>
      </c>
      <c r="B141" s="18"/>
      <c r="C141" s="18"/>
      <c r="D141" s="18"/>
      <c r="E141" s="17">
        <v>40330</v>
      </c>
      <c r="F141" s="19">
        <f t="shared" si="9"/>
        <v>0</v>
      </c>
      <c r="G141" s="19">
        <f t="shared" si="10"/>
        <v>0</v>
      </c>
      <c r="H141" s="19">
        <f t="shared" si="10"/>
        <v>0</v>
      </c>
      <c r="I141" s="22">
        <v>447945.29</v>
      </c>
      <c r="V141" s="17">
        <v>41699</v>
      </c>
      <c r="W141" s="21">
        <f t="shared" si="13"/>
        <v>2.3225763343523945E-2</v>
      </c>
      <c r="X141" s="21">
        <f t="shared" si="13"/>
        <v>-1.5099139079037873E-2</v>
      </c>
      <c r="Y141" s="21">
        <f t="shared" si="13"/>
        <v>-4.3704614541396417E-3</v>
      </c>
    </row>
    <row r="142" spans="1:25">
      <c r="A142" s="17">
        <v>40360</v>
      </c>
      <c r="B142" s="18"/>
      <c r="C142" s="18"/>
      <c r="D142" s="18"/>
      <c r="E142" s="17">
        <v>40360</v>
      </c>
      <c r="F142" s="19">
        <f t="shared" si="9"/>
        <v>0</v>
      </c>
      <c r="G142" s="19">
        <f t="shared" si="10"/>
        <v>0</v>
      </c>
      <c r="H142" s="19">
        <f t="shared" si="10"/>
        <v>0</v>
      </c>
      <c r="I142" s="22">
        <v>478896.31</v>
      </c>
      <c r="V142" s="17">
        <v>41730</v>
      </c>
      <c r="W142" s="21">
        <f t="shared" si="13"/>
        <v>1.8881405039690425E-2</v>
      </c>
      <c r="X142" s="21">
        <f t="shared" si="13"/>
        <v>-1.2809662372670437E-2</v>
      </c>
      <c r="Y142" s="21">
        <f t="shared" si="13"/>
        <v>-3.8113730488053233E-3</v>
      </c>
    </row>
    <row r="143" spans="1:25">
      <c r="A143" s="17">
        <v>40391</v>
      </c>
      <c r="B143" s="18"/>
      <c r="C143" s="18"/>
      <c r="D143" s="18"/>
      <c r="E143" s="17">
        <v>40391</v>
      </c>
      <c r="F143" s="19">
        <f t="shared" si="9"/>
        <v>0</v>
      </c>
      <c r="G143" s="19">
        <f t="shared" si="10"/>
        <v>0</v>
      </c>
      <c r="H143" s="19">
        <f t="shared" si="10"/>
        <v>0</v>
      </c>
      <c r="I143" s="22">
        <v>490255.59</v>
      </c>
      <c r="V143" s="17">
        <v>41760</v>
      </c>
      <c r="W143" s="21">
        <f t="shared" si="13"/>
        <v>2.1671150020244643E-2</v>
      </c>
      <c r="X143" s="21">
        <f t="shared" si="13"/>
        <v>-1.1270068095334993E-2</v>
      </c>
      <c r="Y143" s="21">
        <f t="shared" si="13"/>
        <v>-3.2850718819216612E-3</v>
      </c>
    </row>
    <row r="144" spans="1:25">
      <c r="A144" s="17">
        <v>40422</v>
      </c>
      <c r="B144" s="18"/>
      <c r="C144" s="18"/>
      <c r="D144" s="18"/>
      <c r="E144" s="17">
        <v>40422</v>
      </c>
      <c r="F144" s="19">
        <f t="shared" si="9"/>
        <v>0</v>
      </c>
      <c r="G144" s="19">
        <f t="shared" si="10"/>
        <v>0</v>
      </c>
      <c r="H144" s="19">
        <f t="shared" si="10"/>
        <v>0</v>
      </c>
      <c r="I144" s="22">
        <v>495690.66</v>
      </c>
      <c r="V144" s="17">
        <v>41791</v>
      </c>
      <c r="W144" s="21">
        <f t="shared" ref="W144:Y159" si="14">F189/AVERAGE($I184:$I189)</f>
        <v>1.8748366149752348E-2</v>
      </c>
      <c r="X144" s="21">
        <f t="shared" si="14"/>
        <v>-9.9489578185834524E-3</v>
      </c>
      <c r="Y144" s="21">
        <f t="shared" si="14"/>
        <v>-1.8764489266717074E-3</v>
      </c>
    </row>
    <row r="145" spans="1:25">
      <c r="A145" s="17">
        <v>40452</v>
      </c>
      <c r="B145" s="18"/>
      <c r="C145" s="18"/>
      <c r="D145" s="18"/>
      <c r="E145" s="17">
        <v>40452</v>
      </c>
      <c r="F145" s="19">
        <f t="shared" ref="F145:F208" si="15">SUM(B140:B145)</f>
        <v>0</v>
      </c>
      <c r="G145" s="19">
        <f t="shared" ref="G145:H208" si="16">SUM(C140:C145)</f>
        <v>0</v>
      </c>
      <c r="H145" s="19">
        <f t="shared" si="16"/>
        <v>0</v>
      </c>
      <c r="I145" s="22">
        <v>641805.68999999994</v>
      </c>
      <c r="V145" s="17">
        <v>41821</v>
      </c>
      <c r="W145" s="21">
        <f t="shared" si="14"/>
        <v>2.0845928334064116E-2</v>
      </c>
      <c r="X145" s="21">
        <f t="shared" si="14"/>
        <v>-1.0118189461979527E-2</v>
      </c>
      <c r="Y145" s="21">
        <f t="shared" si="14"/>
        <v>2.1416799091234857E-4</v>
      </c>
    </row>
    <row r="146" spans="1:25">
      <c r="A146" s="17">
        <v>40483</v>
      </c>
      <c r="B146" s="18"/>
      <c r="C146" s="18"/>
      <c r="D146" s="18"/>
      <c r="E146" s="17">
        <v>40483</v>
      </c>
      <c r="F146" s="19">
        <f t="shared" si="15"/>
        <v>0</v>
      </c>
      <c r="G146" s="19">
        <f t="shared" si="16"/>
        <v>0</v>
      </c>
      <c r="H146" s="19">
        <f t="shared" si="16"/>
        <v>0</v>
      </c>
      <c r="I146" s="22">
        <v>578453.74</v>
      </c>
      <c r="V146" s="17">
        <v>41852</v>
      </c>
      <c r="W146" s="21">
        <f t="shared" si="14"/>
        <v>2.0826977879650786E-2</v>
      </c>
      <c r="X146" s="21">
        <f t="shared" si="14"/>
        <v>-9.0706041583923334E-3</v>
      </c>
      <c r="Y146" s="21">
        <f t="shared" si="14"/>
        <v>2.6453493209257261E-3</v>
      </c>
    </row>
    <row r="147" spans="1:25">
      <c r="A147" s="17">
        <v>40513</v>
      </c>
      <c r="B147" s="18"/>
      <c r="C147" s="18"/>
      <c r="D147" s="18"/>
      <c r="E147" s="17">
        <v>40513</v>
      </c>
      <c r="F147" s="19">
        <f t="shared" si="15"/>
        <v>0</v>
      </c>
      <c r="G147" s="19">
        <f t="shared" si="16"/>
        <v>0</v>
      </c>
      <c r="H147" s="19">
        <f t="shared" si="16"/>
        <v>0</v>
      </c>
      <c r="I147" s="22">
        <v>558173.43999999994</v>
      </c>
      <c r="V147" s="17">
        <v>41883</v>
      </c>
      <c r="W147" s="21">
        <f t="shared" si="14"/>
        <v>1.3579523579728936E-2</v>
      </c>
      <c r="X147" s="21">
        <f t="shared" si="14"/>
        <v>-5.2772771286132497E-3</v>
      </c>
      <c r="Y147" s="21">
        <f t="shared" si="14"/>
        <v>4.8163004733164597E-3</v>
      </c>
    </row>
    <row r="148" spans="1:25">
      <c r="A148" s="17">
        <v>40544</v>
      </c>
      <c r="B148" s="18"/>
      <c r="C148" s="18"/>
      <c r="D148" s="18"/>
      <c r="E148" s="17">
        <v>40544</v>
      </c>
      <c r="F148" s="19">
        <f t="shared" si="15"/>
        <v>0</v>
      </c>
      <c r="G148" s="19">
        <f t="shared" si="16"/>
        <v>0</v>
      </c>
      <c r="H148" s="19">
        <f t="shared" si="16"/>
        <v>0</v>
      </c>
      <c r="I148" s="22">
        <v>575216.19999999995</v>
      </c>
      <c r="V148" s="17">
        <v>41913</v>
      </c>
      <c r="W148" s="21">
        <f t="shared" si="14"/>
        <v>1.1271929369169041E-2</v>
      </c>
      <c r="X148" s="21">
        <f t="shared" si="14"/>
        <v>-2.1169210035645496E-3</v>
      </c>
      <c r="Y148" s="21">
        <f t="shared" si="14"/>
        <v>7.0414492142279054E-3</v>
      </c>
    </row>
    <row r="149" spans="1:25">
      <c r="A149" s="17">
        <v>40575</v>
      </c>
      <c r="B149" s="18"/>
      <c r="C149" s="18"/>
      <c r="D149" s="18"/>
      <c r="E149" s="17">
        <v>40575</v>
      </c>
      <c r="F149" s="19">
        <f t="shared" si="15"/>
        <v>0</v>
      </c>
      <c r="G149" s="19">
        <f t="shared" si="16"/>
        <v>0</v>
      </c>
      <c r="H149" s="19">
        <f t="shared" si="16"/>
        <v>0</v>
      </c>
      <c r="I149" s="22">
        <v>499249.75</v>
      </c>
      <c r="V149" s="17">
        <v>41944</v>
      </c>
      <c r="W149" s="21">
        <f t="shared" si="14"/>
        <v>9.679510189662956E-3</v>
      </c>
      <c r="X149" s="21">
        <f t="shared" si="14"/>
        <v>-2.6407186575609972E-3</v>
      </c>
      <c r="Y149" s="21">
        <f t="shared" si="14"/>
        <v>7.2274962764899845E-3</v>
      </c>
    </row>
    <row r="150" spans="1:25">
      <c r="A150" s="17">
        <v>40603</v>
      </c>
      <c r="B150" s="18"/>
      <c r="C150" s="18"/>
      <c r="D150" s="18"/>
      <c r="E150" s="17">
        <v>40603</v>
      </c>
      <c r="F150" s="19">
        <f t="shared" si="15"/>
        <v>0</v>
      </c>
      <c r="G150" s="19">
        <f t="shared" si="16"/>
        <v>0</v>
      </c>
      <c r="H150" s="19">
        <f t="shared" si="16"/>
        <v>0</v>
      </c>
      <c r="I150" s="22">
        <v>600341.93999999994</v>
      </c>
      <c r="V150" s="17">
        <v>41974</v>
      </c>
      <c r="W150" s="21">
        <f t="shared" si="14"/>
        <v>7.0956245993616506E-3</v>
      </c>
      <c r="X150" s="21">
        <f t="shared" si="14"/>
        <v>-1.0751545267820293E-5</v>
      </c>
      <c r="Y150" s="21">
        <f t="shared" si="14"/>
        <v>7.6957978917277445E-3</v>
      </c>
    </row>
    <row r="151" spans="1:25">
      <c r="A151" s="17">
        <v>40634</v>
      </c>
      <c r="B151" s="18"/>
      <c r="C151" s="18"/>
      <c r="D151" s="18"/>
      <c r="E151" s="17">
        <v>40634</v>
      </c>
      <c r="F151" s="19">
        <f t="shared" si="15"/>
        <v>0</v>
      </c>
      <c r="G151" s="19">
        <f t="shared" si="16"/>
        <v>0</v>
      </c>
      <c r="H151" s="19">
        <f t="shared" si="16"/>
        <v>0</v>
      </c>
      <c r="I151" s="22">
        <v>633941.57999999996</v>
      </c>
      <c r="V151" s="17">
        <v>42005</v>
      </c>
      <c r="W151" s="21">
        <f t="shared" si="14"/>
        <v>7.8852162094815784E-3</v>
      </c>
      <c r="X151" s="21">
        <f t="shared" si="14"/>
        <v>-1.1800034605066029E-3</v>
      </c>
      <c r="Y151" s="21">
        <f t="shared" si="14"/>
        <v>6.5359300886795113E-3</v>
      </c>
    </row>
    <row r="152" spans="1:25">
      <c r="A152" s="17">
        <v>40664</v>
      </c>
      <c r="B152" s="18"/>
      <c r="C152" s="18"/>
      <c r="D152" s="18"/>
      <c r="E152" s="17">
        <v>40664</v>
      </c>
      <c r="F152" s="19">
        <f t="shared" si="15"/>
        <v>0</v>
      </c>
      <c r="G152" s="19">
        <f t="shared" si="16"/>
        <v>0</v>
      </c>
      <c r="H152" s="19">
        <f t="shared" si="16"/>
        <v>0</v>
      </c>
      <c r="I152" s="22">
        <v>607667.76</v>
      </c>
      <c r="V152" s="17">
        <v>42036</v>
      </c>
      <c r="W152" s="21">
        <f t="shared" si="14"/>
        <v>8.7621481893389065E-3</v>
      </c>
      <c r="X152" s="21">
        <f t="shared" si="14"/>
        <v>-1.1371037292357174E-3</v>
      </c>
      <c r="Y152" s="21">
        <f t="shared" si="14"/>
        <v>5.6191377087989689E-3</v>
      </c>
    </row>
    <row r="153" spans="1:25">
      <c r="A153" s="17">
        <v>40695</v>
      </c>
      <c r="B153" s="18"/>
      <c r="C153" s="18"/>
      <c r="D153" s="18"/>
      <c r="E153" s="17">
        <v>40695</v>
      </c>
      <c r="F153" s="19">
        <f t="shared" si="15"/>
        <v>0</v>
      </c>
      <c r="G153" s="19">
        <f t="shared" si="16"/>
        <v>0</v>
      </c>
      <c r="H153" s="19">
        <f t="shared" si="16"/>
        <v>0</v>
      </c>
      <c r="I153" s="22">
        <v>590986.84</v>
      </c>
      <c r="V153" s="17">
        <v>42064</v>
      </c>
      <c r="W153" s="21">
        <f t="shared" si="14"/>
        <v>9.5646521991064777E-3</v>
      </c>
      <c r="X153" s="21">
        <f t="shared" si="14"/>
        <v>-7.7548139271797593E-4</v>
      </c>
      <c r="Y153" s="21">
        <f t="shared" si="14"/>
        <v>5.4270254453233991E-3</v>
      </c>
    </row>
    <row r="154" spans="1:25">
      <c r="A154" s="17">
        <v>40725</v>
      </c>
      <c r="B154" s="18"/>
      <c r="C154" s="18"/>
      <c r="D154" s="18"/>
      <c r="E154" s="17">
        <v>40725</v>
      </c>
      <c r="F154" s="19">
        <f t="shared" si="15"/>
        <v>0</v>
      </c>
      <c r="G154" s="19">
        <f t="shared" si="16"/>
        <v>0</v>
      </c>
      <c r="H154" s="19">
        <f t="shared" si="16"/>
        <v>0</v>
      </c>
      <c r="I154" s="22">
        <v>576563.75</v>
      </c>
      <c r="V154" s="17">
        <v>42095</v>
      </c>
      <c r="W154" s="21">
        <f t="shared" si="14"/>
        <v>1.1104357482782682E-2</v>
      </c>
      <c r="X154" s="21">
        <f t="shared" si="14"/>
        <v>9.3868830918258277E-4</v>
      </c>
      <c r="Y154" s="21">
        <f t="shared" si="14"/>
        <v>5.7018643653165262E-3</v>
      </c>
    </row>
    <row r="155" spans="1:25">
      <c r="A155" s="17">
        <v>40756</v>
      </c>
      <c r="B155" s="18"/>
      <c r="C155" s="18"/>
      <c r="D155" s="18"/>
      <c r="E155" s="17">
        <v>40756</v>
      </c>
      <c r="F155" s="19">
        <f t="shared" si="15"/>
        <v>0</v>
      </c>
      <c r="G155" s="19">
        <f t="shared" si="16"/>
        <v>0</v>
      </c>
      <c r="H155" s="19">
        <f t="shared" si="16"/>
        <v>0</v>
      </c>
      <c r="I155" s="22">
        <v>575739.39</v>
      </c>
      <c r="V155" s="17">
        <v>42125</v>
      </c>
      <c r="W155" s="21">
        <f t="shared" si="14"/>
        <v>7.331455848082721E-3</v>
      </c>
      <c r="X155" s="21">
        <f t="shared" si="14"/>
        <v>4.6457987177457348E-3</v>
      </c>
      <c r="Y155" s="21">
        <f t="shared" si="14"/>
        <v>6.2034928278022509E-3</v>
      </c>
    </row>
    <row r="156" spans="1:25">
      <c r="A156" s="17">
        <v>40787</v>
      </c>
      <c r="B156" s="18"/>
      <c r="C156" s="18"/>
      <c r="D156" s="18"/>
      <c r="E156" s="17">
        <v>40787</v>
      </c>
      <c r="F156" s="19">
        <f t="shared" si="15"/>
        <v>0</v>
      </c>
      <c r="G156" s="19">
        <f t="shared" si="16"/>
        <v>0</v>
      </c>
      <c r="H156" s="19">
        <f t="shared" si="16"/>
        <v>0</v>
      </c>
      <c r="I156" s="22">
        <v>497823.7</v>
      </c>
      <c r="V156" s="17">
        <v>42156</v>
      </c>
      <c r="W156" s="21">
        <f t="shared" si="14"/>
        <v>6.081981001259072E-3</v>
      </c>
      <c r="X156" s="21">
        <f t="shared" si="14"/>
        <v>6.1167052936884339E-3</v>
      </c>
      <c r="Y156" s="21">
        <f t="shared" si="14"/>
        <v>7.1318890360862475E-3</v>
      </c>
    </row>
    <row r="157" spans="1:25">
      <c r="A157" s="17">
        <v>40817</v>
      </c>
      <c r="B157" s="18"/>
      <c r="C157" s="18"/>
      <c r="D157" s="18"/>
      <c r="E157" s="17">
        <v>40817</v>
      </c>
      <c r="F157" s="19">
        <f t="shared" si="15"/>
        <v>0</v>
      </c>
      <c r="G157" s="19">
        <f t="shared" si="16"/>
        <v>0</v>
      </c>
      <c r="H157" s="19">
        <f t="shared" si="16"/>
        <v>0</v>
      </c>
      <c r="I157" s="22">
        <v>459684.52</v>
      </c>
      <c r="V157" s="17">
        <v>42186</v>
      </c>
      <c r="W157" s="21">
        <f t="shared" si="14"/>
        <v>3.579140582873465E-3</v>
      </c>
      <c r="X157" s="21">
        <f t="shared" si="14"/>
        <v>8.0530446855866626E-3</v>
      </c>
      <c r="Y157" s="21">
        <f t="shared" si="14"/>
        <v>8.0707664678294089E-3</v>
      </c>
    </row>
    <row r="158" spans="1:25">
      <c r="A158" s="17">
        <v>40848</v>
      </c>
      <c r="B158" s="18"/>
      <c r="C158" s="18"/>
      <c r="D158" s="18"/>
      <c r="E158" s="17">
        <v>40848</v>
      </c>
      <c r="F158" s="19">
        <f t="shared" si="15"/>
        <v>0</v>
      </c>
      <c r="G158" s="19">
        <f t="shared" si="16"/>
        <v>0</v>
      </c>
      <c r="H158" s="19">
        <f t="shared" si="16"/>
        <v>0</v>
      </c>
      <c r="I158" s="22">
        <v>485122.97</v>
      </c>
      <c r="V158" s="17">
        <v>42217</v>
      </c>
      <c r="W158" s="21">
        <f t="shared" si="14"/>
        <v>-2.1203132031086739E-3</v>
      </c>
      <c r="X158" s="21">
        <f t="shared" si="14"/>
        <v>1.0983825733258283E-2</v>
      </c>
      <c r="Y158" s="21">
        <f t="shared" si="14"/>
        <v>9.4149610339392242E-3</v>
      </c>
    </row>
    <row r="159" spans="1:25">
      <c r="A159" s="17">
        <v>40878</v>
      </c>
      <c r="B159" s="18"/>
      <c r="C159" s="18"/>
      <c r="D159" s="18"/>
      <c r="E159" s="17">
        <v>40878</v>
      </c>
      <c r="F159" s="19">
        <f t="shared" si="15"/>
        <v>0</v>
      </c>
      <c r="G159" s="19">
        <f t="shared" si="16"/>
        <v>0</v>
      </c>
      <c r="H159" s="19">
        <f t="shared" si="16"/>
        <v>0</v>
      </c>
      <c r="I159" s="22">
        <v>433458.44</v>
      </c>
      <c r="V159" s="17">
        <v>42248</v>
      </c>
      <c r="W159" s="21">
        <f t="shared" si="14"/>
        <v>-6.4410284276700232E-3</v>
      </c>
      <c r="X159" s="21">
        <f t="shared" si="14"/>
        <v>1.353384218160556E-2</v>
      </c>
      <c r="Y159" s="21">
        <f t="shared" si="14"/>
        <v>1.0822245957770336E-2</v>
      </c>
    </row>
    <row r="160" spans="1:25">
      <c r="A160" s="17">
        <v>40909</v>
      </c>
      <c r="B160" s="18">
        <v>2218.08</v>
      </c>
      <c r="C160" s="18">
        <v>-1332.2</v>
      </c>
      <c r="D160" s="18">
        <v>-363.63076533234749</v>
      </c>
      <c r="E160" s="17">
        <v>40909</v>
      </c>
      <c r="F160" s="19">
        <f t="shared" si="15"/>
        <v>2218.08</v>
      </c>
      <c r="G160" s="19">
        <f t="shared" si="16"/>
        <v>-1332.2</v>
      </c>
      <c r="H160" s="19">
        <f t="shared" si="16"/>
        <v>-363.63076533234749</v>
      </c>
      <c r="I160" s="22">
        <v>387848.98</v>
      </c>
      <c r="V160" s="17">
        <v>42278</v>
      </c>
      <c r="W160" s="21">
        <f t="shared" ref="W160:Y175" si="17">F205/AVERAGE($I200:$I205)</f>
        <v>-7.2888774810500306E-3</v>
      </c>
      <c r="X160" s="21">
        <f t="shared" si="17"/>
        <v>1.0751970861334842E-2</v>
      </c>
      <c r="Y160" s="21">
        <f t="shared" si="17"/>
        <v>9.901946655106568E-3</v>
      </c>
    </row>
    <row r="161" spans="1:25">
      <c r="A161" s="17">
        <v>40940</v>
      </c>
      <c r="B161" s="18">
        <v>5027.8900000000003</v>
      </c>
      <c r="C161" s="18">
        <v>-2411.8000000000002</v>
      </c>
      <c r="D161" s="18">
        <v>-441.73353815222839</v>
      </c>
      <c r="E161" s="17">
        <v>40940</v>
      </c>
      <c r="F161" s="19">
        <f t="shared" si="15"/>
        <v>7245.97</v>
      </c>
      <c r="G161" s="19">
        <f t="shared" si="16"/>
        <v>-3744</v>
      </c>
      <c r="H161" s="19">
        <f t="shared" si="16"/>
        <v>-805.36430348457588</v>
      </c>
      <c r="I161" s="22">
        <v>499939.51</v>
      </c>
      <c r="V161" s="17">
        <v>42309</v>
      </c>
      <c r="W161" s="21">
        <f t="shared" si="17"/>
        <v>-8.2809473698482617E-3</v>
      </c>
      <c r="X161" s="21">
        <f t="shared" si="17"/>
        <v>1.075721531345733E-2</v>
      </c>
      <c r="Y161" s="21">
        <f t="shared" si="17"/>
        <v>1.0283095462263346E-2</v>
      </c>
    </row>
    <row r="162" spans="1:25">
      <c r="A162" s="17">
        <v>40969</v>
      </c>
      <c r="B162" s="18">
        <v>1398.36</v>
      </c>
      <c r="C162" s="18">
        <v>-695.8</v>
      </c>
      <c r="D162" s="18">
        <v>-283.20932219175262</v>
      </c>
      <c r="E162" s="17">
        <v>40969</v>
      </c>
      <c r="F162" s="19">
        <f t="shared" si="15"/>
        <v>8644.33</v>
      </c>
      <c r="G162" s="19">
        <f t="shared" si="16"/>
        <v>-4439.8</v>
      </c>
      <c r="H162" s="19">
        <f t="shared" si="16"/>
        <v>-1088.5736256763284</v>
      </c>
      <c r="I162" s="22">
        <v>483112.01</v>
      </c>
      <c r="V162" s="17">
        <v>42339</v>
      </c>
      <c r="W162" s="21">
        <f t="shared" si="17"/>
        <v>-6.7353034313365912E-3</v>
      </c>
      <c r="X162" s="21">
        <f t="shared" si="17"/>
        <v>9.5111377425566076E-3</v>
      </c>
      <c r="Y162" s="21">
        <f t="shared" si="17"/>
        <v>9.1938839455463321E-3</v>
      </c>
    </row>
    <row r="163" spans="1:25">
      <c r="A163" s="17">
        <v>41000</v>
      </c>
      <c r="B163" s="18">
        <v>19.78</v>
      </c>
      <c r="C163" s="18">
        <v>148.9</v>
      </c>
      <c r="D163" s="18">
        <v>-100.93626342666084</v>
      </c>
      <c r="E163" s="17">
        <v>41000</v>
      </c>
      <c r="F163" s="19">
        <f t="shared" si="15"/>
        <v>8664.11</v>
      </c>
      <c r="G163" s="19">
        <f t="shared" si="16"/>
        <v>-4290.9000000000005</v>
      </c>
      <c r="H163" s="19">
        <f t="shared" si="16"/>
        <v>-1189.5098891029893</v>
      </c>
      <c r="I163" s="22">
        <v>466441.06</v>
      </c>
      <c r="V163" s="17">
        <v>42370</v>
      </c>
      <c r="W163" s="21">
        <f t="shared" si="17"/>
        <v>-9.9786431701291596E-3</v>
      </c>
      <c r="X163" s="21">
        <f t="shared" si="17"/>
        <v>1.2603576883090556E-2</v>
      </c>
      <c r="Y163" s="21">
        <f t="shared" si="17"/>
        <v>9.7886211483696299E-3</v>
      </c>
    </row>
    <row r="164" spans="1:25">
      <c r="A164" s="17">
        <v>41030</v>
      </c>
      <c r="B164" s="18">
        <v>-321.95999999999998</v>
      </c>
      <c r="C164" s="18">
        <v>128.4</v>
      </c>
      <c r="D164" s="18">
        <v>-71.48179866036277</v>
      </c>
      <c r="E164" s="17">
        <v>41030</v>
      </c>
      <c r="F164" s="19">
        <f t="shared" si="15"/>
        <v>8342.1500000000015</v>
      </c>
      <c r="G164" s="19">
        <f t="shared" si="16"/>
        <v>-4162.5000000000009</v>
      </c>
      <c r="H164" s="19">
        <f t="shared" si="16"/>
        <v>-1260.991687763352</v>
      </c>
      <c r="I164" s="22">
        <v>459804.88</v>
      </c>
      <c r="V164" s="17">
        <v>42401</v>
      </c>
      <c r="W164" s="21">
        <f t="shared" si="17"/>
        <v>-8.1770090369612299E-3</v>
      </c>
      <c r="X164" s="21">
        <f t="shared" si="17"/>
        <v>1.164425911125024E-2</v>
      </c>
      <c r="Y164" s="21">
        <f t="shared" si="17"/>
        <v>9.0352527312523735E-3</v>
      </c>
    </row>
    <row r="165" spans="1:25">
      <c r="A165" s="17">
        <v>41061</v>
      </c>
      <c r="B165" s="18">
        <v>187.04</v>
      </c>
      <c r="C165" s="18">
        <v>210</v>
      </c>
      <c r="D165" s="18">
        <v>58.300734082397071</v>
      </c>
      <c r="E165" s="17">
        <v>41061</v>
      </c>
      <c r="F165" s="19">
        <f t="shared" si="15"/>
        <v>8529.1900000000023</v>
      </c>
      <c r="G165" s="19">
        <f t="shared" si="16"/>
        <v>-3952.5000000000009</v>
      </c>
      <c r="H165" s="19">
        <f t="shared" si="16"/>
        <v>-1202.6909536809549</v>
      </c>
      <c r="I165" s="22">
        <v>402149.77</v>
      </c>
      <c r="V165" s="17">
        <v>42430</v>
      </c>
      <c r="W165" s="21">
        <f t="shared" si="17"/>
        <v>1.0700641246181887E-3</v>
      </c>
      <c r="X165" s="21">
        <f t="shared" si="17"/>
        <v>5.2736196265827893E-3</v>
      </c>
      <c r="Y165" s="21">
        <f t="shared" si="17"/>
        <v>4.2648633509571772E-3</v>
      </c>
    </row>
    <row r="166" spans="1:25">
      <c r="A166" s="17">
        <v>41091</v>
      </c>
      <c r="B166" s="18">
        <v>1913.98</v>
      </c>
      <c r="C166" s="18">
        <v>-953.1</v>
      </c>
      <c r="D166" s="18">
        <v>-358.4611851150832</v>
      </c>
      <c r="E166" s="17">
        <v>41091</v>
      </c>
      <c r="F166" s="19">
        <f t="shared" si="15"/>
        <v>8225.09</v>
      </c>
      <c r="G166" s="19">
        <f t="shared" si="16"/>
        <v>-3573.4</v>
      </c>
      <c r="H166" s="19">
        <f t="shared" si="16"/>
        <v>-1197.5213734636907</v>
      </c>
      <c r="I166" s="22">
        <v>434564.07</v>
      </c>
      <c r="V166" s="17">
        <v>42461</v>
      </c>
      <c r="W166" s="21">
        <f t="shared" si="17"/>
        <v>8.5987116732011946E-4</v>
      </c>
      <c r="X166" s="21">
        <f t="shared" si="17"/>
        <v>5.1050597204637393E-3</v>
      </c>
      <c r="Y166" s="21">
        <f t="shared" si="17"/>
        <v>3.4024296136275015E-3</v>
      </c>
    </row>
    <row r="167" spans="1:25">
      <c r="A167" s="17">
        <v>41122</v>
      </c>
      <c r="B167" s="18">
        <v>1635.36</v>
      </c>
      <c r="C167" s="18">
        <v>-783.19999999999993</v>
      </c>
      <c r="D167" s="18">
        <v>-288.29611083703304</v>
      </c>
      <c r="E167" s="17">
        <v>41122</v>
      </c>
      <c r="F167" s="19">
        <f t="shared" si="15"/>
        <v>4832.5599999999995</v>
      </c>
      <c r="G167" s="19">
        <f t="shared" si="16"/>
        <v>-1944.7999999999997</v>
      </c>
      <c r="H167" s="19">
        <f t="shared" si="16"/>
        <v>-1044.0839461484954</v>
      </c>
      <c r="I167" s="22">
        <v>426655.31</v>
      </c>
      <c r="V167" s="17">
        <v>42491</v>
      </c>
      <c r="W167" s="21">
        <f t="shared" si="17"/>
        <v>3.5026491245974617E-3</v>
      </c>
      <c r="X167" s="21">
        <f t="shared" si="17"/>
        <v>4.7846835180352341E-3</v>
      </c>
      <c r="Y167" s="21">
        <f t="shared" si="17"/>
        <v>3.7879282235539495E-3</v>
      </c>
    </row>
    <row r="168" spans="1:25">
      <c r="A168" s="17">
        <v>41153</v>
      </c>
      <c r="B168" s="18">
        <v>3810.73</v>
      </c>
      <c r="C168" s="18">
        <v>-1702.6</v>
      </c>
      <c r="D168" s="18">
        <v>-556.86370677451964</v>
      </c>
      <c r="E168" s="17">
        <v>41153</v>
      </c>
      <c r="F168" s="19">
        <f t="shared" si="15"/>
        <v>7244.93</v>
      </c>
      <c r="G168" s="19">
        <f t="shared" si="16"/>
        <v>-2951.6</v>
      </c>
      <c r="H168" s="19">
        <f t="shared" si="16"/>
        <v>-1317.7383307312625</v>
      </c>
      <c r="I168" s="22">
        <v>429465.67</v>
      </c>
      <c r="V168" s="17">
        <v>42522</v>
      </c>
      <c r="W168" s="21">
        <f t="shared" si="17"/>
        <v>4.817476139308584E-3</v>
      </c>
      <c r="X168" s="21">
        <f t="shared" si="17"/>
        <v>2.575164555471467E-3</v>
      </c>
      <c r="Y168" s="21">
        <f t="shared" si="17"/>
        <v>2.402021529057663E-3</v>
      </c>
    </row>
    <row r="169" spans="1:25">
      <c r="A169" s="17">
        <v>41183</v>
      </c>
      <c r="B169" s="18">
        <v>1834.75</v>
      </c>
      <c r="C169" s="18">
        <v>-872.6</v>
      </c>
      <c r="D169" s="18">
        <v>-482.46359781561205</v>
      </c>
      <c r="E169" s="17">
        <v>41183</v>
      </c>
      <c r="F169" s="19">
        <f t="shared" si="15"/>
        <v>9059.9</v>
      </c>
      <c r="G169" s="19">
        <f t="shared" si="16"/>
        <v>-3973.1</v>
      </c>
      <c r="H169" s="19">
        <f t="shared" si="16"/>
        <v>-1699.2656651202137</v>
      </c>
      <c r="I169" s="22">
        <v>493300.26</v>
      </c>
      <c r="V169" s="17">
        <v>42552</v>
      </c>
      <c r="W169" s="21">
        <f t="shared" si="17"/>
        <v>1.0392943741858443E-2</v>
      </c>
      <c r="X169" s="21">
        <f t="shared" si="17"/>
        <v>-2.3255504078054158E-3</v>
      </c>
      <c r="Y169" s="21">
        <f t="shared" si="17"/>
        <v>3.5165815354823633E-4</v>
      </c>
    </row>
    <row r="170" spans="1:25">
      <c r="A170" s="17">
        <v>41214</v>
      </c>
      <c r="B170" s="18">
        <v>1771.93</v>
      </c>
      <c r="C170" s="18">
        <v>-957.09999999999991</v>
      </c>
      <c r="D170" s="18">
        <v>-436.16634379188645</v>
      </c>
      <c r="E170" s="17">
        <v>41214</v>
      </c>
      <c r="F170" s="19">
        <f t="shared" si="15"/>
        <v>11153.79</v>
      </c>
      <c r="G170" s="19">
        <f t="shared" si="16"/>
        <v>-5058.6000000000004</v>
      </c>
      <c r="H170" s="19">
        <f t="shared" si="16"/>
        <v>-2063.9502102517372</v>
      </c>
      <c r="I170" s="22">
        <v>481244.48</v>
      </c>
      <c r="V170" s="17">
        <v>42583</v>
      </c>
      <c r="W170" s="21">
        <f t="shared" si="17"/>
        <v>1.4632171087327952E-2</v>
      </c>
      <c r="X170" s="21">
        <f t="shared" si="17"/>
        <v>-5.9588492710361861E-3</v>
      </c>
      <c r="Y170" s="21">
        <f t="shared" si="17"/>
        <v>-4.1362310999075018E-4</v>
      </c>
    </row>
    <row r="171" spans="1:25">
      <c r="A171" s="17">
        <v>41244</v>
      </c>
      <c r="B171" s="18">
        <v>2977.17</v>
      </c>
      <c r="C171" s="18">
        <v>-1632.5</v>
      </c>
      <c r="D171" s="18">
        <v>-480.1699544840979</v>
      </c>
      <c r="E171" s="17">
        <v>41244</v>
      </c>
      <c r="F171" s="19">
        <f t="shared" si="15"/>
        <v>13943.92</v>
      </c>
      <c r="G171" s="19">
        <f t="shared" si="16"/>
        <v>-6901.1</v>
      </c>
      <c r="H171" s="19">
        <f t="shared" si="16"/>
        <v>-2602.4208988182322</v>
      </c>
      <c r="I171" s="22">
        <v>496002.21</v>
      </c>
      <c r="V171" s="17">
        <v>42614</v>
      </c>
      <c r="W171" s="21">
        <f t="shared" si="17"/>
        <v>8.8856811273251915E-3</v>
      </c>
      <c r="X171" s="21">
        <f t="shared" si="17"/>
        <v>-1.4175828624852032E-3</v>
      </c>
      <c r="Y171" s="21">
        <f t="shared" si="17"/>
        <v>3.0049463426160472E-3</v>
      </c>
    </row>
    <row r="172" spans="1:25">
      <c r="A172" s="17">
        <v>41275</v>
      </c>
      <c r="B172" s="18">
        <v>3980.24</v>
      </c>
      <c r="C172" s="18">
        <v>-3238.8</v>
      </c>
      <c r="D172" s="18">
        <v>-868.40238779650667</v>
      </c>
      <c r="E172" s="17">
        <v>41275</v>
      </c>
      <c r="F172" s="19">
        <f t="shared" si="15"/>
        <v>16010.18</v>
      </c>
      <c r="G172" s="19">
        <f t="shared" si="16"/>
        <v>-9186.7999999999993</v>
      </c>
      <c r="H172" s="19">
        <f t="shared" si="16"/>
        <v>-3112.3621014996561</v>
      </c>
      <c r="I172" s="22">
        <v>509631.89</v>
      </c>
      <c r="V172" s="17">
        <v>42644</v>
      </c>
      <c r="W172" s="21">
        <f t="shared" si="17"/>
        <v>6.5142076241268554E-3</v>
      </c>
      <c r="X172" s="21">
        <f t="shared" si="17"/>
        <v>1.0422111401206041E-3</v>
      </c>
      <c r="Y172" s="21">
        <f t="shared" si="17"/>
        <v>5.2082566105179041E-3</v>
      </c>
    </row>
    <row r="173" spans="1:25">
      <c r="A173" s="17">
        <v>41306</v>
      </c>
      <c r="B173" s="18">
        <v>2434.31</v>
      </c>
      <c r="C173" s="18">
        <v>-1647.4</v>
      </c>
      <c r="D173" s="18">
        <v>-158.80099749575103</v>
      </c>
      <c r="E173" s="17">
        <v>41306</v>
      </c>
      <c r="F173" s="19">
        <f t="shared" si="15"/>
        <v>16809.13</v>
      </c>
      <c r="G173" s="19">
        <f t="shared" si="16"/>
        <v>-10050.999999999998</v>
      </c>
      <c r="H173" s="19">
        <f t="shared" si="16"/>
        <v>-2982.8669881583733</v>
      </c>
      <c r="I173" s="22">
        <v>529513.80000000005</v>
      </c>
      <c r="V173" s="17">
        <v>42675</v>
      </c>
      <c r="W173" s="21">
        <f t="shared" si="17"/>
        <v>1.4126290190269002E-3</v>
      </c>
      <c r="X173" s="21">
        <f t="shared" si="17"/>
        <v>3.5364879918495795E-3</v>
      </c>
      <c r="Y173" s="21">
        <f t="shared" si="17"/>
        <v>6.6110749748922414E-3</v>
      </c>
    </row>
    <row r="174" spans="1:25">
      <c r="A174" s="17">
        <v>41334</v>
      </c>
      <c r="B174" s="18">
        <v>1844.6</v>
      </c>
      <c r="C174" s="18">
        <v>-1448</v>
      </c>
      <c r="D174" s="18">
        <v>-295.45339500889543</v>
      </c>
      <c r="E174" s="17">
        <v>41334</v>
      </c>
      <c r="F174" s="19">
        <f t="shared" si="15"/>
        <v>14843</v>
      </c>
      <c r="G174" s="19">
        <f t="shared" si="16"/>
        <v>-9796.4</v>
      </c>
      <c r="H174" s="19">
        <f t="shared" si="16"/>
        <v>-2721.4566763927492</v>
      </c>
      <c r="I174" s="22">
        <v>490736.27</v>
      </c>
      <c r="V174" s="17">
        <v>42705</v>
      </c>
      <c r="W174" s="21">
        <f t="shared" si="17"/>
        <v>-1.7235003880256396E-3</v>
      </c>
      <c r="X174" s="21">
        <f t="shared" si="17"/>
        <v>6.0926042252954504E-3</v>
      </c>
      <c r="Y174" s="21">
        <f t="shared" si="17"/>
        <v>8.6521509869541633E-3</v>
      </c>
    </row>
    <row r="175" spans="1:25">
      <c r="A175" s="17">
        <v>41365</v>
      </c>
      <c r="B175" s="18">
        <v>920.3</v>
      </c>
      <c r="C175" s="18">
        <v>-500.20000000000005</v>
      </c>
      <c r="D175" s="18">
        <v>-262.83291714138545</v>
      </c>
      <c r="E175" s="17">
        <v>41365</v>
      </c>
      <c r="F175" s="19">
        <f t="shared" si="15"/>
        <v>13928.55</v>
      </c>
      <c r="G175" s="19">
        <f t="shared" si="16"/>
        <v>-9424</v>
      </c>
      <c r="H175" s="19">
        <f t="shared" si="16"/>
        <v>-2501.8259957185228</v>
      </c>
      <c r="I175" s="22">
        <v>492996.6</v>
      </c>
      <c r="V175" s="17">
        <v>42736</v>
      </c>
      <c r="W175" s="21">
        <f t="shared" si="17"/>
        <v>-4.5104021686055264E-3</v>
      </c>
      <c r="X175" s="21">
        <f t="shared" si="17"/>
        <v>8.5667962227826827E-3</v>
      </c>
      <c r="Y175" s="21">
        <f t="shared" si="17"/>
        <v>9.893414336977914E-3</v>
      </c>
    </row>
    <row r="176" spans="1:25">
      <c r="A176" s="17">
        <v>41395</v>
      </c>
      <c r="B176" s="18">
        <v>3022.42</v>
      </c>
      <c r="C176" s="18">
        <v>-2197.1999999999998</v>
      </c>
      <c r="D176" s="18">
        <v>-639.06897105191922</v>
      </c>
      <c r="E176" s="17">
        <v>41395</v>
      </c>
      <c r="F176" s="19">
        <f t="shared" si="15"/>
        <v>15179.039999999999</v>
      </c>
      <c r="G176" s="19">
        <f t="shared" si="16"/>
        <v>-10664.100000000002</v>
      </c>
      <c r="H176" s="19">
        <f t="shared" si="16"/>
        <v>-2704.7286229785559</v>
      </c>
      <c r="I176" s="22">
        <v>517635.01</v>
      </c>
      <c r="V176" s="17">
        <v>42767</v>
      </c>
      <c r="W176" s="21">
        <f t="shared" ref="W176:Y191" si="18">F221/AVERAGE($I216:$I221)</f>
        <v>-4.446540770882852E-3</v>
      </c>
      <c r="X176" s="21">
        <f t="shared" si="18"/>
        <v>9.7417272134032451E-3</v>
      </c>
      <c r="Y176" s="21">
        <f t="shared" si="18"/>
        <v>9.6112103014616215E-3</v>
      </c>
    </row>
    <row r="177" spans="1:25">
      <c r="A177" s="17">
        <v>41426</v>
      </c>
      <c r="B177" s="18">
        <v>-1975.54</v>
      </c>
      <c r="C177" s="18">
        <v>1428.5</v>
      </c>
      <c r="D177" s="18">
        <v>-45.03391078907152</v>
      </c>
      <c r="E177" s="17">
        <v>41426</v>
      </c>
      <c r="F177" s="19">
        <f t="shared" si="15"/>
        <v>10226.329999999998</v>
      </c>
      <c r="G177" s="19">
        <f t="shared" si="16"/>
        <v>-7603.1</v>
      </c>
      <c r="H177" s="19">
        <f t="shared" si="16"/>
        <v>-2269.5925792835292</v>
      </c>
      <c r="I177" s="22">
        <v>497410.26</v>
      </c>
      <c r="V177" s="17">
        <v>42795</v>
      </c>
      <c r="W177" s="21">
        <f t="shared" si="18"/>
        <v>1.0014711568977156E-3</v>
      </c>
      <c r="X177" s="21">
        <f t="shared" si="18"/>
        <v>8.2003157749251827E-3</v>
      </c>
      <c r="Y177" s="21">
        <f t="shared" si="18"/>
        <v>9.6106853979756619E-3</v>
      </c>
    </row>
    <row r="178" spans="1:25">
      <c r="A178" s="17">
        <v>41456</v>
      </c>
      <c r="B178" s="18">
        <v>250.21</v>
      </c>
      <c r="C178" s="18">
        <v>-258.2</v>
      </c>
      <c r="D178" s="18">
        <v>-361.89943846466275</v>
      </c>
      <c r="E178" s="17">
        <v>41456</v>
      </c>
      <c r="F178" s="19">
        <f t="shared" si="15"/>
        <v>6496.3000000000011</v>
      </c>
      <c r="G178" s="19">
        <f t="shared" si="16"/>
        <v>-4622.5</v>
      </c>
      <c r="H178" s="19">
        <f t="shared" si="16"/>
        <v>-1763.0896299516855</v>
      </c>
      <c r="I178" s="22">
        <v>466117.08</v>
      </c>
      <c r="V178" s="17">
        <v>42826</v>
      </c>
      <c r="W178" s="21">
        <f t="shared" si="18"/>
        <v>1.5253193800980878E-3</v>
      </c>
      <c r="X178" s="21">
        <f t="shared" si="18"/>
        <v>8.4441723900726649E-3</v>
      </c>
      <c r="Y178" s="21">
        <f t="shared" si="18"/>
        <v>1.0039619067443805E-2</v>
      </c>
    </row>
    <row r="179" spans="1:25">
      <c r="A179" s="17">
        <v>41487</v>
      </c>
      <c r="B179" s="18">
        <v>-927.25</v>
      </c>
      <c r="C179" s="18">
        <v>1075.5999999999999</v>
      </c>
      <c r="D179" s="18">
        <v>245.31920274193541</v>
      </c>
      <c r="E179" s="17">
        <v>41487</v>
      </c>
      <c r="F179" s="19">
        <f t="shared" si="15"/>
        <v>3134.74</v>
      </c>
      <c r="G179" s="19">
        <f t="shared" si="16"/>
        <v>-1899.4999999999995</v>
      </c>
      <c r="H179" s="19">
        <f t="shared" si="16"/>
        <v>-1358.969429713999</v>
      </c>
      <c r="I179" s="22">
        <v>438211.47</v>
      </c>
      <c r="V179" s="17">
        <v>42856</v>
      </c>
      <c r="W179" s="21">
        <f t="shared" si="18"/>
        <v>6.868534284332998E-3</v>
      </c>
      <c r="X179" s="21">
        <f t="shared" si="18"/>
        <v>5.2931376350797005E-3</v>
      </c>
      <c r="Y179" s="21">
        <f t="shared" si="18"/>
        <v>9.0063887420518407E-3</v>
      </c>
    </row>
    <row r="180" spans="1:25">
      <c r="A180" s="17">
        <v>41518</v>
      </c>
      <c r="B180" s="18">
        <v>1879.04</v>
      </c>
      <c r="C180" s="18">
        <v>-1449.9</v>
      </c>
      <c r="D180" s="18">
        <v>-441.95126439693195</v>
      </c>
      <c r="E180" s="17">
        <v>41518</v>
      </c>
      <c r="F180" s="19">
        <f t="shared" si="15"/>
        <v>3169.1800000000003</v>
      </c>
      <c r="G180" s="19">
        <f t="shared" si="16"/>
        <v>-1901.3999999999999</v>
      </c>
      <c r="H180" s="19">
        <f t="shared" si="16"/>
        <v>-1505.4672991020354</v>
      </c>
      <c r="I180" s="22">
        <v>385355.6</v>
      </c>
      <c r="V180" s="17">
        <v>42887</v>
      </c>
      <c r="W180" s="21">
        <f t="shared" si="18"/>
        <v>8.4669962042069648E-3</v>
      </c>
      <c r="X180" s="21">
        <f t="shared" si="18"/>
        <v>4.6164841894021161E-3</v>
      </c>
      <c r="Y180" s="21">
        <f t="shared" si="18"/>
        <v>8.7610530607049944E-3</v>
      </c>
    </row>
    <row r="181" spans="1:25">
      <c r="A181" s="17">
        <v>41548</v>
      </c>
      <c r="B181" s="18">
        <v>2949.38</v>
      </c>
      <c r="C181" s="18">
        <v>-2019.6000000000001</v>
      </c>
      <c r="D181" s="18">
        <v>-652.90142209984026</v>
      </c>
      <c r="E181" s="17">
        <v>41548</v>
      </c>
      <c r="F181" s="19">
        <f t="shared" si="15"/>
        <v>5198.26</v>
      </c>
      <c r="G181" s="19">
        <f t="shared" si="16"/>
        <v>-3420.8</v>
      </c>
      <c r="H181" s="19">
        <f t="shared" si="16"/>
        <v>-1895.5358040604901</v>
      </c>
      <c r="I181" s="22">
        <v>438888.46</v>
      </c>
      <c r="V181" s="17">
        <v>42917</v>
      </c>
      <c r="W181" s="21">
        <f t="shared" si="18"/>
        <v>8.9879969892164638E-3</v>
      </c>
      <c r="X181" s="21">
        <f t="shared" si="18"/>
        <v>4.5004012302275135E-3</v>
      </c>
      <c r="Y181" s="21">
        <f t="shared" si="18"/>
        <v>9.9487408580507808E-3</v>
      </c>
    </row>
    <row r="182" spans="1:25">
      <c r="A182" s="17">
        <v>41579</v>
      </c>
      <c r="B182" s="18">
        <v>1152.58</v>
      </c>
      <c r="C182" s="18">
        <v>-1455.9</v>
      </c>
      <c r="D182" s="18">
        <v>-206.8581793654831</v>
      </c>
      <c r="E182" s="17">
        <v>41579</v>
      </c>
      <c r="F182" s="19">
        <f t="shared" si="15"/>
        <v>3328.42</v>
      </c>
      <c r="G182" s="19">
        <f t="shared" si="16"/>
        <v>-2679.5000000000009</v>
      </c>
      <c r="H182" s="19">
        <f t="shared" si="16"/>
        <v>-1463.325012374054</v>
      </c>
      <c r="I182" s="22">
        <v>472078.28</v>
      </c>
      <c r="V182" s="17">
        <v>42948</v>
      </c>
      <c r="W182" s="21">
        <f t="shared" si="18"/>
        <v>4.1389327049026099E-3</v>
      </c>
      <c r="X182" s="21">
        <f t="shared" si="18"/>
        <v>7.4628696051180872E-3</v>
      </c>
      <c r="Y182" s="21">
        <f t="shared" si="18"/>
        <v>1.2889917617981153E-2</v>
      </c>
    </row>
    <row r="183" spans="1:25">
      <c r="A183" s="17">
        <v>41609</v>
      </c>
      <c r="B183" s="18">
        <v>2250.83</v>
      </c>
      <c r="C183" s="18">
        <v>-1231.0999999999999</v>
      </c>
      <c r="D183" s="18">
        <v>-92.57398347689653</v>
      </c>
      <c r="E183" s="17">
        <v>41609</v>
      </c>
      <c r="F183" s="19">
        <f t="shared" si="15"/>
        <v>7554.79</v>
      </c>
      <c r="G183" s="19">
        <f t="shared" si="16"/>
        <v>-5339.1</v>
      </c>
      <c r="H183" s="19">
        <f t="shared" si="16"/>
        <v>-1510.8650850618792</v>
      </c>
      <c r="I183" s="22">
        <v>466667.84</v>
      </c>
      <c r="V183" s="17">
        <v>42979</v>
      </c>
      <c r="W183" s="21">
        <f t="shared" si="18"/>
        <v>-5.7718142415795386E-3</v>
      </c>
      <c r="X183" s="21">
        <f t="shared" si="18"/>
        <v>1.2204913486265762E-2</v>
      </c>
      <c r="Y183" s="21">
        <f t="shared" si="18"/>
        <v>1.5151265156203242E-2</v>
      </c>
    </row>
    <row r="184" spans="1:25">
      <c r="A184" s="17">
        <v>41640</v>
      </c>
      <c r="B184" s="18">
        <v>-30.52</v>
      </c>
      <c r="C184" s="18">
        <v>-239.8</v>
      </c>
      <c r="D184" s="18">
        <v>-227.51656050955049</v>
      </c>
      <c r="E184" s="17">
        <v>41640</v>
      </c>
      <c r="F184" s="19">
        <f t="shared" si="15"/>
        <v>7274.0599999999995</v>
      </c>
      <c r="G184" s="19">
        <f t="shared" si="16"/>
        <v>-5320.7000000000007</v>
      </c>
      <c r="H184" s="19">
        <f t="shared" si="16"/>
        <v>-1376.482207106767</v>
      </c>
      <c r="I184" s="22">
        <v>485848.11</v>
      </c>
      <c r="V184" s="17">
        <v>43009</v>
      </c>
      <c r="W184" s="21">
        <f t="shared" si="18"/>
        <v>-5.9399367152608816E-3</v>
      </c>
      <c r="X184" s="21">
        <f t="shared" si="18"/>
        <v>1.2199033012373845E-2</v>
      </c>
      <c r="Y184" s="21">
        <f t="shared" si="18"/>
        <v>1.4691562331000789E-2</v>
      </c>
    </row>
    <row r="185" spans="1:25">
      <c r="A185" s="17">
        <v>41671</v>
      </c>
      <c r="B185" s="18">
        <v>190.78</v>
      </c>
      <c r="C185" s="18">
        <v>44.300000000000011</v>
      </c>
      <c r="D185" s="18">
        <v>-217.8196148359491</v>
      </c>
      <c r="E185" s="17">
        <v>41671</v>
      </c>
      <c r="F185" s="19">
        <f t="shared" si="15"/>
        <v>8392.09</v>
      </c>
      <c r="G185" s="19">
        <f t="shared" si="16"/>
        <v>-6352</v>
      </c>
      <c r="H185" s="19">
        <f t="shared" si="16"/>
        <v>-1839.6210246846513</v>
      </c>
      <c r="I185" s="22">
        <v>462585.81</v>
      </c>
      <c r="V185" s="17">
        <v>43040</v>
      </c>
      <c r="W185" s="21">
        <f t="shared" si="18"/>
        <v>-4.9670447617187283E-3</v>
      </c>
      <c r="X185" s="21">
        <f t="shared" si="18"/>
        <v>1.2881073080629291E-2</v>
      </c>
      <c r="Y185" s="21">
        <f t="shared" si="18"/>
        <v>1.4890837404329949E-2</v>
      </c>
    </row>
    <row r="186" spans="1:25">
      <c r="A186" s="17">
        <v>41699</v>
      </c>
      <c r="B186" s="18">
        <v>4352.92</v>
      </c>
      <c r="C186" s="18">
        <v>-2161.8999999999996</v>
      </c>
      <c r="D186" s="18">
        <v>-647.01236035737872</v>
      </c>
      <c r="E186" s="17">
        <v>41699</v>
      </c>
      <c r="F186" s="19">
        <f t="shared" si="15"/>
        <v>10865.97</v>
      </c>
      <c r="G186" s="19">
        <f t="shared" si="16"/>
        <v>-7064</v>
      </c>
      <c r="H186" s="19">
        <f t="shared" si="16"/>
        <v>-2044.6821206450982</v>
      </c>
      <c r="I186" s="22">
        <v>480978.96</v>
      </c>
      <c r="V186" s="17">
        <v>43070</v>
      </c>
      <c r="W186" s="21">
        <f t="shared" si="18"/>
        <v>-5.2988329863050227E-3</v>
      </c>
      <c r="X186" s="21">
        <f t="shared" si="18"/>
        <v>1.3003818685049271E-2</v>
      </c>
      <c r="Y186" s="21">
        <f t="shared" si="18"/>
        <v>1.4538956124035734E-2</v>
      </c>
    </row>
    <row r="187" spans="1:25">
      <c r="A187" s="17">
        <v>41730</v>
      </c>
      <c r="B187" s="18">
        <v>1195.6600000000001</v>
      </c>
      <c r="C187" s="18">
        <v>-1137.5999999999999</v>
      </c>
      <c r="D187" s="18">
        <v>-447.60487636139305</v>
      </c>
      <c r="E187" s="17">
        <v>41730</v>
      </c>
      <c r="F187" s="19">
        <f t="shared" si="15"/>
        <v>9112.25</v>
      </c>
      <c r="G187" s="19">
        <f t="shared" si="16"/>
        <v>-6182</v>
      </c>
      <c r="H187" s="19">
        <f t="shared" si="16"/>
        <v>-1839.3855749066511</v>
      </c>
      <c r="I187" s="22">
        <v>527467.67000000004</v>
      </c>
      <c r="V187" s="17">
        <v>43101</v>
      </c>
      <c r="W187" s="21">
        <f t="shared" si="18"/>
        <v>-3.3399803652041202E-3</v>
      </c>
      <c r="X187" s="21">
        <f t="shared" si="18"/>
        <v>1.1883289374144557E-2</v>
      </c>
      <c r="Y187" s="21">
        <f t="shared" si="18"/>
        <v>1.3374530963948254E-2</v>
      </c>
    </row>
    <row r="188" spans="1:25">
      <c r="A188" s="17">
        <v>41760</v>
      </c>
      <c r="B188" s="18">
        <v>2692.78</v>
      </c>
      <c r="C188" s="18">
        <v>-813.69999999999993</v>
      </c>
      <c r="D188" s="18">
        <v>17.75088687015467</v>
      </c>
      <c r="E188" s="17">
        <v>41760</v>
      </c>
      <c r="F188" s="19">
        <f t="shared" si="15"/>
        <v>10652.45</v>
      </c>
      <c r="G188" s="19">
        <f t="shared" si="16"/>
        <v>-5539.7999999999993</v>
      </c>
      <c r="H188" s="19">
        <f t="shared" si="16"/>
        <v>-1614.7765086710133</v>
      </c>
      <c r="I188" s="22">
        <v>525750.56000000006</v>
      </c>
      <c r="V188" s="17">
        <v>43132</v>
      </c>
      <c r="W188" s="21">
        <f t="shared" si="18"/>
        <v>-4.2317533983530272E-3</v>
      </c>
      <c r="X188" s="21">
        <f t="shared" si="18"/>
        <v>1.1896893100233672E-2</v>
      </c>
      <c r="Y188" s="21">
        <f t="shared" si="18"/>
        <v>1.2755444826631025E-2</v>
      </c>
    </row>
    <row r="189" spans="1:25">
      <c r="A189" s="17">
        <v>41791</v>
      </c>
      <c r="B189" s="18">
        <v>1177.82</v>
      </c>
      <c r="C189" s="18">
        <v>-774.69999999999982</v>
      </c>
      <c r="D189" s="18">
        <v>563.43471777355023</v>
      </c>
      <c r="E189" s="17">
        <v>41791</v>
      </c>
      <c r="F189" s="19">
        <f t="shared" si="15"/>
        <v>9579.44</v>
      </c>
      <c r="G189" s="19">
        <f t="shared" si="16"/>
        <v>-5083.3999999999996</v>
      </c>
      <c r="H189" s="19">
        <f t="shared" si="16"/>
        <v>-958.76780742056633</v>
      </c>
      <c r="I189" s="22">
        <v>583056.82999999996</v>
      </c>
      <c r="V189" s="17">
        <v>43160</v>
      </c>
      <c r="W189" s="21">
        <f t="shared" si="18"/>
        <v>8.3953659692437928E-4</v>
      </c>
      <c r="X189" s="21">
        <f t="shared" si="18"/>
        <v>9.2478318801719247E-3</v>
      </c>
      <c r="Y189" s="21">
        <f t="shared" si="18"/>
        <v>1.1177559638980544E-2</v>
      </c>
    </row>
    <row r="190" spans="1:25">
      <c r="A190" s="17">
        <v>41821</v>
      </c>
      <c r="B190" s="18">
        <v>1482.8</v>
      </c>
      <c r="C190" s="18">
        <v>-540.6</v>
      </c>
      <c r="D190" s="18">
        <v>845.21662589539676</v>
      </c>
      <c r="E190" s="17">
        <v>41821</v>
      </c>
      <c r="F190" s="19">
        <f t="shared" si="15"/>
        <v>11092.759999999998</v>
      </c>
      <c r="G190" s="19">
        <f t="shared" si="16"/>
        <v>-5384.1999999999989</v>
      </c>
      <c r="H190" s="19">
        <f t="shared" si="16"/>
        <v>113.965378984381</v>
      </c>
      <c r="I190" s="22">
        <v>612944.81999999995</v>
      </c>
      <c r="V190" s="17">
        <v>43191</v>
      </c>
      <c r="W190" s="21">
        <f t="shared" si="18"/>
        <v>2.4504113359968387E-4</v>
      </c>
      <c r="X190" s="21">
        <f t="shared" si="18"/>
        <v>8.8396687784330179E-3</v>
      </c>
      <c r="Y190" s="21">
        <f t="shared" si="18"/>
        <v>1.1233770338753418E-2</v>
      </c>
    </row>
    <row r="191" spans="1:25">
      <c r="A191" s="17">
        <v>41852</v>
      </c>
      <c r="B191" s="18">
        <v>684.35</v>
      </c>
      <c r="C191" s="18">
        <v>382.40000000000009</v>
      </c>
      <c r="D191" s="18">
        <v>1139.8586778939498</v>
      </c>
      <c r="E191" s="17">
        <v>41852</v>
      </c>
      <c r="F191" s="19">
        <f t="shared" si="15"/>
        <v>11586.33</v>
      </c>
      <c r="G191" s="19">
        <f t="shared" si="16"/>
        <v>-5046.1000000000004</v>
      </c>
      <c r="H191" s="19">
        <f t="shared" si="16"/>
        <v>1471.6436717142797</v>
      </c>
      <c r="I191" s="22">
        <v>607682.46</v>
      </c>
      <c r="V191" s="17">
        <v>43221</v>
      </c>
      <c r="W191" s="21">
        <f t="shared" si="18"/>
        <v>-3.1595347423047865E-3</v>
      </c>
      <c r="X191" s="21">
        <f t="shared" si="18"/>
        <v>9.6801636137941391E-3</v>
      </c>
      <c r="Y191" s="21">
        <f t="shared" si="18"/>
        <v>1.133111283696563E-2</v>
      </c>
    </row>
    <row r="192" spans="1:25">
      <c r="A192" s="17">
        <v>41883</v>
      </c>
      <c r="B192" s="18">
        <v>689.75</v>
      </c>
      <c r="C192" s="18">
        <v>-194.90000000000012</v>
      </c>
      <c r="D192" s="18">
        <v>691.48079151517993</v>
      </c>
      <c r="E192" s="17">
        <v>41883</v>
      </c>
      <c r="F192" s="19">
        <f t="shared" si="15"/>
        <v>7923.1600000000008</v>
      </c>
      <c r="G192" s="19">
        <f t="shared" si="16"/>
        <v>-3079.0999999999995</v>
      </c>
      <c r="H192" s="19">
        <f t="shared" si="16"/>
        <v>2810.1368235868385</v>
      </c>
      <c r="I192" s="22">
        <v>643880.27</v>
      </c>
      <c r="V192" s="17">
        <v>43252</v>
      </c>
      <c r="W192" s="21">
        <f t="shared" ref="W192:Y207" si="19">F237/AVERAGE($I232:$I237)</f>
        <v>-3.9254333885581465E-3</v>
      </c>
      <c r="X192" s="21">
        <f t="shared" si="19"/>
        <v>1.055508350316171E-2</v>
      </c>
      <c r="Y192" s="21">
        <f t="shared" si="19"/>
        <v>1.1347102735716035E-2</v>
      </c>
    </row>
    <row r="193" spans="1:25">
      <c r="A193" s="17">
        <v>41913</v>
      </c>
      <c r="B193" s="18">
        <v>35.909999999999997</v>
      </c>
      <c r="C193" s="18">
        <v>671.3</v>
      </c>
      <c r="D193" s="18">
        <v>967.28548663641857</v>
      </c>
      <c r="E193" s="17">
        <v>41913</v>
      </c>
      <c r="F193" s="19">
        <f t="shared" si="15"/>
        <v>6763.4100000000008</v>
      </c>
      <c r="G193" s="19">
        <f t="shared" si="16"/>
        <v>-1270.1999999999996</v>
      </c>
      <c r="H193" s="19">
        <f t="shared" si="16"/>
        <v>4225.0271865846498</v>
      </c>
      <c r="I193" s="22">
        <v>626819.4</v>
      </c>
      <c r="V193" s="17">
        <v>43282</v>
      </c>
      <c r="W193" s="21">
        <f t="shared" si="19"/>
        <v>-6.2648055892706861E-3</v>
      </c>
      <c r="X193" s="21">
        <f t="shared" si="19"/>
        <v>1.126071626368874E-2</v>
      </c>
      <c r="Y193" s="21">
        <f t="shared" si="19"/>
        <v>1.0775942449027813E-2</v>
      </c>
    </row>
    <row r="194" spans="1:25">
      <c r="A194" s="17">
        <v>41944</v>
      </c>
      <c r="B194" s="18">
        <v>1928.3</v>
      </c>
      <c r="C194" s="18">
        <v>-1180.1000000000001</v>
      </c>
      <c r="D194" s="18">
        <v>272.00450978623593</v>
      </c>
      <c r="E194" s="17">
        <v>41944</v>
      </c>
      <c r="F194" s="19">
        <f t="shared" si="15"/>
        <v>5998.9299999999994</v>
      </c>
      <c r="G194" s="19">
        <f t="shared" si="16"/>
        <v>-1636.6</v>
      </c>
      <c r="H194" s="19">
        <f t="shared" si="16"/>
        <v>4479.2808095007313</v>
      </c>
      <c r="I194" s="22">
        <v>644149.42000000004</v>
      </c>
      <c r="V194" s="17">
        <v>43313</v>
      </c>
      <c r="W194" s="21">
        <f t="shared" si="19"/>
        <v>-3.3387334138205329E-3</v>
      </c>
      <c r="X194" s="21">
        <f t="shared" si="19"/>
        <v>8.66058724586268E-3</v>
      </c>
      <c r="Y194" s="21">
        <f t="shared" si="19"/>
        <v>8.6393974634044312E-3</v>
      </c>
    </row>
    <row r="195" spans="1:25">
      <c r="A195" s="17">
        <v>41974</v>
      </c>
      <c r="B195" s="18">
        <v>-333.36</v>
      </c>
      <c r="C195" s="18">
        <v>855.1</v>
      </c>
      <c r="D195" s="18">
        <v>951.49384501471582</v>
      </c>
      <c r="E195" s="17">
        <v>41974</v>
      </c>
      <c r="F195" s="19">
        <f t="shared" si="15"/>
        <v>4487.75</v>
      </c>
      <c r="G195" s="19">
        <f t="shared" si="16"/>
        <v>-6.8000000000001819</v>
      </c>
      <c r="H195" s="19">
        <f t="shared" si="16"/>
        <v>4867.339936741897</v>
      </c>
      <c r="I195" s="22">
        <v>659326.98</v>
      </c>
      <c r="V195" s="17">
        <v>43344</v>
      </c>
      <c r="W195" s="21">
        <f t="shared" si="19"/>
        <v>-5.27291933558806E-3</v>
      </c>
      <c r="X195" s="21">
        <f t="shared" si="19"/>
        <v>9.3891730356662779E-3</v>
      </c>
      <c r="Y195" s="21">
        <f t="shared" si="19"/>
        <v>8.7748248986775235E-3</v>
      </c>
    </row>
    <row r="196" spans="1:25">
      <c r="A196" s="17">
        <v>42005</v>
      </c>
      <c r="B196" s="18">
        <v>2020.19</v>
      </c>
      <c r="C196" s="18">
        <v>-1285.8000000000002</v>
      </c>
      <c r="D196" s="18">
        <v>143.13517456240064</v>
      </c>
      <c r="E196" s="17">
        <v>42005</v>
      </c>
      <c r="F196" s="19">
        <f t="shared" si="15"/>
        <v>5025.1399999999994</v>
      </c>
      <c r="G196" s="19">
        <f t="shared" si="16"/>
        <v>-752.00000000000034</v>
      </c>
      <c r="H196" s="19">
        <f t="shared" si="16"/>
        <v>4165.2584854089009</v>
      </c>
      <c r="I196" s="22">
        <v>641859.06999999995</v>
      </c>
      <c r="V196" s="17">
        <v>43374</v>
      </c>
      <c r="W196" s="21">
        <f t="shared" si="19"/>
        <v>-8.3193432592864533E-3</v>
      </c>
      <c r="X196" s="21">
        <f t="shared" si="19"/>
        <v>1.2010604054899305E-2</v>
      </c>
      <c r="Y196" s="21">
        <f t="shared" si="19"/>
        <v>1.0611406592505285E-2</v>
      </c>
    </row>
    <row r="197" spans="1:25">
      <c r="A197" s="17">
        <v>42036</v>
      </c>
      <c r="B197" s="18">
        <v>1365.26</v>
      </c>
      <c r="C197" s="18">
        <v>393.89999999999986</v>
      </c>
      <c r="D197" s="18">
        <v>633.87187226606397</v>
      </c>
      <c r="E197" s="17">
        <v>42036</v>
      </c>
      <c r="F197" s="19">
        <f t="shared" si="15"/>
        <v>5706.05</v>
      </c>
      <c r="G197" s="19">
        <f t="shared" si="16"/>
        <v>-740.50000000000068</v>
      </c>
      <c r="H197" s="19">
        <f t="shared" si="16"/>
        <v>3659.2716797810153</v>
      </c>
      <c r="I197" s="22">
        <v>691260.11</v>
      </c>
      <c r="V197" s="17">
        <v>43405</v>
      </c>
      <c r="W197" s="21">
        <f t="shared" si="19"/>
        <v>-5.5800122919385901E-3</v>
      </c>
      <c r="X197" s="21">
        <f t="shared" si="19"/>
        <v>9.8576761830537693E-3</v>
      </c>
      <c r="Y197" s="21">
        <f t="shared" si="19"/>
        <v>9.3760553048199552E-3</v>
      </c>
    </row>
    <row r="198" spans="1:25">
      <c r="A198" s="17">
        <v>42064</v>
      </c>
      <c r="B198" s="18">
        <v>1331.92</v>
      </c>
      <c r="C198" s="18">
        <v>30.89999999999997</v>
      </c>
      <c r="D198" s="18">
        <v>634.21687483185303</v>
      </c>
      <c r="E198" s="17">
        <v>42064</v>
      </c>
      <c r="F198" s="19">
        <f t="shared" si="15"/>
        <v>6348.22</v>
      </c>
      <c r="G198" s="19">
        <f t="shared" si="16"/>
        <v>-514.7000000000005</v>
      </c>
      <c r="H198" s="19">
        <f t="shared" si="16"/>
        <v>3602.007763097688</v>
      </c>
      <c r="I198" s="22">
        <v>718885.6</v>
      </c>
      <c r="V198" s="17">
        <v>43435</v>
      </c>
      <c r="W198" s="21">
        <f t="shared" si="19"/>
        <v>-4.6141135731094726E-3</v>
      </c>
      <c r="X198" s="21">
        <f t="shared" si="19"/>
        <v>7.5328410764529423E-3</v>
      </c>
      <c r="Y198" s="21">
        <f t="shared" si="19"/>
        <v>8.3464739870116357E-3</v>
      </c>
    </row>
    <row r="199" spans="1:25">
      <c r="A199" s="17">
        <v>42095</v>
      </c>
      <c r="B199" s="18">
        <v>1199.52</v>
      </c>
      <c r="C199" s="18">
        <v>1821.0000000000002</v>
      </c>
      <c r="D199" s="18">
        <v>1222.4514377068697</v>
      </c>
      <c r="E199" s="17">
        <v>42095</v>
      </c>
      <c r="F199" s="19">
        <f t="shared" si="15"/>
        <v>7511.83</v>
      </c>
      <c r="G199" s="19">
        <f t="shared" si="16"/>
        <v>634.99999999999977</v>
      </c>
      <c r="H199" s="19">
        <f t="shared" si="16"/>
        <v>3857.1737141681388</v>
      </c>
      <c r="I199" s="22">
        <v>703374.1</v>
      </c>
      <c r="V199" s="17">
        <v>43466</v>
      </c>
      <c r="W199" s="21">
        <f t="shared" si="19"/>
        <v>-4.3658988134080493E-3</v>
      </c>
      <c r="X199" s="21">
        <f t="shared" si="19"/>
        <v>7.1824577785942808E-3</v>
      </c>
      <c r="Y199" s="21">
        <f t="shared" si="19"/>
        <v>8.9443288745207333E-3</v>
      </c>
    </row>
    <row r="200" spans="1:25">
      <c r="A200" s="17">
        <v>42125</v>
      </c>
      <c r="B200" s="18">
        <v>-596.63</v>
      </c>
      <c r="C200" s="18">
        <v>1345</v>
      </c>
      <c r="D200" s="18">
        <v>634.48362092390596</v>
      </c>
      <c r="E200" s="17">
        <v>42125</v>
      </c>
      <c r="F200" s="19">
        <f t="shared" si="15"/>
        <v>4986.9000000000005</v>
      </c>
      <c r="G200" s="19">
        <f t="shared" si="16"/>
        <v>3160.1</v>
      </c>
      <c r="H200" s="19">
        <f t="shared" si="16"/>
        <v>4219.6528253058086</v>
      </c>
      <c r="I200" s="22">
        <v>666529.93000000005</v>
      </c>
      <c r="V200" s="17">
        <v>43497</v>
      </c>
      <c r="W200" s="21">
        <f t="shared" si="19"/>
        <v>-1.975271443172077E-3</v>
      </c>
      <c r="X200" s="21">
        <f t="shared" si="19"/>
        <v>6.720908765344113E-3</v>
      </c>
      <c r="Y200" s="21">
        <f t="shared" si="19"/>
        <v>8.7899920909813613E-3</v>
      </c>
    </row>
    <row r="201" spans="1:25">
      <c r="A201" s="17">
        <v>42156</v>
      </c>
      <c r="B201" s="18">
        <v>-1156.93</v>
      </c>
      <c r="C201" s="18">
        <v>1882.1000000000004</v>
      </c>
      <c r="D201" s="18">
        <v>1613.8700123121598</v>
      </c>
      <c r="E201" s="17">
        <v>42156</v>
      </c>
      <c r="F201" s="19">
        <f t="shared" si="15"/>
        <v>4163.329999999999</v>
      </c>
      <c r="G201" s="19">
        <f t="shared" si="16"/>
        <v>4187.1000000000004</v>
      </c>
      <c r="H201" s="19">
        <f t="shared" si="16"/>
        <v>4882.0289926032528</v>
      </c>
      <c r="I201" s="22">
        <v>685302.31</v>
      </c>
      <c r="V201" s="17">
        <v>43525</v>
      </c>
      <c r="W201" s="21">
        <f t="shared" si="19"/>
        <v>5.8094167980335589E-3</v>
      </c>
      <c r="X201" s="21">
        <f t="shared" si="19"/>
        <v>2.3075760006660371E-3</v>
      </c>
      <c r="Y201" s="21">
        <f t="shared" si="19"/>
        <v>5.711178503651256E-3</v>
      </c>
    </row>
    <row r="202" spans="1:25">
      <c r="A202" s="17">
        <v>42186</v>
      </c>
      <c r="B202" s="18">
        <v>339.4</v>
      </c>
      <c r="C202" s="18">
        <v>112.80000000000008</v>
      </c>
      <c r="D202" s="18">
        <v>859.09824824439806</v>
      </c>
      <c r="E202" s="17">
        <v>42186</v>
      </c>
      <c r="F202" s="19">
        <f t="shared" si="15"/>
        <v>2482.5400000000004</v>
      </c>
      <c r="G202" s="19">
        <f t="shared" si="16"/>
        <v>5585.7000000000007</v>
      </c>
      <c r="H202" s="19">
        <f t="shared" si="16"/>
        <v>5597.992066285251</v>
      </c>
      <c r="I202" s="22">
        <v>696328.57</v>
      </c>
      <c r="V202" s="17">
        <v>43556</v>
      </c>
      <c r="W202" s="21">
        <f t="shared" si="19"/>
        <v>1.2332021994876126E-2</v>
      </c>
      <c r="X202" s="21">
        <f t="shared" si="19"/>
        <v>-2.6321498017007061E-3</v>
      </c>
      <c r="Y202" s="21">
        <f t="shared" si="19"/>
        <v>9.4800094103592242E-4</v>
      </c>
    </row>
    <row r="203" spans="1:25">
      <c r="A203" s="17">
        <v>42217</v>
      </c>
      <c r="B203" s="18">
        <v>-2593.2800000000002</v>
      </c>
      <c r="C203" s="18">
        <v>2454.2999999999997</v>
      </c>
      <c r="D203" s="18">
        <v>1589.8561080290792</v>
      </c>
      <c r="E203" s="17">
        <v>42217</v>
      </c>
      <c r="F203" s="19">
        <f t="shared" si="15"/>
        <v>-1476.0000000000005</v>
      </c>
      <c r="G203" s="19">
        <f t="shared" si="16"/>
        <v>7646.1</v>
      </c>
      <c r="H203" s="19">
        <f t="shared" si="16"/>
        <v>6553.9763020482651</v>
      </c>
      <c r="I203" s="22">
        <v>706320.92</v>
      </c>
      <c r="V203" s="17">
        <v>43586</v>
      </c>
      <c r="W203" s="21">
        <f t="shared" si="19"/>
        <v>1.1048911209135384E-2</v>
      </c>
      <c r="X203" s="21">
        <f t="shared" si="19"/>
        <v>-1.8409083312758612E-3</v>
      </c>
      <c r="Y203" s="21">
        <f t="shared" si="19"/>
        <v>9.4333812947716711E-4</v>
      </c>
    </row>
    <row r="204" spans="1:25">
      <c r="A204" s="17">
        <v>42248</v>
      </c>
      <c r="B204" s="18">
        <v>-1553.46</v>
      </c>
      <c r="C204" s="18">
        <v>1548.8999999999996</v>
      </c>
      <c r="D204" s="18">
        <v>1408.2515581930231</v>
      </c>
      <c r="E204" s="17">
        <v>42248</v>
      </c>
      <c r="F204" s="19">
        <f t="shared" si="15"/>
        <v>-4361.38</v>
      </c>
      <c r="G204" s="19">
        <f t="shared" si="16"/>
        <v>9164.1</v>
      </c>
      <c r="H204" s="19">
        <f t="shared" si="16"/>
        <v>7328.0109854094353</v>
      </c>
      <c r="I204" s="22">
        <v>604892.89</v>
      </c>
      <c r="V204" s="17">
        <v>43617</v>
      </c>
      <c r="W204" s="21">
        <f t="shared" si="19"/>
        <v>1.1272913664293917E-2</v>
      </c>
      <c r="X204" s="21">
        <f t="shared" si="19"/>
        <v>-1.2673241027626571E-3</v>
      </c>
      <c r="Y204" s="21">
        <f t="shared" si="19"/>
        <v>1.4676249399252093E-3</v>
      </c>
    </row>
    <row r="205" spans="1:25">
      <c r="A205" s="17">
        <v>42278</v>
      </c>
      <c r="B205" s="18">
        <v>731.87</v>
      </c>
      <c r="C205" s="18">
        <v>-219.7</v>
      </c>
      <c r="D205" s="18">
        <v>454.68207801080928</v>
      </c>
      <c r="E205" s="17">
        <v>42278</v>
      </c>
      <c r="F205" s="19">
        <f t="shared" si="15"/>
        <v>-4829.03</v>
      </c>
      <c r="G205" s="19">
        <f t="shared" si="16"/>
        <v>7123.4000000000005</v>
      </c>
      <c r="H205" s="19">
        <f t="shared" si="16"/>
        <v>6560.2416257133755</v>
      </c>
      <c r="I205" s="22">
        <v>615747.76</v>
      </c>
      <c r="V205" s="17">
        <v>43647</v>
      </c>
      <c r="W205" s="21">
        <f t="shared" si="19"/>
        <v>8.5134497464185114E-3</v>
      </c>
      <c r="X205" s="21">
        <f t="shared" si="19"/>
        <v>1.7227290608153192E-3</v>
      </c>
      <c r="Y205" s="21">
        <f t="shared" si="19"/>
        <v>2.6989349727960573E-3</v>
      </c>
    </row>
    <row r="206" spans="1:25">
      <c r="A206" s="17">
        <v>42309</v>
      </c>
      <c r="B206" s="18">
        <v>-1203.3399999999999</v>
      </c>
      <c r="C206" s="18">
        <v>1282.8</v>
      </c>
      <c r="D206" s="18">
        <v>824.22250246106671</v>
      </c>
      <c r="E206" s="17">
        <v>42309</v>
      </c>
      <c r="F206" s="19">
        <f t="shared" si="15"/>
        <v>-5435.7400000000007</v>
      </c>
      <c r="G206" s="19">
        <f t="shared" si="16"/>
        <v>7061.2000000000007</v>
      </c>
      <c r="H206" s="19">
        <f t="shared" si="16"/>
        <v>6749.980507250536</v>
      </c>
      <c r="I206" s="22">
        <v>629898.94999999995</v>
      </c>
      <c r="V206" s="17">
        <v>43678</v>
      </c>
      <c r="W206" s="21">
        <f t="shared" si="19"/>
        <v>4.0611691854540799E-3</v>
      </c>
      <c r="X206" s="21">
        <f t="shared" si="19"/>
        <v>5.0727449007185255E-3</v>
      </c>
      <c r="Y206" s="21">
        <f t="shared" si="19"/>
        <v>5.0716942324146247E-3</v>
      </c>
    </row>
    <row r="207" spans="1:25">
      <c r="A207" s="17">
        <v>42339</v>
      </c>
      <c r="B207" s="18">
        <v>-60.94</v>
      </c>
      <c r="C207" s="18">
        <v>949.19999999999982</v>
      </c>
      <c r="D207" s="18">
        <v>787.77374568103721</v>
      </c>
      <c r="E207" s="17">
        <v>42339</v>
      </c>
      <c r="F207" s="19">
        <f t="shared" si="15"/>
        <v>-4339.75</v>
      </c>
      <c r="G207" s="19">
        <f t="shared" si="16"/>
        <v>6128.3</v>
      </c>
      <c r="H207" s="19">
        <f t="shared" si="16"/>
        <v>5923.8842406194135</v>
      </c>
      <c r="I207" s="22">
        <v>612783.73</v>
      </c>
      <c r="V207" s="17">
        <v>43709</v>
      </c>
      <c r="W207" s="21">
        <f t="shared" si="19"/>
        <v>-2.3072563205175805E-3</v>
      </c>
      <c r="X207" s="21">
        <f t="shared" si="19"/>
        <v>9.2477160572027386E-3</v>
      </c>
      <c r="Y207" s="21">
        <f t="shared" si="19"/>
        <v>8.0078033769035561E-3</v>
      </c>
    </row>
    <row r="208" spans="1:25">
      <c r="A208" s="17">
        <v>42370</v>
      </c>
      <c r="B208" s="18">
        <v>-1592.31</v>
      </c>
      <c r="C208" s="18">
        <v>1905.7000000000003</v>
      </c>
      <c r="D208" s="18">
        <v>1087.2473993911706</v>
      </c>
      <c r="E208" s="17">
        <v>42370</v>
      </c>
      <c r="F208" s="19">
        <f t="shared" si="15"/>
        <v>-6271.4599999999991</v>
      </c>
      <c r="G208" s="19">
        <f t="shared" si="16"/>
        <v>7921.1999999999989</v>
      </c>
      <c r="H208" s="19">
        <f t="shared" si="16"/>
        <v>6152.0333917661865</v>
      </c>
      <c r="I208" s="22">
        <v>601285.26</v>
      </c>
      <c r="V208" s="17">
        <v>43739</v>
      </c>
      <c r="W208" s="21">
        <f t="shared" ref="W208:Y223" si="20">F253/AVERAGE($I248:$I253)</f>
        <v>-2.6666592978932518E-3</v>
      </c>
      <c r="X208" s="21">
        <f t="shared" si="20"/>
        <v>1.0793039419863072E-2</v>
      </c>
      <c r="Y208" s="21">
        <f t="shared" si="20"/>
        <v>9.4071955213708893E-3</v>
      </c>
    </row>
    <row r="209" spans="1:25">
      <c r="A209" s="17">
        <v>42401</v>
      </c>
      <c r="B209" s="18">
        <v>-1238.52</v>
      </c>
      <c r="C209" s="18">
        <v>1534.6</v>
      </c>
      <c r="D209" s="18">
        <v>870.57042425092334</v>
      </c>
      <c r="E209" s="17">
        <v>42401</v>
      </c>
      <c r="F209" s="19">
        <f t="shared" ref="F209:F269" si="21">SUM(B204:B209)</f>
        <v>-4916.7</v>
      </c>
      <c r="G209" s="19">
        <f t="shared" ref="G209:H267" si="22">SUM(C204:C209)</f>
        <v>7001.5</v>
      </c>
      <c r="H209" s="19">
        <f t="shared" si="22"/>
        <v>5432.7477079880309</v>
      </c>
      <c r="I209" s="22">
        <v>543091.96</v>
      </c>
      <c r="V209" s="17">
        <v>43770</v>
      </c>
      <c r="W209" s="21">
        <f t="shared" si="20"/>
        <v>-2.0637555177942761E-4</v>
      </c>
      <c r="X209" s="21">
        <f t="shared" si="20"/>
        <v>8.7221616491958368E-3</v>
      </c>
      <c r="Y209" s="21">
        <f t="shared" si="20"/>
        <v>7.8381503313248516E-3</v>
      </c>
    </row>
    <row r="210" spans="1:25">
      <c r="A210" s="17">
        <v>42430</v>
      </c>
      <c r="B210" s="18">
        <v>3991.04</v>
      </c>
      <c r="C210" s="18">
        <v>-2358.6000000000004</v>
      </c>
      <c r="D210" s="18">
        <v>-1522.3272141844679</v>
      </c>
      <c r="E210" s="17">
        <v>42430</v>
      </c>
      <c r="F210" s="19">
        <f t="shared" si="21"/>
        <v>627.80000000000018</v>
      </c>
      <c r="G210" s="19">
        <f t="shared" si="22"/>
        <v>3094</v>
      </c>
      <c r="H210" s="19">
        <f t="shared" si="22"/>
        <v>2502.1689356105389</v>
      </c>
      <c r="I210" s="22">
        <v>517355.21</v>
      </c>
      <c r="V210" s="17">
        <v>43800</v>
      </c>
      <c r="W210" s="21">
        <f t="shared" si="20"/>
        <v>3.5916886432632757E-4</v>
      </c>
      <c r="X210" s="21">
        <f t="shared" si="20"/>
        <v>8.0794186836922761E-3</v>
      </c>
      <c r="Y210" s="21">
        <f t="shared" si="20"/>
        <v>7.2191542967842788E-3</v>
      </c>
    </row>
    <row r="211" spans="1:25">
      <c r="A211" s="17">
        <v>42461</v>
      </c>
      <c r="B211" s="18">
        <v>603.16</v>
      </c>
      <c r="C211" s="18">
        <v>-350.59999999999997</v>
      </c>
      <c r="D211" s="18">
        <v>-72.634507150862461</v>
      </c>
      <c r="E211" s="17">
        <v>42461</v>
      </c>
      <c r="F211" s="19">
        <f t="shared" si="21"/>
        <v>499.0899999999998</v>
      </c>
      <c r="G211" s="19">
        <f t="shared" si="22"/>
        <v>2963.1000000000008</v>
      </c>
      <c r="H211" s="19">
        <f t="shared" si="22"/>
        <v>1974.8523504488671</v>
      </c>
      <c r="I211" s="22">
        <v>578129.85</v>
      </c>
      <c r="V211" s="17">
        <v>43831</v>
      </c>
      <c r="W211" s="21">
        <f t="shared" si="20"/>
        <v>2.7215521842218877E-3</v>
      </c>
      <c r="X211" s="21">
        <f t="shared" si="20"/>
        <v>5.0875418607940585E-3</v>
      </c>
      <c r="Y211" s="21">
        <f t="shared" si="20"/>
        <v>4.4989814715893387E-3</v>
      </c>
    </row>
    <row r="212" spans="1:25">
      <c r="A212" s="17">
        <v>42491</v>
      </c>
      <c r="B212" s="18">
        <v>306.83999999999997</v>
      </c>
      <c r="C212" s="18">
        <v>1064.4000000000003</v>
      </c>
      <c r="D212" s="18">
        <v>1022.2884978128013</v>
      </c>
      <c r="E212" s="17">
        <v>42491</v>
      </c>
      <c r="F212" s="19">
        <f t="shared" si="21"/>
        <v>2009.2699999999998</v>
      </c>
      <c r="G212" s="19">
        <f t="shared" si="22"/>
        <v>2744.7</v>
      </c>
      <c r="H212" s="19">
        <f t="shared" si="22"/>
        <v>2172.9183458006019</v>
      </c>
      <c r="I212" s="22">
        <v>589211.73</v>
      </c>
      <c r="V212" s="17">
        <v>43862</v>
      </c>
      <c r="W212" s="21">
        <f t="shared" si="20"/>
        <v>4.0899624139938279E-3</v>
      </c>
      <c r="X212" s="21">
        <f t="shared" si="20"/>
        <v>4.3850476958693816E-3</v>
      </c>
      <c r="Y212" s="21">
        <f t="shared" si="20"/>
        <v>3.1873894038626331E-3</v>
      </c>
    </row>
    <row r="213" spans="1:25">
      <c r="A213" s="17">
        <v>42522</v>
      </c>
      <c r="B213" s="18">
        <v>682.03</v>
      </c>
      <c r="C213" s="18">
        <v>-324.3</v>
      </c>
      <c r="D213" s="18">
        <v>-12.861781904614556</v>
      </c>
      <c r="E213" s="17">
        <v>42522</v>
      </c>
      <c r="F213" s="19">
        <f t="shared" si="21"/>
        <v>2752.24</v>
      </c>
      <c r="G213" s="19">
        <f t="shared" si="22"/>
        <v>1471.2000000000003</v>
      </c>
      <c r="H213" s="19">
        <f t="shared" si="22"/>
        <v>1372.2828182149503</v>
      </c>
      <c r="I213" s="22">
        <v>598745.77</v>
      </c>
      <c r="V213" s="17">
        <v>43891</v>
      </c>
      <c r="W213" s="21">
        <f t="shared" si="20"/>
        <v>-5.2604293457913873E-3</v>
      </c>
      <c r="X213" s="21">
        <f t="shared" si="20"/>
        <v>1.089626053896826E-2</v>
      </c>
      <c r="Y213" s="21">
        <f t="shared" si="20"/>
        <v>5.7464752911252203E-3</v>
      </c>
    </row>
    <row r="214" spans="1:25">
      <c r="A214" s="17">
        <v>42552</v>
      </c>
      <c r="B214" s="18">
        <v>1630.09</v>
      </c>
      <c r="C214" s="18">
        <v>-902.39999999999986</v>
      </c>
      <c r="D214" s="18">
        <v>-82.876057366509585</v>
      </c>
      <c r="E214" s="17">
        <v>42552</v>
      </c>
      <c r="F214" s="19">
        <f t="shared" si="21"/>
        <v>5974.64</v>
      </c>
      <c r="G214" s="19">
        <f t="shared" si="22"/>
        <v>-1336.8999999999999</v>
      </c>
      <c r="H214" s="19">
        <f t="shared" si="22"/>
        <v>202.15936145727017</v>
      </c>
      <c r="I214" s="22">
        <v>622713.43999999994</v>
      </c>
      <c r="V214" s="17">
        <v>43922</v>
      </c>
      <c r="W214" s="21">
        <f t="shared" si="20"/>
        <v>-7.4228982456994268E-3</v>
      </c>
      <c r="X214" s="21">
        <f t="shared" si="20"/>
        <v>1.0530520580701839E-2</v>
      </c>
      <c r="Y214" s="21">
        <f t="shared" si="20"/>
        <v>4.5157001567729203E-3</v>
      </c>
    </row>
    <row r="215" spans="1:25">
      <c r="A215" s="17">
        <v>42583</v>
      </c>
      <c r="B215" s="18">
        <v>1460.04</v>
      </c>
      <c r="C215" s="18">
        <v>-660.59999999999991</v>
      </c>
      <c r="D215" s="18">
        <v>423.23651308662858</v>
      </c>
      <c r="E215" s="17">
        <v>42583</v>
      </c>
      <c r="F215" s="19">
        <f t="shared" si="21"/>
        <v>8673.2000000000007</v>
      </c>
      <c r="G215" s="19">
        <f t="shared" si="22"/>
        <v>-3532.1</v>
      </c>
      <c r="H215" s="19">
        <f t="shared" si="22"/>
        <v>-245.1745497070246</v>
      </c>
      <c r="I215" s="22">
        <v>650336.04</v>
      </c>
      <c r="V215" s="17">
        <v>43952</v>
      </c>
      <c r="W215" s="21">
        <f t="shared" si="20"/>
        <v>-8.4478852199095945E-3</v>
      </c>
      <c r="X215" s="21">
        <f t="shared" si="20"/>
        <v>1.4203495287077202E-2</v>
      </c>
      <c r="Y215" s="21">
        <f t="shared" si="20"/>
        <v>6.3735717236341541E-3</v>
      </c>
    </row>
    <row r="216" spans="1:25">
      <c r="A216" s="17">
        <v>42614</v>
      </c>
      <c r="B216" s="18">
        <v>798.12</v>
      </c>
      <c r="C216" s="18">
        <v>299.2</v>
      </c>
      <c r="D216" s="18">
        <v>576.16022246261809</v>
      </c>
      <c r="E216" s="17">
        <v>42614</v>
      </c>
      <c r="F216" s="19">
        <f t="shared" si="21"/>
        <v>5480.28</v>
      </c>
      <c r="G216" s="19">
        <f t="shared" si="22"/>
        <v>-874.29999999999927</v>
      </c>
      <c r="H216" s="19">
        <f t="shared" si="22"/>
        <v>1853.3128869400614</v>
      </c>
      <c r="I216" s="22">
        <v>661387.59</v>
      </c>
      <c r="V216" s="17">
        <v>43983</v>
      </c>
      <c r="W216" s="21">
        <f t="shared" si="20"/>
        <v>-7.9705150733962345E-3</v>
      </c>
      <c r="X216" s="21">
        <f t="shared" si="20"/>
        <v>1.5111490862724456E-2</v>
      </c>
      <c r="Y216" s="21">
        <f t="shared" si="20"/>
        <v>6.0734523413361703E-3</v>
      </c>
    </row>
    <row r="217" spans="1:25">
      <c r="A217" s="17">
        <v>42644</v>
      </c>
      <c r="B217" s="18">
        <v>-763.75</v>
      </c>
      <c r="C217" s="18">
        <v>1181.8000000000002</v>
      </c>
      <c r="D217" s="18">
        <v>1362.7851318204787</v>
      </c>
      <c r="E217" s="17">
        <v>42644</v>
      </c>
      <c r="F217" s="19">
        <f t="shared" si="21"/>
        <v>4113.37</v>
      </c>
      <c r="G217" s="19">
        <f t="shared" si="22"/>
        <v>658.10000000000082</v>
      </c>
      <c r="H217" s="19">
        <f t="shared" si="22"/>
        <v>3288.7325259114023</v>
      </c>
      <c r="I217" s="22">
        <v>666281.11</v>
      </c>
      <c r="V217" s="17">
        <v>44013</v>
      </c>
      <c r="W217" s="21">
        <f t="shared" si="20"/>
        <v>-7.2023030796932383E-3</v>
      </c>
      <c r="X217" s="21">
        <f t="shared" si="20"/>
        <v>1.3117396121760895E-2</v>
      </c>
      <c r="Y217" s="21">
        <f t="shared" si="20"/>
        <v>4.8185709579025831E-3</v>
      </c>
    </row>
    <row r="218" spans="1:25">
      <c r="A218" s="17">
        <v>42675</v>
      </c>
      <c r="B218" s="18">
        <v>-2894.08</v>
      </c>
      <c r="C218" s="18">
        <v>2690.6</v>
      </c>
      <c r="D218" s="18">
        <v>2003.8033472496704</v>
      </c>
      <c r="E218" s="17">
        <v>42675</v>
      </c>
      <c r="F218" s="19">
        <f t="shared" si="21"/>
        <v>912.44999999999982</v>
      </c>
      <c r="G218" s="19">
        <f t="shared" si="22"/>
        <v>2284.3000000000002</v>
      </c>
      <c r="H218" s="19">
        <f t="shared" si="22"/>
        <v>4270.2473753482718</v>
      </c>
      <c r="I218" s="22">
        <v>676075.86</v>
      </c>
      <c r="V218" s="17">
        <v>44044</v>
      </c>
      <c r="W218" s="21">
        <f t="shared" si="20"/>
        <v>-3.1622908587273322E-3</v>
      </c>
      <c r="X218" s="21">
        <f t="shared" si="20"/>
        <v>8.190959927446527E-3</v>
      </c>
      <c r="Y218" s="21">
        <f t="shared" si="20"/>
        <v>1.6590198727677527E-3</v>
      </c>
    </row>
    <row r="219" spans="1:25">
      <c r="A219" s="17">
        <v>42705</v>
      </c>
      <c r="B219" s="18">
        <v>-1349</v>
      </c>
      <c r="C219" s="18">
        <v>1345.6</v>
      </c>
      <c r="D219" s="18">
        <v>1332.2786420350433</v>
      </c>
      <c r="E219" s="17">
        <v>42705</v>
      </c>
      <c r="F219" s="19">
        <f t="shared" si="21"/>
        <v>-1118.58</v>
      </c>
      <c r="G219" s="19">
        <f t="shared" si="22"/>
        <v>3954.2000000000003</v>
      </c>
      <c r="H219" s="19">
        <f t="shared" si="22"/>
        <v>5615.3877992879288</v>
      </c>
      <c r="I219" s="22">
        <v>617304.30000000005</v>
      </c>
      <c r="V219" s="17">
        <v>44075</v>
      </c>
      <c r="W219" s="21">
        <f t="shared" si="20"/>
        <v>6.0377399202487221E-3</v>
      </c>
      <c r="X219" s="21">
        <f t="shared" si="20"/>
        <v>-1.3992395817620095E-3</v>
      </c>
      <c r="Y219" s="21">
        <f t="shared" si="20"/>
        <v>-3.9347907760518856E-3</v>
      </c>
    </row>
    <row r="220" spans="1:25">
      <c r="A220" s="17">
        <v>42736</v>
      </c>
      <c r="B220" s="18">
        <v>-175.29</v>
      </c>
      <c r="C220" s="18">
        <v>697.00000000000023</v>
      </c>
      <c r="D220" s="18">
        <v>715.34333476227471</v>
      </c>
      <c r="E220" s="17">
        <v>42736</v>
      </c>
      <c r="F220" s="19">
        <f t="shared" si="21"/>
        <v>-2923.96</v>
      </c>
      <c r="G220" s="19">
        <f t="shared" si="22"/>
        <v>5553.6</v>
      </c>
      <c r="H220" s="19">
        <f t="shared" si="22"/>
        <v>6413.6071914167132</v>
      </c>
      <c r="I220" s="22">
        <v>618237.21</v>
      </c>
      <c r="V220" s="17">
        <v>44105</v>
      </c>
      <c r="W220" s="21">
        <f t="shared" si="20"/>
        <v>8.4971465686195114E-3</v>
      </c>
      <c r="X220" s="21">
        <f t="shared" si="20"/>
        <v>-4.0314814518290706E-3</v>
      </c>
      <c r="Y220" s="21">
        <f t="shared" si="20"/>
        <v>-5.1151819064835955E-3</v>
      </c>
    </row>
    <row r="221" spans="1:25">
      <c r="A221" s="17">
        <v>42767</v>
      </c>
      <c r="B221" s="18">
        <v>1484.63</v>
      </c>
      <c r="C221" s="18">
        <v>137.89999999999992</v>
      </c>
      <c r="D221" s="18">
        <v>276.62567852912565</v>
      </c>
      <c r="E221" s="17">
        <v>42767</v>
      </c>
      <c r="F221" s="19">
        <f t="shared" si="21"/>
        <v>-2899.37</v>
      </c>
      <c r="G221" s="19">
        <f t="shared" si="22"/>
        <v>6352.1</v>
      </c>
      <c r="H221" s="19">
        <f t="shared" si="22"/>
        <v>6266.9963568592102</v>
      </c>
      <c r="I221" s="22">
        <v>673018.1</v>
      </c>
      <c r="V221" s="17">
        <v>44136</v>
      </c>
      <c r="W221" s="21">
        <f t="shared" si="20"/>
        <v>1.6633795666728655E-2</v>
      </c>
      <c r="X221" s="21">
        <f t="shared" si="20"/>
        <v>-1.3251850145529011E-2</v>
      </c>
      <c r="Y221" s="21">
        <f t="shared" si="20"/>
        <v>-1.057025480778118E-2</v>
      </c>
    </row>
    <row r="222" spans="1:25">
      <c r="A222" s="17">
        <v>42795</v>
      </c>
      <c r="B222" s="18">
        <v>4356.97</v>
      </c>
      <c r="C222" s="18">
        <v>-652.90000000000009</v>
      </c>
      <c r="D222" s="18">
        <v>637.90809613178237</v>
      </c>
      <c r="E222" s="17">
        <v>42795</v>
      </c>
      <c r="F222" s="19">
        <f t="shared" si="21"/>
        <v>659.48000000000047</v>
      </c>
      <c r="G222" s="19">
        <f t="shared" si="22"/>
        <v>5400</v>
      </c>
      <c r="H222" s="19">
        <f t="shared" si="22"/>
        <v>6328.7442305283748</v>
      </c>
      <c r="I222" s="22">
        <v>700150.78</v>
      </c>
      <c r="V222" s="17">
        <v>44166</v>
      </c>
      <c r="W222" s="21">
        <f t="shared" si="20"/>
        <v>2.217143581042531E-2</v>
      </c>
      <c r="X222" s="21">
        <f t="shared" si="20"/>
        <v>-1.8067226460236386E-2</v>
      </c>
      <c r="Y222" s="21">
        <f t="shared" si="20"/>
        <v>-1.2992740709205438E-2</v>
      </c>
    </row>
    <row r="223" spans="1:25">
      <c r="A223" s="17">
        <v>42826</v>
      </c>
      <c r="B223" s="18">
        <v>-402.06</v>
      </c>
      <c r="C223" s="18">
        <v>1435</v>
      </c>
      <c r="D223" s="18">
        <v>1755.359686635484</v>
      </c>
      <c r="E223" s="17">
        <v>42826</v>
      </c>
      <c r="F223" s="19">
        <f t="shared" si="21"/>
        <v>1021.1700000000005</v>
      </c>
      <c r="G223" s="19">
        <f t="shared" si="22"/>
        <v>5653.1999999999989</v>
      </c>
      <c r="H223" s="19">
        <f t="shared" si="22"/>
        <v>6721.3187853433801</v>
      </c>
      <c r="I223" s="22">
        <v>732090.53</v>
      </c>
      <c r="V223" s="25">
        <v>44197</v>
      </c>
      <c r="W223" s="21">
        <f t="shared" si="20"/>
        <v>2.2883571667390096E-2</v>
      </c>
      <c r="X223" s="21">
        <f t="shared" si="20"/>
        <v>-1.7687957756584077E-2</v>
      </c>
      <c r="Y223" s="21">
        <f t="shared" si="20"/>
        <v>-1.3067339461589883E-2</v>
      </c>
    </row>
    <row r="224" spans="1:25">
      <c r="A224" s="17">
        <v>42856</v>
      </c>
      <c r="B224" s="18">
        <v>788.01</v>
      </c>
      <c r="C224" s="18">
        <v>661.9</v>
      </c>
      <c r="D224" s="18">
        <v>1449.6500969992328</v>
      </c>
      <c r="E224" s="17">
        <v>42856</v>
      </c>
      <c r="F224" s="19">
        <f t="shared" si="21"/>
        <v>4703.26</v>
      </c>
      <c r="G224" s="19">
        <f t="shared" si="22"/>
        <v>3624.5</v>
      </c>
      <c r="H224" s="19">
        <f t="shared" si="22"/>
        <v>6167.1655350929432</v>
      </c>
      <c r="I224" s="22">
        <v>767726.29</v>
      </c>
      <c r="V224" s="25">
        <v>44228</v>
      </c>
      <c r="W224" s="21">
        <f t="shared" ref="W224:Y234" si="23">F269/AVERAGE($I264:$I269)</f>
        <v>2.2116661031677701E-2</v>
      </c>
      <c r="X224" s="21">
        <f t="shared" si="23"/>
        <v>-1.7700335604157517E-2</v>
      </c>
      <c r="Y224" s="21">
        <f t="shared" si="23"/>
        <v>-1.337680252033876E-2</v>
      </c>
    </row>
    <row r="225" spans="1:25">
      <c r="A225" s="17">
        <v>42887</v>
      </c>
      <c r="B225" s="18">
        <v>-17.04</v>
      </c>
      <c r="C225" s="18">
        <v>1011.7000000000002</v>
      </c>
      <c r="D225" s="18">
        <v>1409.9349277852762</v>
      </c>
      <c r="E225" s="17">
        <v>42887</v>
      </c>
      <c r="F225" s="19">
        <f t="shared" si="21"/>
        <v>6035.22</v>
      </c>
      <c r="G225" s="19">
        <f t="shared" si="22"/>
        <v>3290.6000000000004</v>
      </c>
      <c r="H225" s="19">
        <f t="shared" si="22"/>
        <v>6244.8218208431763</v>
      </c>
      <c r="I225" s="22">
        <v>785538.19</v>
      </c>
      <c r="V225" s="27">
        <v>44286</v>
      </c>
      <c r="W225" s="21">
        <f t="shared" si="23"/>
        <v>2.3350170582774409E-2</v>
      </c>
      <c r="X225" s="21">
        <f t="shared" si="23"/>
        <v>-1.614285201063884E-2</v>
      </c>
      <c r="Y225" s="21">
        <f t="shared" si="23"/>
        <v>-1.1859460936016855E-2</v>
      </c>
    </row>
    <row r="226" spans="1:25">
      <c r="A226" s="17">
        <v>42917</v>
      </c>
      <c r="B226" s="18">
        <v>450.4</v>
      </c>
      <c r="C226" s="18">
        <v>741.59999999999991</v>
      </c>
      <c r="D226" s="18">
        <v>1843.4286864854707</v>
      </c>
      <c r="E226" s="17">
        <v>42917</v>
      </c>
      <c r="F226" s="19">
        <f t="shared" si="21"/>
        <v>6660.91</v>
      </c>
      <c r="G226" s="19">
        <f t="shared" si="22"/>
        <v>3335.2</v>
      </c>
      <c r="H226" s="19">
        <f t="shared" si="22"/>
        <v>7372.9071725663725</v>
      </c>
      <c r="I226" s="22">
        <v>788012.98</v>
      </c>
      <c r="V226" s="27">
        <v>44316</v>
      </c>
      <c r="W226" s="21">
        <f t="shared" si="23"/>
        <v>1.8709806153794195E-2</v>
      </c>
      <c r="X226" s="21">
        <f t="shared" si="23"/>
        <v>-1.1973399573805558E-2</v>
      </c>
      <c r="Y226" s="21">
        <f t="shared" si="23"/>
        <v>-9.4826374831801681E-3</v>
      </c>
    </row>
    <row r="227" spans="1:25">
      <c r="A227" s="17">
        <v>42948</v>
      </c>
      <c r="B227" s="18">
        <v>-1999.29</v>
      </c>
      <c r="C227" s="18">
        <v>2531.1</v>
      </c>
      <c r="D227" s="18">
        <v>2797.8487788813923</v>
      </c>
      <c r="E227" s="17">
        <v>42948</v>
      </c>
      <c r="F227" s="19">
        <f t="shared" si="21"/>
        <v>3176.99</v>
      </c>
      <c r="G227" s="19">
        <f t="shared" si="22"/>
        <v>5728.4</v>
      </c>
      <c r="H227" s="19">
        <f t="shared" si="22"/>
        <v>9894.1302729186391</v>
      </c>
      <c r="I227" s="22">
        <v>832001.87</v>
      </c>
      <c r="V227" s="27">
        <v>44347</v>
      </c>
      <c r="W227" s="21">
        <f t="shared" si="23"/>
        <v>9.954900800380485E-3</v>
      </c>
      <c r="X227" s="21">
        <f t="shared" si="23"/>
        <v>-5.3137631370160816E-3</v>
      </c>
      <c r="Y227" s="21">
        <f t="shared" si="23"/>
        <v>-5.2815569751223975E-3</v>
      </c>
    </row>
    <row r="228" spans="1:25">
      <c r="A228" s="17">
        <v>42979</v>
      </c>
      <c r="B228" s="18">
        <v>-3370.02</v>
      </c>
      <c r="C228" s="18">
        <v>3239.9999999999995</v>
      </c>
      <c r="D228" s="18">
        <v>2687.7270868780861</v>
      </c>
      <c r="E228" s="17">
        <v>42979</v>
      </c>
      <c r="F228" s="19">
        <f t="shared" si="21"/>
        <v>-4550</v>
      </c>
      <c r="G228" s="19">
        <f t="shared" si="22"/>
        <v>9621.2999999999993</v>
      </c>
      <c r="H228" s="19">
        <f t="shared" si="22"/>
        <v>11943.949263664941</v>
      </c>
      <c r="I228" s="22">
        <v>824512.09</v>
      </c>
      <c r="V228" s="27">
        <v>44377</v>
      </c>
      <c r="W228" s="21">
        <f t="shared" si="23"/>
        <v>4.2389978958420659E-3</v>
      </c>
      <c r="X228" s="21">
        <f t="shared" si="23"/>
        <v>-5.3641264830428135E-4</v>
      </c>
      <c r="Y228" s="21">
        <f t="shared" si="23"/>
        <v>-2.1178534625482469E-3</v>
      </c>
    </row>
    <row r="229" spans="1:25">
      <c r="A229" s="17">
        <v>43009</v>
      </c>
      <c r="B229" s="18">
        <v>-592.70000000000005</v>
      </c>
      <c r="C229" s="18">
        <v>1549.6999999999998</v>
      </c>
      <c r="D229" s="18">
        <v>1536.6882142132501</v>
      </c>
      <c r="E229" s="17">
        <v>43009</v>
      </c>
      <c r="F229" s="19">
        <f t="shared" si="21"/>
        <v>-4740.6400000000003</v>
      </c>
      <c r="G229" s="19">
        <f t="shared" si="22"/>
        <v>9736</v>
      </c>
      <c r="H229" s="19">
        <f t="shared" si="22"/>
        <v>11725.27779124271</v>
      </c>
      <c r="I229" s="22">
        <v>790784.85</v>
      </c>
      <c r="V229" s="29">
        <v>44408</v>
      </c>
      <c r="W229" s="21">
        <f t="shared" si="23"/>
        <v>2.9860339612896789E-4</v>
      </c>
      <c r="X229" s="21">
        <f t="shared" si="23"/>
        <v>2.5048046118358322E-3</v>
      </c>
      <c r="Y229" s="21">
        <f t="shared" si="23"/>
        <v>-6.1122344033312103E-4</v>
      </c>
    </row>
    <row r="230" spans="1:25">
      <c r="A230" s="17">
        <v>43040</v>
      </c>
      <c r="B230" s="18">
        <v>1481</v>
      </c>
      <c r="C230" s="18">
        <v>1422.6999999999998</v>
      </c>
      <c r="D230" s="18">
        <v>1858.9313667423357</v>
      </c>
      <c r="E230" s="17">
        <v>43040</v>
      </c>
      <c r="F230" s="19">
        <f t="shared" si="21"/>
        <v>-4047.6499999999996</v>
      </c>
      <c r="G230" s="19">
        <f t="shared" si="22"/>
        <v>10496.8</v>
      </c>
      <c r="H230" s="19">
        <f t="shared" si="22"/>
        <v>12134.559060985812</v>
      </c>
      <c r="I230" s="22">
        <v>868556.33</v>
      </c>
      <c r="V230" s="27">
        <v>44409</v>
      </c>
      <c r="W230" s="21">
        <f t="shared" si="23"/>
        <v>-1.6632575081275539E-3</v>
      </c>
      <c r="X230" s="21">
        <f t="shared" si="23"/>
        <v>4.9924351858581127E-3</v>
      </c>
      <c r="Y230" s="21">
        <f t="shared" si="23"/>
        <v>2.2423227726725567E-3</v>
      </c>
    </row>
    <row r="231" spans="1:25">
      <c r="A231" s="17">
        <v>43070</v>
      </c>
      <c r="B231" s="18">
        <v>-350.89</v>
      </c>
      <c r="C231" s="18">
        <v>1267.5</v>
      </c>
      <c r="D231" s="18">
        <v>1297.3505963490147</v>
      </c>
      <c r="E231" s="17">
        <v>43070</v>
      </c>
      <c r="F231" s="19">
        <f t="shared" si="21"/>
        <v>-4381.5</v>
      </c>
      <c r="G231" s="19">
        <f t="shared" si="22"/>
        <v>10752.599999999999</v>
      </c>
      <c r="H231" s="19">
        <f t="shared" si="22"/>
        <v>12021.974729549551</v>
      </c>
      <c r="I231" s="22">
        <v>857412.99</v>
      </c>
      <c r="V231" s="27">
        <v>44440</v>
      </c>
      <c r="W231" s="21">
        <f t="shared" si="23"/>
        <v>-1.9328920992194587E-3</v>
      </c>
      <c r="X231" s="21">
        <f t="shared" si="23"/>
        <v>4.9105974410837434E-3</v>
      </c>
      <c r="Y231" s="21">
        <f t="shared" si="23"/>
        <v>2.7248968792882356E-3</v>
      </c>
    </row>
    <row r="232" spans="1:25">
      <c r="A232" s="17">
        <v>43101</v>
      </c>
      <c r="B232" s="18">
        <v>2000.42</v>
      </c>
      <c r="C232" s="18">
        <v>63.099999999999966</v>
      </c>
      <c r="D232" s="18">
        <v>1159.759214154346</v>
      </c>
      <c r="E232" s="17">
        <v>43101</v>
      </c>
      <c r="F232" s="19">
        <f t="shared" si="21"/>
        <v>-2831.4799999999996</v>
      </c>
      <c r="G232" s="19">
        <f t="shared" si="22"/>
        <v>10074.1</v>
      </c>
      <c r="H232" s="19">
        <f t="shared" si="22"/>
        <v>11338.305257218426</v>
      </c>
      <c r="I232" s="22">
        <v>913252.79</v>
      </c>
      <c r="V232" s="27">
        <v>44470</v>
      </c>
      <c r="W232" s="21">
        <f t="shared" si="23"/>
        <v>-2.5718191559892605E-3</v>
      </c>
      <c r="X232" s="21">
        <f t="shared" si="23"/>
        <v>4.2278618672452152E-3</v>
      </c>
      <c r="Y232" s="21">
        <f t="shared" si="23"/>
        <v>3.2273014549811054E-3</v>
      </c>
    </row>
    <row r="233" spans="1:25">
      <c r="A233" s="17">
        <v>43132</v>
      </c>
      <c r="B233" s="18">
        <v>-2830.94</v>
      </c>
      <c r="C233" s="18">
        <v>2755.3</v>
      </c>
      <c r="D233" s="18">
        <v>2501.0311059730416</v>
      </c>
      <c r="E233" s="17">
        <v>43132</v>
      </c>
      <c r="F233" s="19">
        <f t="shared" si="21"/>
        <v>-3663.13</v>
      </c>
      <c r="G233" s="19">
        <f t="shared" si="22"/>
        <v>10298.299999999999</v>
      </c>
      <c r="H233" s="19">
        <f t="shared" si="22"/>
        <v>11041.487584310074</v>
      </c>
      <c r="I233" s="22">
        <v>939257.13</v>
      </c>
      <c r="V233" s="27">
        <v>44501</v>
      </c>
      <c r="W233" s="21">
        <f t="shared" si="23"/>
        <v>-5.9534610419679128E-3</v>
      </c>
      <c r="X233" s="21">
        <f t="shared" si="23"/>
        <v>6.9448868746340613E-3</v>
      </c>
      <c r="Y233" s="21">
        <f t="shared" si="23"/>
        <v>5.4999147331898082E-3</v>
      </c>
    </row>
    <row r="234" spans="1:25">
      <c r="A234" s="17">
        <v>43160</v>
      </c>
      <c r="B234" s="18">
        <v>1027.5</v>
      </c>
      <c r="C234" s="18">
        <v>1031.3</v>
      </c>
      <c r="D234" s="18">
        <v>1423.8811841138051</v>
      </c>
      <c r="E234" s="17">
        <v>43160</v>
      </c>
      <c r="F234" s="19">
        <f t="shared" si="21"/>
        <v>734.38999999999987</v>
      </c>
      <c r="G234" s="19">
        <f t="shared" si="22"/>
        <v>8089.6</v>
      </c>
      <c r="H234" s="19">
        <f t="shared" si="22"/>
        <v>9777.6416815457924</v>
      </c>
      <c r="I234" s="22">
        <v>879274.23</v>
      </c>
      <c r="V234" s="27">
        <v>44531</v>
      </c>
      <c r="W234" s="21">
        <f t="shared" si="23"/>
        <v>-8.7884818267521918E-3</v>
      </c>
      <c r="X234" s="21">
        <f t="shared" si="23"/>
        <v>9.1739094050390588E-3</v>
      </c>
      <c r="Y234" s="21">
        <f t="shared" si="23"/>
        <v>6.8936821718900239E-3</v>
      </c>
    </row>
    <row r="235" spans="1:25">
      <c r="A235" s="17">
        <v>43191</v>
      </c>
      <c r="B235" s="18">
        <v>-1109.9100000000001</v>
      </c>
      <c r="C235" s="18">
        <v>1294.7000000000003</v>
      </c>
      <c r="D235" s="18">
        <v>1715.5391685373706</v>
      </c>
      <c r="E235" s="17">
        <v>43191</v>
      </c>
      <c r="F235" s="19">
        <f t="shared" si="21"/>
        <v>217.18000000000006</v>
      </c>
      <c r="G235" s="19">
        <f t="shared" si="22"/>
        <v>7834.6</v>
      </c>
      <c r="H235" s="19">
        <f t="shared" si="22"/>
        <v>9956.492635869914</v>
      </c>
      <c r="I235" s="22">
        <v>860047.59</v>
      </c>
      <c r="V235" s="27">
        <v>44562</v>
      </c>
      <c r="W235" s="21">
        <f t="shared" ref="W235:W236" si="24">F280/AVERAGE($I275:$I280)</f>
        <v>-1.0157699108341526E-2</v>
      </c>
      <c r="X235" s="21">
        <f t="shared" ref="X235:X236" si="25">G280/AVERAGE($I275:$I280)</f>
        <v>9.6316621221951195E-3</v>
      </c>
      <c r="Y235" s="21">
        <f t="shared" ref="Y235:Y236" si="26">H280/AVERAGE($I275:$I280)</f>
        <v>8.3480080772465604E-3</v>
      </c>
    </row>
    <row r="236" spans="1:25">
      <c r="A236" s="17">
        <v>43221</v>
      </c>
      <c r="B236" s="18">
        <v>-1554.94</v>
      </c>
      <c r="C236" s="18">
        <v>2224.2000000000003</v>
      </c>
      <c r="D236" s="18">
        <v>2011.4231938906025</v>
      </c>
      <c r="E236" s="17">
        <v>43221</v>
      </c>
      <c r="F236" s="19">
        <f t="shared" si="21"/>
        <v>-2818.76</v>
      </c>
      <c r="G236" s="19">
        <f t="shared" si="22"/>
        <v>8636.1</v>
      </c>
      <c r="H236" s="19">
        <f t="shared" si="22"/>
        <v>10108.984463018181</v>
      </c>
      <c r="I236" s="22">
        <v>903619.34</v>
      </c>
      <c r="V236" s="27">
        <v>44593</v>
      </c>
      <c r="W236" s="21">
        <f t="shared" si="24"/>
        <v>-1.381540039341601E-2</v>
      </c>
      <c r="X236" s="21">
        <f t="shared" si="25"/>
        <v>1.2753961781818268E-2</v>
      </c>
      <c r="Y236" s="21">
        <f t="shared" si="26"/>
        <v>9.7453400058581836E-3</v>
      </c>
    </row>
    <row r="237" spans="1:25">
      <c r="A237" s="17">
        <v>43252</v>
      </c>
      <c r="B237" s="18">
        <v>-1047.55</v>
      </c>
      <c r="C237" s="18">
        <v>2084</v>
      </c>
      <c r="D237" s="18">
        <v>1350.2585795156929</v>
      </c>
      <c r="E237" s="17">
        <v>43252</v>
      </c>
      <c r="F237" s="19">
        <f t="shared" si="21"/>
        <v>-3515.42</v>
      </c>
      <c r="G237" s="19">
        <f t="shared" si="22"/>
        <v>9452.6</v>
      </c>
      <c r="H237" s="19">
        <f t="shared" si="22"/>
        <v>10161.892446184858</v>
      </c>
      <c r="I237" s="22">
        <v>877846.06</v>
      </c>
      <c r="V237" s="27">
        <v>44621</v>
      </c>
      <c r="W237" s="21">
        <f t="shared" ref="W237" si="27">F282/AVERAGE($I277:$I282)</f>
        <v>-1.7942295146496482E-2</v>
      </c>
      <c r="X237" s="21">
        <f t="shared" ref="X237" si="28">G282/AVERAGE($I277:$I282)</f>
        <v>1.5973178249742981E-2</v>
      </c>
      <c r="Y237" s="21">
        <f t="shared" ref="Y237" si="29">H282/AVERAGE($I277:$I282)</f>
        <v>1.1294727450527805E-2</v>
      </c>
    </row>
    <row r="238" spans="1:25">
      <c r="A238" s="17">
        <v>43282</v>
      </c>
      <c r="B238" s="18">
        <v>-49.19</v>
      </c>
      <c r="C238" s="18">
        <v>613.40000000000009</v>
      </c>
      <c r="D238" s="18">
        <v>570.14194117154375</v>
      </c>
      <c r="E238" s="17">
        <v>43282</v>
      </c>
      <c r="F238" s="19">
        <f t="shared" si="21"/>
        <v>-5565.0300000000007</v>
      </c>
      <c r="G238" s="19">
        <f t="shared" si="22"/>
        <v>10002.900000000001</v>
      </c>
      <c r="H238" s="19">
        <f t="shared" si="22"/>
        <v>9572.2751732020552</v>
      </c>
      <c r="I238" s="22">
        <v>869758.71</v>
      </c>
      <c r="V238" s="27">
        <v>44652</v>
      </c>
      <c r="W238" s="21">
        <f t="shared" ref="W238" si="30">F283/AVERAGE($I278:$I283)</f>
        <v>-1.8795628321128195E-2</v>
      </c>
      <c r="X238" s="21">
        <f t="shared" ref="X238" si="31">G283/AVERAGE($I278:$I283)</f>
        <v>1.8139507889754672E-2</v>
      </c>
      <c r="Y238" s="21">
        <f t="shared" ref="Y238" si="32">H283/AVERAGE($I278:$I283)</f>
        <v>1.2656415167510962E-2</v>
      </c>
    </row>
    <row r="239" spans="1:25">
      <c r="A239" s="17">
        <v>43313</v>
      </c>
      <c r="B239" s="18">
        <v>-215.4</v>
      </c>
      <c r="C239" s="18">
        <v>403.30000000000007</v>
      </c>
      <c r="D239" s="18">
        <v>560.93654319526649</v>
      </c>
      <c r="E239" s="17">
        <v>43313</v>
      </c>
      <c r="F239" s="19">
        <f t="shared" si="21"/>
        <v>-2949.4900000000002</v>
      </c>
      <c r="G239" s="19">
        <f t="shared" si="22"/>
        <v>7650.9000000000005</v>
      </c>
      <c r="H239" s="19">
        <f t="shared" si="22"/>
        <v>7632.1806104242805</v>
      </c>
      <c r="I239" s="22">
        <v>909949.14</v>
      </c>
      <c r="V239" s="27">
        <v>44682</v>
      </c>
      <c r="W239" s="21">
        <f t="shared" ref="W239:W240" si="33">F284/AVERAGE($I279:$I284)</f>
        <v>-1.9731495612586976E-2</v>
      </c>
      <c r="X239" s="21">
        <f t="shared" ref="X239:X240" si="34">G284/AVERAGE($I279:$I284)</f>
        <v>2.0064883281488383E-2</v>
      </c>
      <c r="Y239" s="21">
        <f t="shared" ref="Y239:Y240" si="35">H284/AVERAGE($I279:$I284)</f>
        <v>1.3198723626123328E-2</v>
      </c>
    </row>
    <row r="240" spans="1:25">
      <c r="A240" s="17">
        <v>43344</v>
      </c>
      <c r="B240" s="18">
        <v>-708.74</v>
      </c>
      <c r="C240" s="18">
        <v>1724</v>
      </c>
      <c r="D240" s="18">
        <v>1589.3659001769697</v>
      </c>
      <c r="E240" s="17">
        <v>43344</v>
      </c>
      <c r="F240" s="19">
        <f t="shared" si="21"/>
        <v>-4685.7300000000005</v>
      </c>
      <c r="G240" s="19">
        <f t="shared" si="22"/>
        <v>8343.6000000000022</v>
      </c>
      <c r="H240" s="19">
        <f t="shared" si="22"/>
        <v>7797.6653264874458</v>
      </c>
      <c r="I240" s="22">
        <v>910622.53</v>
      </c>
      <c r="V240" s="27">
        <v>44726</v>
      </c>
      <c r="W240" s="21">
        <f t="shared" si="33"/>
        <v>-2.2156653054921684E-2</v>
      </c>
      <c r="X240" s="21">
        <f t="shared" si="34"/>
        <v>2.1821406774494439E-2</v>
      </c>
      <c r="Y240" s="21">
        <f t="shared" si="35"/>
        <v>1.3294752260255442E-2</v>
      </c>
    </row>
    <row r="241" spans="1:25">
      <c r="A241" s="17">
        <v>43374</v>
      </c>
      <c r="B241" s="18">
        <v>-3753.7</v>
      </c>
      <c r="C241" s="18">
        <v>3532.7</v>
      </c>
      <c r="D241" s="18">
        <v>3266.7508415752668</v>
      </c>
      <c r="E241" s="17">
        <v>43374</v>
      </c>
      <c r="F241" s="19">
        <f t="shared" si="21"/>
        <v>-7329.5199999999995</v>
      </c>
      <c r="G241" s="19">
        <f t="shared" si="22"/>
        <v>10581.6</v>
      </c>
      <c r="H241" s="19">
        <f t="shared" si="22"/>
        <v>9348.8769995253424</v>
      </c>
      <c r="I241" s="22">
        <v>814333.02</v>
      </c>
      <c r="V241" s="27">
        <v>44773</v>
      </c>
      <c r="W241" s="21">
        <f t="shared" ref="W241" si="36">F286/AVERAGE($I281:$I286)</f>
        <v>-1.8895604741371405E-2</v>
      </c>
      <c r="X241" s="21">
        <f t="shared" ref="X241" si="37">G286/AVERAGE($I281:$I286)</f>
        <v>2.0936843203223875E-2</v>
      </c>
      <c r="Y241" s="21">
        <f t="shared" ref="Y241" si="38">H286/AVERAGE($I281:$I286)</f>
        <v>1.2281416673544042E-2</v>
      </c>
    </row>
    <row r="242" spans="1:25">
      <c r="A242" s="17">
        <v>43405</v>
      </c>
      <c r="B242" s="18">
        <v>972.94</v>
      </c>
      <c r="C242" s="18">
        <v>125.20000000000007</v>
      </c>
      <c r="D242" s="18">
        <v>730.70802599356148</v>
      </c>
      <c r="E242" s="17">
        <v>43405</v>
      </c>
      <c r="F242" s="19">
        <f t="shared" si="21"/>
        <v>-4801.6399999999994</v>
      </c>
      <c r="G242" s="19">
        <f t="shared" si="22"/>
        <v>8482.6000000000022</v>
      </c>
      <c r="H242" s="19">
        <f t="shared" si="22"/>
        <v>8068.1618316283002</v>
      </c>
      <c r="I242" s="22">
        <v>780532.93</v>
      </c>
      <c r="V242" s="27">
        <v>44804</v>
      </c>
      <c r="W242" s="21">
        <f t="shared" ref="W242" si="39">F287/AVERAGE($I282:$I287)</f>
        <v>-9.0991834281543681E-3</v>
      </c>
      <c r="X242" s="21">
        <f t="shared" ref="X242" si="40">G287/AVERAGE($I282:$I287)</f>
        <v>1.6227316324502375E-2</v>
      </c>
      <c r="Y242" s="21">
        <f t="shared" ref="Y242" si="41">H287/AVERAGE($I282:$I287)</f>
        <v>9.7363693374116853E-3</v>
      </c>
    </row>
    <row r="243" spans="1:25">
      <c r="A243" s="17">
        <v>43435</v>
      </c>
      <c r="B243" s="18">
        <v>-192.95</v>
      </c>
      <c r="C243" s="18">
        <v>45.200000000000024</v>
      </c>
      <c r="D243" s="18">
        <v>421.90077821891538</v>
      </c>
      <c r="E243" s="17">
        <v>43435</v>
      </c>
      <c r="F243" s="19">
        <f t="shared" si="21"/>
        <v>-3947.0399999999995</v>
      </c>
      <c r="G243" s="19">
        <f t="shared" si="22"/>
        <v>6443.7999999999993</v>
      </c>
      <c r="H243" s="19">
        <f t="shared" si="22"/>
        <v>7139.8040303315238</v>
      </c>
      <c r="I243" s="22">
        <v>847369.14</v>
      </c>
      <c r="V243" s="17"/>
      <c r="W243" s="21"/>
      <c r="X243" s="21"/>
      <c r="Y243" s="21"/>
    </row>
    <row r="244" spans="1:25">
      <c r="A244" s="17">
        <v>43466</v>
      </c>
      <c r="B244" s="18">
        <v>169.08</v>
      </c>
      <c r="C244" s="18">
        <v>303.89999999999992</v>
      </c>
      <c r="D244" s="18">
        <v>1069.3938310143114</v>
      </c>
      <c r="E244" s="17">
        <v>43466</v>
      </c>
      <c r="F244" s="19">
        <f t="shared" si="21"/>
        <v>-3728.77</v>
      </c>
      <c r="G244" s="19">
        <f t="shared" si="22"/>
        <v>6134.2999999999993</v>
      </c>
      <c r="H244" s="19">
        <f t="shared" si="22"/>
        <v>7639.0559201742917</v>
      </c>
      <c r="I244" s="22">
        <v>861595.1</v>
      </c>
      <c r="V244" s="17"/>
      <c r="W244" s="21"/>
      <c r="X244" s="21"/>
      <c r="Y244" s="21"/>
    </row>
    <row r="245" spans="1:25">
      <c r="A245" s="17">
        <v>43497</v>
      </c>
      <c r="B245" s="18">
        <v>1854.19</v>
      </c>
      <c r="C245" s="18">
        <v>-85.600000000000165</v>
      </c>
      <c r="D245" s="18">
        <v>305.26032403756113</v>
      </c>
      <c r="E245" s="17">
        <v>43497</v>
      </c>
      <c r="F245" s="19">
        <f t="shared" si="21"/>
        <v>-1659.1799999999994</v>
      </c>
      <c r="G245" s="19">
        <f t="shared" si="22"/>
        <v>5645.3999999999987</v>
      </c>
      <c r="H245" s="19">
        <f t="shared" si="22"/>
        <v>7383.3797010165863</v>
      </c>
      <c r="I245" s="22">
        <v>825401.44</v>
      </c>
      <c r="V245" s="17"/>
      <c r="W245" s="21"/>
      <c r="X245" s="21"/>
      <c r="Y245" s="21"/>
    </row>
    <row r="246" spans="1:25">
      <c r="A246" s="17">
        <v>43525</v>
      </c>
      <c r="B246" s="18">
        <v>5759.95</v>
      </c>
      <c r="C246" s="18">
        <v>-2010.9999999999995</v>
      </c>
      <c r="D246" s="18">
        <v>-1065.833489453895</v>
      </c>
      <c r="E246" s="17">
        <v>43525</v>
      </c>
      <c r="F246" s="19">
        <f t="shared" si="21"/>
        <v>4809.51</v>
      </c>
      <c r="G246" s="19">
        <f t="shared" si="22"/>
        <v>1910.4</v>
      </c>
      <c r="H246" s="19">
        <f t="shared" si="22"/>
        <v>4728.1803113857213</v>
      </c>
      <c r="I246" s="22">
        <v>838058.72</v>
      </c>
      <c r="V246" s="17"/>
      <c r="W246" s="21"/>
      <c r="X246" s="21"/>
      <c r="Y246" s="21"/>
    </row>
    <row r="247" spans="1:25">
      <c r="A247" s="17">
        <v>43556</v>
      </c>
      <c r="B247" s="18">
        <v>1852.82</v>
      </c>
      <c r="C247" s="18">
        <v>-600.9</v>
      </c>
      <c r="D247" s="18">
        <v>-660.71680112066861</v>
      </c>
      <c r="E247" s="17">
        <v>43556</v>
      </c>
      <c r="F247" s="19">
        <f t="shared" si="21"/>
        <v>10416.029999999999</v>
      </c>
      <c r="G247" s="19">
        <f t="shared" si="22"/>
        <v>-2223.1999999999998</v>
      </c>
      <c r="H247" s="19">
        <f t="shared" si="22"/>
        <v>800.71266868978569</v>
      </c>
      <c r="I247" s="22">
        <v>914839.34</v>
      </c>
      <c r="V247" s="17"/>
      <c r="W247" s="21"/>
      <c r="X247" s="21"/>
      <c r="Y247" s="21"/>
    </row>
    <row r="248" spans="1:25">
      <c r="A248" s="17">
        <v>43586</v>
      </c>
      <c r="B248" s="18">
        <v>133.51</v>
      </c>
      <c r="C248" s="18">
        <v>752.8000000000003</v>
      </c>
      <c r="D248" s="18">
        <v>747.62994226465707</v>
      </c>
      <c r="E248" s="17">
        <v>43586</v>
      </c>
      <c r="F248" s="19">
        <f t="shared" si="21"/>
        <v>9576.6</v>
      </c>
      <c r="G248" s="19">
        <f t="shared" si="22"/>
        <v>-1595.5999999999995</v>
      </c>
      <c r="H248" s="19">
        <f t="shared" si="22"/>
        <v>817.63458496088128</v>
      </c>
      <c r="I248" s="22">
        <v>913212.48</v>
      </c>
      <c r="V248" s="17"/>
      <c r="W248" s="21"/>
      <c r="X248" s="21"/>
      <c r="Y248" s="21"/>
    </row>
    <row r="249" spans="1:25">
      <c r="A249" s="17">
        <v>43617</v>
      </c>
      <c r="B249" s="18">
        <v>171.56</v>
      </c>
      <c r="C249" s="18">
        <v>523.20000000000005</v>
      </c>
      <c r="D249" s="18">
        <v>898.50310494059454</v>
      </c>
      <c r="E249" s="17">
        <v>43617</v>
      </c>
      <c r="F249" s="19">
        <f t="shared" si="21"/>
        <v>9941.1099999999988</v>
      </c>
      <c r="G249" s="19">
        <f t="shared" si="22"/>
        <v>-1117.5999999999997</v>
      </c>
      <c r="H249" s="19">
        <f t="shared" si="22"/>
        <v>1294.2369116825605</v>
      </c>
      <c r="I249" s="22">
        <v>938041.4</v>
      </c>
      <c r="V249" s="17"/>
      <c r="W249" s="21"/>
      <c r="X249" s="21"/>
      <c r="Y249" s="21"/>
    </row>
    <row r="250" spans="1:25">
      <c r="A250" s="17">
        <v>43647</v>
      </c>
      <c r="B250" s="18">
        <v>-2151.2199999999998</v>
      </c>
      <c r="C250" s="18">
        <v>2963.6000000000004</v>
      </c>
      <c r="D250" s="18">
        <v>2191.1071207981563</v>
      </c>
      <c r="E250" s="17">
        <v>43647</v>
      </c>
      <c r="F250" s="19">
        <f t="shared" si="21"/>
        <v>7620.8099999999995</v>
      </c>
      <c r="G250" s="19">
        <f t="shared" si="22"/>
        <v>1542.1000000000006</v>
      </c>
      <c r="H250" s="19">
        <f t="shared" si="22"/>
        <v>2415.9502014664054</v>
      </c>
      <c r="I250" s="22">
        <v>941343.42</v>
      </c>
      <c r="V250" s="17"/>
      <c r="W250" s="21"/>
      <c r="X250" s="21"/>
      <c r="Y250" s="21"/>
    </row>
    <row r="251" spans="1:25">
      <c r="A251" s="17">
        <v>43678</v>
      </c>
      <c r="B251" s="18">
        <v>-2106.02</v>
      </c>
      <c r="C251" s="18">
        <v>2944.7</v>
      </c>
      <c r="D251" s="18">
        <v>2460.7630858392135</v>
      </c>
      <c r="E251" s="17">
        <v>43678</v>
      </c>
      <c r="F251" s="19">
        <f t="shared" si="21"/>
        <v>3660.6000000000008</v>
      </c>
      <c r="G251" s="19">
        <f t="shared" si="22"/>
        <v>4572.4000000000005</v>
      </c>
      <c r="H251" s="19">
        <f t="shared" si="22"/>
        <v>4571.4529632680578</v>
      </c>
      <c r="I251" s="22">
        <v>862700.9</v>
      </c>
      <c r="V251" s="17"/>
      <c r="W251" s="21"/>
      <c r="X251" s="21"/>
      <c r="Y251" s="21"/>
    </row>
    <row r="252" spans="1:25">
      <c r="A252" s="17">
        <v>43709</v>
      </c>
      <c r="B252" s="18">
        <v>20.56</v>
      </c>
      <c r="C252" s="18">
        <v>1748.6</v>
      </c>
      <c r="D252" s="18">
        <v>1577.5779877139792</v>
      </c>
      <c r="E252" s="17">
        <v>43709</v>
      </c>
      <c r="F252" s="19">
        <f t="shared" si="21"/>
        <v>-2078.79</v>
      </c>
      <c r="G252" s="19">
        <f t="shared" si="22"/>
        <v>8332</v>
      </c>
      <c r="H252" s="19">
        <f t="shared" si="22"/>
        <v>7214.8644404359329</v>
      </c>
      <c r="I252" s="22">
        <v>835737.78</v>
      </c>
      <c r="V252" s="17"/>
      <c r="W252" s="21"/>
      <c r="X252" s="21"/>
      <c r="Y252" s="21"/>
    </row>
    <row r="253" spans="1:25">
      <c r="A253" s="17">
        <v>43739</v>
      </c>
      <c r="B253" s="18">
        <v>1562.46</v>
      </c>
      <c r="C253" s="18">
        <v>656.00000000000023</v>
      </c>
      <c r="D253" s="18">
        <v>482.08832915434317</v>
      </c>
      <c r="E253" s="17">
        <v>43739</v>
      </c>
      <c r="F253" s="19">
        <f t="shared" si="21"/>
        <v>-2369.15</v>
      </c>
      <c r="G253" s="19">
        <f t="shared" si="22"/>
        <v>9588.9</v>
      </c>
      <c r="H253" s="19">
        <f t="shared" si="22"/>
        <v>8357.6695707109448</v>
      </c>
      <c r="I253" s="22">
        <v>839566.25</v>
      </c>
      <c r="V253" s="17"/>
      <c r="W253" s="21"/>
      <c r="X253" s="21"/>
      <c r="Y253" s="21"/>
    </row>
    <row r="254" spans="1:25">
      <c r="A254" s="17">
        <v>43770</v>
      </c>
      <c r="B254" s="18">
        <v>2320.0700000000002</v>
      </c>
      <c r="C254" s="18">
        <v>-1119.1999999999998</v>
      </c>
      <c r="D254" s="18">
        <v>-675.26534604377753</v>
      </c>
      <c r="E254" s="17">
        <v>43770</v>
      </c>
      <c r="F254" s="19">
        <f t="shared" si="21"/>
        <v>-182.58999999999969</v>
      </c>
      <c r="G254" s="19">
        <f t="shared" si="22"/>
        <v>7716.9000000000005</v>
      </c>
      <c r="H254" s="19">
        <f t="shared" si="22"/>
        <v>6934.7742824025099</v>
      </c>
      <c r="I254" s="22">
        <v>891087.88</v>
      </c>
      <c r="V254" s="17"/>
      <c r="W254" s="21"/>
      <c r="X254" s="21"/>
      <c r="Y254" s="21"/>
    </row>
    <row r="255" spans="1:25">
      <c r="A255" s="17">
        <v>43800</v>
      </c>
      <c r="B255" s="18">
        <v>669.25</v>
      </c>
      <c r="C255" s="18">
        <v>-105.59999999999991</v>
      </c>
      <c r="D255" s="18">
        <v>297.11610871992195</v>
      </c>
      <c r="E255" s="17">
        <v>43800</v>
      </c>
      <c r="F255" s="19">
        <f t="shared" si="21"/>
        <v>315.10000000000082</v>
      </c>
      <c r="G255" s="19">
        <f t="shared" si="22"/>
        <v>7088.1</v>
      </c>
      <c r="H255" s="19">
        <f t="shared" si="22"/>
        <v>6333.3872861818363</v>
      </c>
      <c r="I255" s="22">
        <v>893383.07</v>
      </c>
      <c r="V255" s="17"/>
      <c r="W255" s="21"/>
      <c r="X255" s="21"/>
      <c r="Y255" s="21"/>
    </row>
    <row r="256" spans="1:25">
      <c r="A256" s="17">
        <v>43831</v>
      </c>
      <c r="B256" s="18">
        <v>-93.36</v>
      </c>
      <c r="C256" s="18">
        <v>311.39999999999992</v>
      </c>
      <c r="D256" s="18">
        <v>-219.55432726973584</v>
      </c>
      <c r="E256" s="17">
        <v>43831</v>
      </c>
      <c r="F256" s="19">
        <f t="shared" si="21"/>
        <v>2372.96</v>
      </c>
      <c r="G256" s="19">
        <f t="shared" si="22"/>
        <v>4435.8999999999996</v>
      </c>
      <c r="H256" s="19">
        <f t="shared" si="22"/>
        <v>3922.7258381139436</v>
      </c>
      <c r="I256" s="22">
        <v>909009.33</v>
      </c>
      <c r="V256" s="17"/>
      <c r="W256" s="21"/>
      <c r="X256" s="21"/>
      <c r="Y256" s="21"/>
    </row>
    <row r="257" spans="1:25">
      <c r="A257" s="17">
        <v>43862</v>
      </c>
      <c r="B257" s="18">
        <v>-898.04</v>
      </c>
      <c r="C257" s="18">
        <v>2348.1</v>
      </c>
      <c r="D257" s="18">
        <v>1328.7353169337566</v>
      </c>
      <c r="E257" s="17">
        <v>43862</v>
      </c>
      <c r="F257" s="19">
        <f t="shared" si="21"/>
        <v>3580.9400000000005</v>
      </c>
      <c r="G257" s="19">
        <f t="shared" si="22"/>
        <v>3839.3</v>
      </c>
      <c r="H257" s="19">
        <f t="shared" si="22"/>
        <v>2790.6980692084871</v>
      </c>
      <c r="I257" s="22">
        <v>884476.68</v>
      </c>
      <c r="V257" s="17"/>
      <c r="W257" s="21"/>
      <c r="X257" s="21"/>
      <c r="Y257" s="21"/>
    </row>
    <row r="258" spans="1:25">
      <c r="A258" s="17">
        <v>43891</v>
      </c>
      <c r="B258" s="18">
        <v>-8170.87</v>
      </c>
      <c r="C258" s="18">
        <v>7459.3000000000011</v>
      </c>
      <c r="D258" s="18">
        <v>3823.3636584071628</v>
      </c>
      <c r="E258" s="17">
        <v>43891</v>
      </c>
      <c r="F258" s="19">
        <f t="shared" si="21"/>
        <v>-4610.4899999999989</v>
      </c>
      <c r="G258" s="19">
        <f t="shared" si="22"/>
        <v>9550.0000000000018</v>
      </c>
      <c r="H258" s="19">
        <f t="shared" si="22"/>
        <v>5036.4837399016715</v>
      </c>
      <c r="I258" s="22">
        <v>841161.62</v>
      </c>
      <c r="V258" s="17"/>
      <c r="W258" s="21"/>
      <c r="X258" s="21"/>
      <c r="Y258" s="21"/>
    </row>
    <row r="259" spans="1:25">
      <c r="A259" s="17">
        <v>43922</v>
      </c>
      <c r="B259" s="18">
        <v>-20.74</v>
      </c>
      <c r="C259" s="18">
        <v>-107.30000000000004</v>
      </c>
      <c r="D259" s="18">
        <v>-786.48077980016978</v>
      </c>
      <c r="E259" s="17">
        <v>43922</v>
      </c>
      <c r="F259" s="19">
        <f t="shared" si="21"/>
        <v>-6193.69</v>
      </c>
      <c r="G259" s="19">
        <f t="shared" si="22"/>
        <v>8786.7000000000025</v>
      </c>
      <c r="H259" s="19">
        <f t="shared" si="22"/>
        <v>3767.9146309471585</v>
      </c>
      <c r="I259" s="22">
        <v>587300.57999999996</v>
      </c>
      <c r="V259" s="17"/>
      <c r="W259" s="21"/>
      <c r="X259" s="21"/>
      <c r="Y259" s="21"/>
    </row>
    <row r="260" spans="1:25">
      <c r="A260" s="17">
        <v>43952</v>
      </c>
      <c r="B260" s="18">
        <v>1729.22</v>
      </c>
      <c r="C260" s="18">
        <v>1501.0000000000002</v>
      </c>
      <c r="D260" s="18">
        <v>675.46820255045486</v>
      </c>
      <c r="E260" s="17">
        <v>43952</v>
      </c>
      <c r="F260" s="19">
        <f t="shared" si="21"/>
        <v>-6784.54</v>
      </c>
      <c r="G260" s="19">
        <f t="shared" si="22"/>
        <v>11406.900000000001</v>
      </c>
      <c r="H260" s="19">
        <f t="shared" si="22"/>
        <v>5118.6481795413911</v>
      </c>
      <c r="I260" s="22">
        <v>703299.53</v>
      </c>
      <c r="V260" s="17"/>
      <c r="W260" s="21"/>
      <c r="X260" s="21"/>
      <c r="Y260" s="21"/>
    </row>
    <row r="261" spans="1:25">
      <c r="A261" s="17">
        <v>43983</v>
      </c>
      <c r="B261" s="18">
        <v>1213.3499999999999</v>
      </c>
      <c r="C261" s="18">
        <v>318.89999999999998</v>
      </c>
      <c r="D261" s="18">
        <v>-66.379539277697489</v>
      </c>
      <c r="E261" s="17">
        <v>43983</v>
      </c>
      <c r="F261" s="19">
        <f t="shared" si="21"/>
        <v>-6240.4400000000005</v>
      </c>
      <c r="G261" s="19">
        <f t="shared" si="22"/>
        <v>11831.400000000001</v>
      </c>
      <c r="H261" s="19">
        <f t="shared" si="22"/>
        <v>4755.1525315437721</v>
      </c>
      <c r="I261" s="22">
        <v>772395.97</v>
      </c>
      <c r="V261" s="17"/>
      <c r="W261" s="21"/>
      <c r="X261" s="21"/>
      <c r="Y261" s="21"/>
    </row>
    <row r="262" spans="1:25">
      <c r="A262" s="17">
        <v>44013</v>
      </c>
      <c r="B262" s="18">
        <v>556.61</v>
      </c>
      <c r="C262" s="18">
        <v>-1338.1999999999998</v>
      </c>
      <c r="D262" s="18">
        <v>-1234.5037480922906</v>
      </c>
      <c r="E262" s="17">
        <v>44013</v>
      </c>
      <c r="F262" s="19">
        <f t="shared" si="21"/>
        <v>-5590.47</v>
      </c>
      <c r="G262" s="19">
        <f t="shared" si="22"/>
        <v>10181.800000000003</v>
      </c>
      <c r="H262" s="19">
        <f t="shared" si="22"/>
        <v>3740.2031107212174</v>
      </c>
      <c r="I262" s="22">
        <v>868600.9</v>
      </c>
      <c r="V262" s="17"/>
      <c r="W262" s="21"/>
      <c r="X262" s="21"/>
      <c r="Y262" s="21"/>
    </row>
    <row r="263" spans="1:25">
      <c r="A263" s="17">
        <v>44044</v>
      </c>
      <c r="B263" s="18">
        <v>2239.2199999999998</v>
      </c>
      <c r="C263" s="18">
        <v>-1479.4</v>
      </c>
      <c r="D263" s="18">
        <v>-1124.450146172805</v>
      </c>
      <c r="E263" s="17">
        <v>44044</v>
      </c>
      <c r="F263" s="19">
        <f t="shared" si="21"/>
        <v>-2453.2099999999996</v>
      </c>
      <c r="G263" s="19">
        <f t="shared" si="22"/>
        <v>6354.3000000000011</v>
      </c>
      <c r="H263" s="19">
        <f t="shared" si="22"/>
        <v>1287.0176476146548</v>
      </c>
      <c r="I263" s="22">
        <v>881860.68</v>
      </c>
      <c r="V263" s="17"/>
      <c r="W263" s="21"/>
      <c r="X263" s="21"/>
      <c r="Y263" s="21"/>
    </row>
    <row r="264" spans="1:25">
      <c r="A264" s="17">
        <v>44075</v>
      </c>
      <c r="B264" s="18">
        <v>-1001.78</v>
      </c>
      <c r="C264" s="18">
        <v>12.09999999999992</v>
      </c>
      <c r="D264" s="18">
        <v>-536.98960320710296</v>
      </c>
      <c r="E264" s="17">
        <v>44075</v>
      </c>
      <c r="F264" s="19">
        <f t="shared" si="21"/>
        <v>4715.88</v>
      </c>
      <c r="G264" s="19">
        <f t="shared" si="22"/>
        <v>-1092.8999999999996</v>
      </c>
      <c r="H264" s="19">
        <f t="shared" si="22"/>
        <v>-3073.3356139996108</v>
      </c>
      <c r="I264" s="22">
        <v>872944.93</v>
      </c>
      <c r="V264" s="17"/>
      <c r="W264" s="21"/>
      <c r="X264" s="21"/>
      <c r="Y264" s="21"/>
    </row>
    <row r="265" spans="1:25">
      <c r="A265" s="17">
        <v>44105</v>
      </c>
      <c r="B265" s="18">
        <v>2307.94</v>
      </c>
      <c r="C265" s="18">
        <v>-2356.7000000000003</v>
      </c>
      <c r="D265" s="18">
        <v>-1953.8871090094271</v>
      </c>
      <c r="E265" s="17">
        <v>44105</v>
      </c>
      <c r="F265" s="19">
        <f t="shared" si="21"/>
        <v>7044.5599999999995</v>
      </c>
      <c r="G265" s="19">
        <f t="shared" si="22"/>
        <v>-3342.3</v>
      </c>
      <c r="H265" s="19">
        <f t="shared" si="22"/>
        <v>-4240.7419432088682</v>
      </c>
      <c r="I265" s="22">
        <v>875198.44</v>
      </c>
      <c r="V265" s="17"/>
      <c r="W265" s="21"/>
      <c r="X265" s="21"/>
      <c r="Y265" s="21"/>
    </row>
    <row r="266" spans="1:25">
      <c r="A266" s="17">
        <v>44136</v>
      </c>
      <c r="B266" s="18">
        <v>8941.41</v>
      </c>
      <c r="C266" s="18">
        <v>-6514.7999999999993</v>
      </c>
      <c r="D266" s="18">
        <v>-4143.5067853716318</v>
      </c>
      <c r="E266" s="17">
        <v>44136</v>
      </c>
      <c r="F266" s="19">
        <f t="shared" si="21"/>
        <v>14256.75</v>
      </c>
      <c r="G266" s="19">
        <f t="shared" si="22"/>
        <v>-11358.099999999999</v>
      </c>
      <c r="H266" s="19">
        <f t="shared" si="22"/>
        <v>-9059.7169311309553</v>
      </c>
      <c r="I266" s="22">
        <v>871571.57</v>
      </c>
      <c r="V266" s="17"/>
      <c r="W266" s="21"/>
      <c r="X266" s="21"/>
      <c r="Y266" s="21"/>
    </row>
    <row r="267" spans="1:25">
      <c r="A267" s="17">
        <v>44166</v>
      </c>
      <c r="B267" s="18">
        <v>6791.73</v>
      </c>
      <c r="C267" s="18">
        <v>-4486.4000000000005</v>
      </c>
      <c r="D267" s="18">
        <v>-2630.2986787616182</v>
      </c>
      <c r="E267" s="17">
        <v>44166</v>
      </c>
      <c r="F267" s="19">
        <f t="shared" si="21"/>
        <v>19835.129999999997</v>
      </c>
      <c r="G267" s="19">
        <f t="shared" si="22"/>
        <v>-16163.400000000001</v>
      </c>
      <c r="H267" s="19">
        <f t="shared" si="22"/>
        <v>-11623.636070614877</v>
      </c>
      <c r="I267" s="22">
        <v>997575.98</v>
      </c>
      <c r="V267" s="17"/>
      <c r="W267" s="21"/>
      <c r="X267" s="21"/>
      <c r="Y267" s="21"/>
    </row>
    <row r="268" spans="1:25" ht="10">
      <c r="A268" s="25">
        <v>44197</v>
      </c>
      <c r="B268" s="26">
        <v>2013.68</v>
      </c>
      <c r="C268" s="26">
        <v>-1632.7000000000007</v>
      </c>
      <c r="D268" s="26">
        <v>-1769.4768897165691</v>
      </c>
      <c r="E268" s="25">
        <v>44197</v>
      </c>
      <c r="F268" s="19">
        <f t="shared" si="21"/>
        <v>21292.2</v>
      </c>
      <c r="G268" s="19">
        <f t="shared" ref="G268:H269" si="42">SUM(C263:C268)</f>
        <v>-16457.900000000001</v>
      </c>
      <c r="H268" s="19">
        <f t="shared" si="42"/>
        <v>-12158.609212239155</v>
      </c>
      <c r="I268" s="22">
        <v>1083595.79</v>
      </c>
    </row>
    <row r="269" spans="1:25" ht="10">
      <c r="A269" s="25">
        <v>44228</v>
      </c>
      <c r="B269" s="26">
        <v>2474.12</v>
      </c>
      <c r="C269" s="26">
        <v>-2249.9999999999995</v>
      </c>
      <c r="D269" s="26">
        <v>-1986.0597238827268</v>
      </c>
      <c r="E269" s="25">
        <v>44228</v>
      </c>
      <c r="F269" s="19">
        <f t="shared" si="21"/>
        <v>21527.1</v>
      </c>
      <c r="G269" s="19">
        <f t="shared" si="42"/>
        <v>-17228.5</v>
      </c>
      <c r="H269" s="19">
        <f t="shared" si="42"/>
        <v>-13020.218789949075</v>
      </c>
      <c r="I269" s="22">
        <v>1139172.05</v>
      </c>
    </row>
    <row r="270" spans="1:25">
      <c r="A270" s="27">
        <v>44286</v>
      </c>
      <c r="B270" s="18">
        <v>1378.83</v>
      </c>
      <c r="C270" s="18">
        <f>[1]MFs_mon!$Q260</f>
        <v>712.30000000000007</v>
      </c>
      <c r="D270" s="18">
        <f>[1]MFs_mon!$S260</f>
        <v>340.59614645988074</v>
      </c>
      <c r="E270" s="27">
        <v>44286</v>
      </c>
      <c r="F270" s="19">
        <f t="shared" ref="F270" si="43">SUM(B265:B270)</f>
        <v>23907.71</v>
      </c>
      <c r="G270" s="19">
        <f t="shared" ref="G270:H279" si="44">SUM(C265:C270)</f>
        <v>-16528.300000000003</v>
      </c>
      <c r="H270" s="19">
        <f t="shared" si="44"/>
        <v>-12142.633040282093</v>
      </c>
      <c r="I270" s="22">
        <v>1176150.07</v>
      </c>
    </row>
    <row r="271" spans="1:25">
      <c r="A271" s="27">
        <v>44316</v>
      </c>
      <c r="B271" s="28">
        <v>-1496.77</v>
      </c>
      <c r="C271" s="28">
        <f>96690/74</f>
        <v>1306.6216216216217</v>
      </c>
      <c r="E271" s="27">
        <v>44316</v>
      </c>
      <c r="F271" s="19">
        <f t="shared" ref="F271:F279" si="45">SUM(B266:B271)</f>
        <v>20102.999999999996</v>
      </c>
      <c r="G271" s="19">
        <f t="shared" si="44"/>
        <v>-12864.978378378381</v>
      </c>
      <c r="H271" s="19">
        <f t="shared" si="44"/>
        <v>-10188.745931272666</v>
      </c>
      <c r="I271" s="22">
        <v>1178714.32</v>
      </c>
    </row>
    <row r="272" spans="1:25">
      <c r="A272" s="27">
        <v>44347</v>
      </c>
      <c r="B272" s="18">
        <v>204.96</v>
      </c>
      <c r="C272" s="18">
        <f>[1]MFs_mon!$Q262</f>
        <v>282.89999999999998</v>
      </c>
      <c r="D272" s="18">
        <f>[1]MFs_mon!$S262</f>
        <v>14.733906382930723</v>
      </c>
      <c r="E272" s="27">
        <v>44347</v>
      </c>
      <c r="F272" s="19">
        <f t="shared" si="45"/>
        <v>11366.549999999997</v>
      </c>
      <c r="G272" s="19">
        <f t="shared" si="44"/>
        <v>-6067.2783783783789</v>
      </c>
      <c r="H272" s="19">
        <f t="shared" si="44"/>
        <v>-6030.5052395181037</v>
      </c>
      <c r="I272" s="22">
        <v>1275618.47</v>
      </c>
    </row>
    <row r="273" spans="1:9">
      <c r="A273" s="27">
        <v>44377</v>
      </c>
      <c r="B273" s="18">
        <v>465.22</v>
      </c>
      <c r="C273" s="18">
        <f>[1]MFs_mon!$Q263</f>
        <v>943.1</v>
      </c>
      <c r="D273" s="18">
        <f>[1]MFs_mon!$S263</f>
        <v>882.14299298458002</v>
      </c>
      <c r="E273" s="27">
        <v>44377</v>
      </c>
      <c r="F273" s="19">
        <f t="shared" si="45"/>
        <v>5040.0400000000009</v>
      </c>
      <c r="G273" s="19">
        <f t="shared" si="44"/>
        <v>-637.77837837837831</v>
      </c>
      <c r="H273" s="19">
        <f t="shared" si="44"/>
        <v>-2518.0635677719042</v>
      </c>
      <c r="I273" s="22">
        <v>1280567.42</v>
      </c>
    </row>
    <row r="274" spans="1:9">
      <c r="A274" s="29">
        <v>44408</v>
      </c>
      <c r="B274" s="30">
        <v>-2660.65</v>
      </c>
      <c r="C274" s="30">
        <v>2072.8000000000002</v>
      </c>
      <c r="E274" s="29">
        <v>44408</v>
      </c>
      <c r="F274" s="19">
        <f t="shared" si="45"/>
        <v>365.70999999999958</v>
      </c>
      <c r="G274" s="19">
        <f t="shared" si="44"/>
        <v>3067.7216216216225</v>
      </c>
      <c r="H274" s="19">
        <f t="shared" si="44"/>
        <v>-748.58667805533526</v>
      </c>
      <c r="I274" s="22">
        <v>1298187.06</v>
      </c>
    </row>
    <row r="275" spans="1:9">
      <c r="A275" s="27">
        <v>44409</v>
      </c>
      <c r="B275" s="18">
        <v>27.28</v>
      </c>
      <c r="C275" s="18">
        <f>[1]MFs_mon!$Q265</f>
        <v>929</v>
      </c>
      <c r="D275" s="18">
        <f>[1]MFs_mon!$S265</f>
        <v>1568.2050702122094</v>
      </c>
      <c r="E275" s="27">
        <v>44409</v>
      </c>
      <c r="F275" s="19">
        <f t="shared" si="45"/>
        <v>-2081.1299999999997</v>
      </c>
      <c r="G275" s="19">
        <f t="shared" si="44"/>
        <v>6246.721621621622</v>
      </c>
      <c r="H275" s="19">
        <f t="shared" si="44"/>
        <v>2805.6781160396013</v>
      </c>
      <c r="I275" s="22">
        <v>1298187.06</v>
      </c>
    </row>
    <row r="276" spans="1:9">
      <c r="A276" s="27">
        <v>44440</v>
      </c>
      <c r="B276" s="18">
        <v>965.84</v>
      </c>
      <c r="C276" s="18">
        <f>[1]MFs_mon!$Q266</f>
        <v>802</v>
      </c>
      <c r="D276" s="18">
        <f>[1]MFs_mon!$S266</f>
        <v>1051.0065939333831</v>
      </c>
      <c r="E276" s="27">
        <v>44440</v>
      </c>
      <c r="F276" s="19">
        <f t="shared" si="45"/>
        <v>-2494.1199999999994</v>
      </c>
      <c r="G276" s="19">
        <f t="shared" si="44"/>
        <v>6336.4216216216219</v>
      </c>
      <c r="H276" s="19">
        <f t="shared" si="44"/>
        <v>3516.0885635131031</v>
      </c>
      <c r="I276" s="22">
        <v>1410865.03</v>
      </c>
    </row>
    <row r="277" spans="1:9">
      <c r="A277" s="27">
        <v>44470</v>
      </c>
      <c r="B277" s="18">
        <v>-2427.88</v>
      </c>
      <c r="C277" s="26">
        <v>601.00000000000011</v>
      </c>
      <c r="D277" s="26">
        <v>782.13347006253184</v>
      </c>
      <c r="E277" s="27">
        <v>44470</v>
      </c>
      <c r="F277" s="19">
        <f t="shared" si="45"/>
        <v>-3425.23</v>
      </c>
      <c r="G277" s="19">
        <f t="shared" si="44"/>
        <v>5630.8</v>
      </c>
      <c r="H277" s="19">
        <f t="shared" si="44"/>
        <v>4298.2220335756347</v>
      </c>
      <c r="I277" s="22">
        <v>1427564.51</v>
      </c>
    </row>
    <row r="278" spans="1:9">
      <c r="A278" s="27">
        <v>44501</v>
      </c>
      <c r="B278" s="18">
        <v>-4463.82</v>
      </c>
      <c r="C278" s="18">
        <f>[1]MFs_mon!$Q268</f>
        <v>4094</v>
      </c>
      <c r="D278" s="18">
        <f>[1]MFs_mon!$S268</f>
        <v>3193.904356906055</v>
      </c>
      <c r="E278" s="27">
        <v>44501</v>
      </c>
      <c r="F278" s="19">
        <f t="shared" si="45"/>
        <v>-8094.01</v>
      </c>
      <c r="G278" s="19">
        <f t="shared" si="44"/>
        <v>9441.9</v>
      </c>
      <c r="H278" s="19">
        <f t="shared" si="44"/>
        <v>7477.3924840987593</v>
      </c>
      <c r="I278" s="22">
        <v>1441910.82</v>
      </c>
    </row>
    <row r="279" spans="1:9">
      <c r="A279" s="27">
        <v>44531</v>
      </c>
      <c r="B279" s="18">
        <v>-3549.72</v>
      </c>
      <c r="C279" s="18">
        <f>[1]MFs_mon!$Q269</f>
        <v>4141.2</v>
      </c>
      <c r="D279" s="18">
        <f>[1]MFs_mon!$S269</f>
        <v>2903.0067926057818</v>
      </c>
      <c r="E279" s="27">
        <v>44531</v>
      </c>
      <c r="F279" s="19">
        <f t="shared" si="45"/>
        <v>-12108.949999999999</v>
      </c>
      <c r="G279" s="19">
        <f t="shared" si="44"/>
        <v>12640</v>
      </c>
      <c r="H279" s="19">
        <f t="shared" si="44"/>
        <v>9498.2562837199621</v>
      </c>
      <c r="I279" s="22">
        <v>1390208.23</v>
      </c>
    </row>
    <row r="280" spans="1:9">
      <c r="A280" s="27">
        <v>44562</v>
      </c>
      <c r="B280" s="31">
        <f>'[2]foreign flows country'!$K285</f>
        <v>-4795.2299999999996</v>
      </c>
      <c r="C280" s="18">
        <f>[1]MFs_mon!$Q270</f>
        <v>2938.7</v>
      </c>
      <c r="D280" s="18">
        <f>[1]MFs_mon!$S270</f>
        <v>2207.6529207433332</v>
      </c>
      <c r="E280" s="27">
        <v>44562</v>
      </c>
      <c r="F280" s="19">
        <f t="shared" ref="F280:F281" si="46">SUM(B275:B280)</f>
        <v>-14243.529999999999</v>
      </c>
      <c r="G280" s="19">
        <f t="shared" ref="G280:G281" si="47">SUM(C275:C280)</f>
        <v>13505.900000000001</v>
      </c>
      <c r="H280" s="19">
        <f t="shared" ref="H280:H281" si="48">SUM(D275:D280)</f>
        <v>11705.909204463296</v>
      </c>
      <c r="I280" s="22">
        <v>1444703.17</v>
      </c>
    </row>
    <row r="281" spans="1:9">
      <c r="A281" s="27">
        <v>44593</v>
      </c>
      <c r="B281" s="31">
        <f>'[2]foreign flows country'!$K286</f>
        <v>-5420.04</v>
      </c>
      <c r="C281" s="18">
        <f>[1]MFs_mon!$Q271</f>
        <v>5601.1</v>
      </c>
      <c r="D281" s="18">
        <f>[1]MFs_mon!$S271</f>
        <v>3752.1595533625805</v>
      </c>
      <c r="E281" s="27">
        <v>44593</v>
      </c>
      <c r="F281" s="19">
        <f t="shared" si="46"/>
        <v>-19690.849999999999</v>
      </c>
      <c r="G281" s="19">
        <f t="shared" si="47"/>
        <v>18178</v>
      </c>
      <c r="H281" s="19">
        <f t="shared" si="48"/>
        <v>13889.863687613666</v>
      </c>
      <c r="I281" s="22">
        <v>1436443.93</v>
      </c>
    </row>
    <row r="282" spans="1:9">
      <c r="A282" s="27">
        <v>44621</v>
      </c>
      <c r="B282" s="31">
        <v>-4697.12</v>
      </c>
      <c r="C282" s="18">
        <v>5195.3000000000011</v>
      </c>
      <c r="D282" s="18">
        <v>3121.4407079297616</v>
      </c>
      <c r="E282" s="27">
        <v>44621</v>
      </c>
      <c r="F282" s="19">
        <f t="shared" ref="F282" si="49">SUM(B277:B282)</f>
        <v>-25353.809999999998</v>
      </c>
      <c r="G282" s="19">
        <f t="shared" ref="G282" si="50">SUM(C277:C282)</f>
        <v>22571.300000000003</v>
      </c>
      <c r="H282" s="19">
        <f t="shared" ref="H282" si="51">SUM(D277:D282)</f>
        <v>15960.297801610044</v>
      </c>
      <c r="I282" s="22">
        <f>_xll.BDH("BSE500 Index","free float market cap",E282,E282,"days=a","fill=p","FX=USD")</f>
        <v>1337619.77</v>
      </c>
    </row>
    <row r="283" spans="1:9">
      <c r="A283" s="27">
        <v>44652</v>
      </c>
      <c r="B283" s="32">
        <v>-3554.14</v>
      </c>
      <c r="C283" s="14">
        <v>3585.4</v>
      </c>
      <c r="D283" s="15">
        <v>2652.7245250924907</v>
      </c>
      <c r="E283" s="27">
        <v>44652</v>
      </c>
      <c r="F283" s="19">
        <f t="shared" ref="F283" si="52">SUM(B278:B283)</f>
        <v>-26480.069999999996</v>
      </c>
      <c r="G283" s="19">
        <f t="shared" ref="G283" si="53">SUM(C278:C283)</f>
        <v>25555.700000000004</v>
      </c>
      <c r="H283" s="19">
        <f t="shared" ref="H283" si="54">SUM(D278:D283)</f>
        <v>17830.888856640002</v>
      </c>
      <c r="I283" s="22">
        <f>_xll.BDH("BSE500 Index","free float market cap",E283,E283,"days=a","fill=p","FX=USD")</f>
        <v>1402165.89</v>
      </c>
    </row>
    <row r="284" spans="1:9">
      <c r="A284" s="27">
        <v>44682</v>
      </c>
      <c r="B284" s="18">
        <v>-5552.64</v>
      </c>
      <c r="C284" s="18">
        <v>6572.9999999999982</v>
      </c>
      <c r="D284" s="18">
        <v>3804.3018038179748</v>
      </c>
      <c r="E284" s="27">
        <v>44682</v>
      </c>
      <c r="F284" s="19">
        <f t="shared" ref="F284:F285" si="55">SUM(B279:B284)</f>
        <v>-27568.889999999996</v>
      </c>
      <c r="G284" s="19">
        <f t="shared" ref="G284:G285" si="56">SUM(C279:C284)</f>
        <v>28034.700000000004</v>
      </c>
      <c r="H284" s="19">
        <f t="shared" ref="H284:H285" si="57">SUM(D279:D284)</f>
        <v>18441.286303551926</v>
      </c>
      <c r="I284" s="22">
        <v>1372072.49</v>
      </c>
    </row>
    <row r="285" spans="1:9">
      <c r="A285" s="27">
        <v>44726</v>
      </c>
      <c r="B285" s="18">
        <v>-6301.91</v>
      </c>
      <c r="C285" s="18">
        <v>5968.8</v>
      </c>
      <c r="D285" s="18">
        <v>2655.4091235311898</v>
      </c>
      <c r="E285" s="27">
        <v>44726</v>
      </c>
      <c r="F285" s="19">
        <f t="shared" si="55"/>
        <v>-30321.079999999998</v>
      </c>
      <c r="G285" s="19">
        <f t="shared" si="56"/>
        <v>29862.3</v>
      </c>
      <c r="H285" s="19">
        <f t="shared" si="57"/>
        <v>18193.68863447733</v>
      </c>
      <c r="I285" s="22">
        <f>_xll.BDH("BSE500 Index","free float market cap",E285,E285,"days=a","fill=p","FX=USD")</f>
        <v>1217913.5900000001</v>
      </c>
    </row>
    <row r="286" spans="1:9">
      <c r="A286" s="27">
        <v>44773</v>
      </c>
      <c r="B286" s="31">
        <v>28.28</v>
      </c>
      <c r="C286" s="18">
        <f>[1]MFs_mon!$Q276</f>
        <v>1328.4</v>
      </c>
      <c r="D286" s="18">
        <f>[1]MFs_mon!$S276</f>
        <v>586.40457695599287</v>
      </c>
      <c r="E286" s="27">
        <v>44773</v>
      </c>
      <c r="F286" s="19">
        <f t="shared" ref="F286" si="58">SUM(B281:B286)</f>
        <v>-25497.57</v>
      </c>
      <c r="G286" s="19">
        <f t="shared" ref="G286" si="59">SUM(C281:C286)</f>
        <v>28252</v>
      </c>
      <c r="H286" s="19">
        <f t="shared" ref="H286" si="60">SUM(D281:D286)</f>
        <v>16572.440290689992</v>
      </c>
      <c r="I286" s="22">
        <v>1330133.83</v>
      </c>
    </row>
    <row r="287" spans="1:9">
      <c r="A287" s="14">
        <v>44804</v>
      </c>
      <c r="B287" s="14">
        <v>6299.04</v>
      </c>
      <c r="C287" s="14">
        <v>-889.40000000000009</v>
      </c>
      <c r="D287" s="15">
        <v>-206.56693659953021</v>
      </c>
      <c r="E287" s="15">
        <v>44804</v>
      </c>
      <c r="F287" s="14">
        <v>-12202.38</v>
      </c>
      <c r="G287" s="14">
        <v>21761.5</v>
      </c>
      <c r="H287" s="14">
        <v>13056.872565931311</v>
      </c>
      <c r="I287" s="14">
        <v>1386341.72</v>
      </c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0B3FD9-0204-450D-B358-F28C479899ED}">
  <dimension ref="A1:Y283"/>
  <sheetViews>
    <sheetView showGridLines="0" topLeftCell="W1" workbookViewId="0">
      <selection activeCell="AH2" sqref="AH2"/>
    </sheetView>
  </sheetViews>
  <sheetFormatPr defaultColWidth="9.1796875" defaultRowHeight="14.5"/>
  <cols>
    <col min="1" max="1" width="9.1796875" style="14"/>
    <col min="2" max="2" width="8.26953125" style="14" bestFit="1" customWidth="1"/>
    <col min="3" max="3" width="9.1796875" style="14" bestFit="1" customWidth="1"/>
    <col min="4" max="4" width="9.26953125" style="15" bestFit="1" customWidth="1"/>
    <col min="5" max="5" width="9.26953125" style="15" customWidth="1"/>
    <col min="6" max="8" width="9.1796875" style="14"/>
    <col min="9" max="9" width="12.1796875" style="14" bestFit="1" customWidth="1"/>
    <col min="10" max="16384" width="9.1796875" style="14"/>
  </cols>
  <sheetData>
    <row r="1" spans="1:25">
      <c r="A1" s="13" t="s">
        <v>25</v>
      </c>
    </row>
    <row r="3" spans="1:25" s="13" customFormat="1" ht="10">
      <c r="A3" s="16"/>
      <c r="B3" s="13" t="s">
        <v>26</v>
      </c>
      <c r="C3" s="13" t="s">
        <v>27</v>
      </c>
      <c r="D3" s="13" t="s">
        <v>28</v>
      </c>
    </row>
    <row r="4" spans="1:25">
      <c r="A4" s="17">
        <v>36161</v>
      </c>
      <c r="B4" s="18">
        <v>93.1</v>
      </c>
      <c r="C4" s="18"/>
      <c r="D4" s="18">
        <v>0</v>
      </c>
      <c r="E4" s="20"/>
    </row>
    <row r="5" spans="1:25">
      <c r="A5" s="17">
        <v>36192</v>
      </c>
      <c r="B5" s="18">
        <v>100.8</v>
      </c>
      <c r="C5" s="18"/>
      <c r="D5" s="18">
        <v>0</v>
      </c>
      <c r="E5" s="20"/>
    </row>
    <row r="6" spans="1:25">
      <c r="A6" s="17">
        <v>36220</v>
      </c>
      <c r="B6" s="18">
        <v>37.1</v>
      </c>
      <c r="C6" s="18"/>
      <c r="D6" s="18">
        <v>0</v>
      </c>
      <c r="E6" s="20"/>
    </row>
    <row r="7" spans="1:25">
      <c r="A7" s="17">
        <v>36251</v>
      </c>
      <c r="B7" s="18">
        <v>234.6</v>
      </c>
      <c r="C7" s="18"/>
      <c r="D7" s="18">
        <v>0</v>
      </c>
      <c r="E7" s="20"/>
    </row>
    <row r="8" spans="1:25">
      <c r="A8" s="17">
        <v>36281</v>
      </c>
      <c r="B8" s="18">
        <v>364.5</v>
      </c>
      <c r="C8" s="18"/>
      <c r="D8" s="18">
        <v>0</v>
      </c>
      <c r="E8" s="20"/>
    </row>
    <row r="9" spans="1:25">
      <c r="A9" s="17">
        <v>36312</v>
      </c>
      <c r="B9" s="18">
        <v>98.9</v>
      </c>
      <c r="C9" s="18"/>
      <c r="D9" s="18">
        <v>0</v>
      </c>
      <c r="E9" s="20"/>
    </row>
    <row r="10" spans="1:25">
      <c r="A10" s="17">
        <v>36342</v>
      </c>
      <c r="B10" s="18">
        <v>358.5</v>
      </c>
      <c r="C10" s="18"/>
      <c r="D10" s="18">
        <v>0</v>
      </c>
      <c r="E10" s="20"/>
    </row>
    <row r="11" spans="1:25">
      <c r="A11" s="17">
        <v>36373</v>
      </c>
      <c r="B11" s="18">
        <v>-38.4</v>
      </c>
      <c r="C11" s="18"/>
      <c r="D11" s="18">
        <v>0</v>
      </c>
      <c r="E11" s="20"/>
    </row>
    <row r="12" spans="1:25">
      <c r="A12" s="17">
        <v>36404</v>
      </c>
      <c r="B12" s="18">
        <v>-168.4</v>
      </c>
      <c r="C12" s="18"/>
      <c r="D12" s="18">
        <v>0</v>
      </c>
      <c r="E12" s="20"/>
    </row>
    <row r="13" spans="1:25">
      <c r="A13" s="17">
        <v>36434</v>
      </c>
      <c r="B13" s="18">
        <v>-182.3</v>
      </c>
      <c r="C13" s="18"/>
      <c r="D13" s="18">
        <v>0</v>
      </c>
      <c r="E13" s="20"/>
    </row>
    <row r="14" spans="1:25">
      <c r="A14" s="17">
        <v>36465</v>
      </c>
      <c r="B14" s="18">
        <v>316.7</v>
      </c>
      <c r="C14" s="18"/>
      <c r="D14" s="18">
        <v>0</v>
      </c>
      <c r="E14" s="20"/>
    </row>
    <row r="15" spans="1:25">
      <c r="A15" s="17">
        <v>36495</v>
      </c>
      <c r="B15" s="18">
        <v>523.29999999999995</v>
      </c>
      <c r="C15" s="18"/>
      <c r="D15" s="18">
        <v>0</v>
      </c>
      <c r="E15" s="20" t="s">
        <v>21</v>
      </c>
      <c r="F15" s="13" t="s">
        <v>26</v>
      </c>
      <c r="G15" s="13" t="s">
        <v>27</v>
      </c>
      <c r="H15" s="13" t="s">
        <v>28</v>
      </c>
      <c r="V15" s="20" t="s">
        <v>21</v>
      </c>
      <c r="W15" s="13" t="s">
        <v>26</v>
      </c>
      <c r="X15" s="13" t="s">
        <v>27</v>
      </c>
      <c r="Y15" s="13" t="s">
        <v>28</v>
      </c>
    </row>
    <row r="16" spans="1:25">
      <c r="A16" s="17">
        <v>36526</v>
      </c>
      <c r="B16" s="18">
        <v>55.5</v>
      </c>
      <c r="C16" s="18"/>
      <c r="D16" s="18">
        <v>142.13163853437649</v>
      </c>
      <c r="E16" s="17">
        <v>36526</v>
      </c>
      <c r="F16" s="19">
        <f t="shared" ref="F16" si="0">SUM(B8:B16)</f>
        <v>1328.3</v>
      </c>
      <c r="G16" s="19">
        <f t="shared" ref="G16:H16" si="1">SUM(C8:C16)</f>
        <v>0</v>
      </c>
      <c r="H16" s="19">
        <f t="shared" si="1"/>
        <v>142.13163853437649</v>
      </c>
      <c r="I16" s="22" t="str">
        <f>_xll.BDH("BSE500 Index","free float market cap",E16,E16,"days=a","fill=p","FX=USD")</f>
        <v>#N/A N/A</v>
      </c>
      <c r="V16" s="17">
        <v>37895</v>
      </c>
      <c r="W16" s="21">
        <f>F61/AVERAGE($I53:$I61)</f>
        <v>3.2090054474559294E-2</v>
      </c>
      <c r="X16" s="21">
        <f t="shared" ref="X16:Y16" si="2">G61/AVERAGE($I53:$I61)</f>
        <v>0</v>
      </c>
      <c r="Y16" s="21">
        <f t="shared" si="2"/>
        <v>-2.9497970897171327E-4</v>
      </c>
    </row>
    <row r="17" spans="1:25">
      <c r="A17" s="17">
        <v>36557</v>
      </c>
      <c r="B17" s="18">
        <v>559.1</v>
      </c>
      <c r="C17" s="18"/>
      <c r="D17" s="18">
        <v>-220.4031864968253</v>
      </c>
      <c r="E17" s="17">
        <v>36557</v>
      </c>
      <c r="F17" s="19">
        <f t="shared" ref="F17:F80" si="3">SUM(B9:B17)</f>
        <v>1522.9</v>
      </c>
      <c r="G17" s="19">
        <f t="shared" ref="G17:G80" si="4">SUM(C9:C17)</f>
        <v>0</v>
      </c>
      <c r="H17" s="19">
        <f t="shared" ref="H17:H80" si="5">SUM(D9:D17)</f>
        <v>-78.271547962448807</v>
      </c>
      <c r="I17" s="22" t="s">
        <v>29</v>
      </c>
      <c r="V17" s="17">
        <v>37926</v>
      </c>
      <c r="W17" s="21">
        <f t="shared" ref="W17:Y31" si="6">F62/AVERAGE($I57:$I62)</f>
        <v>3.0257045749709669E-2</v>
      </c>
      <c r="X17" s="21">
        <f t="shared" si="6"/>
        <v>0</v>
      </c>
      <c r="Y17" s="21">
        <f t="shared" si="6"/>
        <v>1.5913586586508823E-5</v>
      </c>
    </row>
    <row r="18" spans="1:25">
      <c r="A18" s="17">
        <v>36586</v>
      </c>
      <c r="B18" s="18">
        <v>342</v>
      </c>
      <c r="C18" s="18"/>
      <c r="D18" s="18">
        <v>-10.116171440069756</v>
      </c>
      <c r="E18" s="17">
        <v>36586</v>
      </c>
      <c r="F18" s="19">
        <f t="shared" si="3"/>
        <v>1766</v>
      </c>
      <c r="G18" s="19">
        <f t="shared" si="4"/>
        <v>0</v>
      </c>
      <c r="H18" s="19">
        <f t="shared" si="5"/>
        <v>-88.38771940251857</v>
      </c>
      <c r="I18" s="22" t="s">
        <v>29</v>
      </c>
      <c r="V18" s="17">
        <v>37956</v>
      </c>
      <c r="W18" s="21">
        <f t="shared" si="6"/>
        <v>3.5044723965345158E-2</v>
      </c>
      <c r="X18" s="21">
        <f t="shared" si="6"/>
        <v>0</v>
      </c>
      <c r="Y18" s="21">
        <f t="shared" si="6"/>
        <v>9.5946540063954243E-4</v>
      </c>
    </row>
    <row r="19" spans="1:25">
      <c r="A19" s="17">
        <v>36617</v>
      </c>
      <c r="B19" s="18">
        <v>581</v>
      </c>
      <c r="C19" s="18"/>
      <c r="D19" s="18">
        <v>9.4649065383705349</v>
      </c>
      <c r="E19" s="17">
        <v>36617</v>
      </c>
      <c r="F19" s="19">
        <f t="shared" si="3"/>
        <v>1988.5</v>
      </c>
      <c r="G19" s="19">
        <f t="shared" si="4"/>
        <v>0</v>
      </c>
      <c r="H19" s="19">
        <f t="shared" si="5"/>
        <v>-78.922812864148028</v>
      </c>
      <c r="I19" s="22" t="s">
        <v>29</v>
      </c>
      <c r="V19" s="17">
        <v>37987</v>
      </c>
      <c r="W19" s="21">
        <f t="shared" si="6"/>
        <v>3.3751907841082784E-2</v>
      </c>
      <c r="X19" s="21">
        <f t="shared" si="6"/>
        <v>0</v>
      </c>
      <c r="Y19" s="21">
        <f t="shared" si="6"/>
        <v>2.036943068234784E-3</v>
      </c>
    </row>
    <row r="20" spans="1:25">
      <c r="A20" s="17">
        <v>36647</v>
      </c>
      <c r="B20" s="18">
        <v>64.8</v>
      </c>
      <c r="C20" s="18"/>
      <c r="D20" s="18">
        <v>77.826302864938668</v>
      </c>
      <c r="E20" s="17">
        <v>36647</v>
      </c>
      <c r="F20" s="19">
        <f t="shared" si="3"/>
        <v>2091.7000000000003</v>
      </c>
      <c r="G20" s="19">
        <f t="shared" si="4"/>
        <v>0</v>
      </c>
      <c r="H20" s="19">
        <f t="shared" si="5"/>
        <v>-1.0965099992093599</v>
      </c>
      <c r="I20" s="22" t="s">
        <v>29</v>
      </c>
      <c r="V20" s="17">
        <v>38018</v>
      </c>
      <c r="W20" s="21">
        <f t="shared" si="6"/>
        <v>3.3399519652308807E-2</v>
      </c>
      <c r="X20" s="21">
        <f t="shared" si="6"/>
        <v>0</v>
      </c>
      <c r="Y20" s="21">
        <f t="shared" si="6"/>
        <v>1.2646957420960367E-3</v>
      </c>
    </row>
    <row r="21" spans="1:25">
      <c r="A21" s="17">
        <v>36678</v>
      </c>
      <c r="B21" s="18">
        <v>-226.6</v>
      </c>
      <c r="C21" s="18"/>
      <c r="D21" s="18">
        <v>-100.51743589743589</v>
      </c>
      <c r="E21" s="17">
        <v>36678</v>
      </c>
      <c r="F21" s="19">
        <f t="shared" si="3"/>
        <v>2033.5000000000005</v>
      </c>
      <c r="G21" s="19">
        <f t="shared" si="4"/>
        <v>0</v>
      </c>
      <c r="H21" s="19">
        <f t="shared" si="5"/>
        <v>-101.61394589664525</v>
      </c>
      <c r="I21" s="22" t="s">
        <v>29</v>
      </c>
      <c r="V21" s="17">
        <v>38047</v>
      </c>
      <c r="W21" s="21">
        <f t="shared" si="6"/>
        <v>3.7884733606061281E-2</v>
      </c>
      <c r="X21" s="21">
        <f t="shared" si="6"/>
        <v>0</v>
      </c>
      <c r="Y21" s="21">
        <f t="shared" si="6"/>
        <v>1.568408557031412E-3</v>
      </c>
    </row>
    <row r="22" spans="1:25">
      <c r="A22" s="17">
        <v>36708</v>
      </c>
      <c r="B22" s="18">
        <v>-314.39999999999998</v>
      </c>
      <c r="C22" s="18"/>
      <c r="D22" s="18">
        <v>-38.192469785297867</v>
      </c>
      <c r="E22" s="17">
        <v>36708</v>
      </c>
      <c r="F22" s="19">
        <f t="shared" si="3"/>
        <v>1901.4</v>
      </c>
      <c r="G22" s="19">
        <f t="shared" si="4"/>
        <v>0</v>
      </c>
      <c r="H22" s="19">
        <f t="shared" si="5"/>
        <v>-139.80641568194312</v>
      </c>
      <c r="I22" s="22" t="s">
        <v>29</v>
      </c>
      <c r="V22" s="17">
        <v>38078</v>
      </c>
      <c r="W22" s="21">
        <f t="shared" si="6"/>
        <v>3.7692993197793498E-2</v>
      </c>
      <c r="X22" s="21">
        <f t="shared" si="6"/>
        <v>0</v>
      </c>
      <c r="Y22" s="21">
        <f t="shared" si="6"/>
        <v>1.231283213387878E-3</v>
      </c>
    </row>
    <row r="23" spans="1:25">
      <c r="A23" s="17">
        <v>36739</v>
      </c>
      <c r="B23" s="18">
        <v>322.39999999999998</v>
      </c>
      <c r="C23" s="18"/>
      <c r="D23" s="18">
        <v>4.3615476513711657</v>
      </c>
      <c r="E23" s="17">
        <v>36739</v>
      </c>
      <c r="F23" s="19">
        <f t="shared" si="3"/>
        <v>1907.1000000000004</v>
      </c>
      <c r="G23" s="19">
        <f t="shared" si="4"/>
        <v>0</v>
      </c>
      <c r="H23" s="19">
        <f t="shared" si="5"/>
        <v>-135.44486803057197</v>
      </c>
      <c r="I23" s="22" t="s">
        <v>29</v>
      </c>
      <c r="V23" s="17">
        <v>38108</v>
      </c>
      <c r="W23" s="21">
        <f t="shared" si="6"/>
        <v>3.1539486047751607E-2</v>
      </c>
      <c r="X23" s="21">
        <f t="shared" si="6"/>
        <v>0</v>
      </c>
      <c r="Y23" s="21">
        <f t="shared" si="6"/>
        <v>1.720010553620937E-3</v>
      </c>
    </row>
    <row r="24" spans="1:25">
      <c r="A24" s="17">
        <v>36770</v>
      </c>
      <c r="B24" s="18">
        <v>-42.5</v>
      </c>
      <c r="C24" s="18"/>
      <c r="D24" s="18">
        <v>25.502094627895563</v>
      </c>
      <c r="E24" s="17">
        <v>36770</v>
      </c>
      <c r="F24" s="19">
        <f t="shared" si="3"/>
        <v>1341.3000000000002</v>
      </c>
      <c r="G24" s="19">
        <f t="shared" si="4"/>
        <v>0</v>
      </c>
      <c r="H24" s="19">
        <f t="shared" si="5"/>
        <v>-109.94277340267641</v>
      </c>
      <c r="I24" s="22" t="s">
        <v>29</v>
      </c>
      <c r="V24" s="17">
        <v>38139</v>
      </c>
      <c r="W24" s="21">
        <f t="shared" si="6"/>
        <v>2.8489710505882893E-2</v>
      </c>
      <c r="X24" s="21">
        <f t="shared" si="6"/>
        <v>0</v>
      </c>
      <c r="Y24" s="21">
        <f t="shared" si="6"/>
        <v>1.7466425677419204E-3</v>
      </c>
    </row>
    <row r="25" spans="1:25">
      <c r="A25" s="17">
        <v>36800</v>
      </c>
      <c r="B25" s="18">
        <v>-5.5999999999999748</v>
      </c>
      <c r="C25" s="18"/>
      <c r="D25" s="18">
        <v>31.842051282050928</v>
      </c>
      <c r="E25" s="17">
        <v>36800</v>
      </c>
      <c r="F25" s="19">
        <f t="shared" si="3"/>
        <v>1280.2</v>
      </c>
      <c r="G25" s="19">
        <f t="shared" si="4"/>
        <v>0</v>
      </c>
      <c r="H25" s="19">
        <f t="shared" si="5"/>
        <v>-220.23236065500194</v>
      </c>
      <c r="I25" s="22" t="s">
        <v>29</v>
      </c>
      <c r="V25" s="17">
        <v>38169</v>
      </c>
      <c r="W25" s="21">
        <f t="shared" si="6"/>
        <v>2.4168560343159652E-2</v>
      </c>
      <c r="X25" s="21">
        <f t="shared" si="6"/>
        <v>0</v>
      </c>
      <c r="Y25" s="21">
        <f t="shared" si="6"/>
        <v>1.5590466887265301E-3</v>
      </c>
    </row>
    <row r="26" spans="1:25">
      <c r="A26" s="17">
        <v>36831</v>
      </c>
      <c r="B26" s="18">
        <v>221.1</v>
      </c>
      <c r="C26" s="18"/>
      <c r="D26" s="18">
        <v>-70.304783283234784</v>
      </c>
      <c r="E26" s="17">
        <v>36831</v>
      </c>
      <c r="F26" s="19">
        <f t="shared" si="3"/>
        <v>942.19999999999993</v>
      </c>
      <c r="G26" s="19">
        <f t="shared" si="4"/>
        <v>0</v>
      </c>
      <c r="H26" s="19">
        <f t="shared" si="5"/>
        <v>-70.13395744141144</v>
      </c>
      <c r="I26" s="22" t="s">
        <v>29</v>
      </c>
      <c r="V26" s="17">
        <v>38200</v>
      </c>
      <c r="W26" s="21">
        <f t="shared" si="6"/>
        <v>2.4056531633897628E-2</v>
      </c>
      <c r="X26" s="21">
        <f t="shared" si="6"/>
        <v>0</v>
      </c>
      <c r="Y26" s="21">
        <f t="shared" si="6"/>
        <v>1.2860362377100434E-3</v>
      </c>
    </row>
    <row r="27" spans="1:25">
      <c r="A27" s="17">
        <v>36861</v>
      </c>
      <c r="B27" s="18">
        <v>-88.3</v>
      </c>
      <c r="C27" s="18"/>
      <c r="D27" s="18">
        <v>1.2938120610317281</v>
      </c>
      <c r="E27" s="17">
        <v>36861</v>
      </c>
      <c r="F27" s="19">
        <f t="shared" si="3"/>
        <v>511.89999999999992</v>
      </c>
      <c r="G27" s="19">
        <f t="shared" si="4"/>
        <v>0</v>
      </c>
      <c r="H27" s="19">
        <f t="shared" si="5"/>
        <v>-58.723973940309939</v>
      </c>
      <c r="I27" s="22" t="s">
        <v>29</v>
      </c>
      <c r="V27" s="17">
        <v>38231</v>
      </c>
      <c r="W27" s="21">
        <f t="shared" si="6"/>
        <v>2.0960619635359806E-2</v>
      </c>
      <c r="X27" s="21">
        <f t="shared" si="6"/>
        <v>0</v>
      </c>
      <c r="Y27" s="21">
        <f t="shared" si="6"/>
        <v>2.9862591180431733E-4</v>
      </c>
    </row>
    <row r="28" spans="1:25">
      <c r="A28" s="17">
        <v>36892</v>
      </c>
      <c r="B28" s="18">
        <v>853.8</v>
      </c>
      <c r="C28" s="18"/>
      <c r="D28" s="18">
        <v>-193.96125047194744</v>
      </c>
      <c r="E28" s="17">
        <v>36892</v>
      </c>
      <c r="F28" s="19">
        <f t="shared" si="3"/>
        <v>784.69999999999993</v>
      </c>
      <c r="G28" s="19">
        <f t="shared" si="4"/>
        <v>0</v>
      </c>
      <c r="H28" s="19">
        <f t="shared" si="5"/>
        <v>-262.15013095062795</v>
      </c>
      <c r="I28" s="22" t="s">
        <v>29</v>
      </c>
      <c r="V28" s="17">
        <v>38261</v>
      </c>
      <c r="W28" s="21">
        <f t="shared" si="6"/>
        <v>2.2343420351891029E-2</v>
      </c>
      <c r="X28" s="21">
        <f t="shared" si="6"/>
        <v>0</v>
      </c>
      <c r="Y28" s="21">
        <f t="shared" si="6"/>
        <v>-9.5779554464925343E-4</v>
      </c>
    </row>
    <row r="29" spans="1:25">
      <c r="A29" s="17">
        <v>36923</v>
      </c>
      <c r="B29" s="18">
        <v>307.10000000000002</v>
      </c>
      <c r="C29" s="18"/>
      <c r="D29" s="18">
        <v>-257.39131334311878</v>
      </c>
      <c r="E29" s="17">
        <v>36923</v>
      </c>
      <c r="F29" s="19">
        <f t="shared" si="3"/>
        <v>1027</v>
      </c>
      <c r="G29" s="19">
        <f t="shared" si="4"/>
        <v>0</v>
      </c>
      <c r="H29" s="19">
        <f t="shared" si="5"/>
        <v>-597.36774715868535</v>
      </c>
      <c r="I29" s="22" t="s">
        <v>29</v>
      </c>
      <c r="V29" s="17">
        <v>38292</v>
      </c>
      <c r="W29" s="21">
        <f t="shared" si="6"/>
        <v>2.5183813001608525E-2</v>
      </c>
      <c r="X29" s="21">
        <f t="shared" si="6"/>
        <v>0</v>
      </c>
      <c r="Y29" s="21">
        <f t="shared" si="6"/>
        <v>-1.101627629984241E-3</v>
      </c>
    </row>
    <row r="30" spans="1:25">
      <c r="A30" s="17">
        <v>36951</v>
      </c>
      <c r="B30" s="18">
        <v>479.4</v>
      </c>
      <c r="C30" s="18"/>
      <c r="D30" s="18">
        <v>-76.65163704731637</v>
      </c>
      <c r="E30" s="17">
        <v>36951</v>
      </c>
      <c r="F30" s="19">
        <f t="shared" si="3"/>
        <v>1733</v>
      </c>
      <c r="G30" s="19">
        <f t="shared" si="4"/>
        <v>0</v>
      </c>
      <c r="H30" s="19">
        <f t="shared" si="5"/>
        <v>-573.50194830856583</v>
      </c>
      <c r="I30" s="22" t="s">
        <v>29</v>
      </c>
      <c r="V30" s="17">
        <v>38322</v>
      </c>
      <c r="W30" s="21">
        <f t="shared" si="6"/>
        <v>2.1172819487402992E-2</v>
      </c>
      <c r="X30" s="21">
        <f t="shared" si="6"/>
        <v>0</v>
      </c>
      <c r="Y30" s="21">
        <f t="shared" si="6"/>
        <v>-1.4946526253693622E-3</v>
      </c>
    </row>
    <row r="31" spans="1:25">
      <c r="A31" s="17">
        <v>36982</v>
      </c>
      <c r="B31" s="18">
        <v>339.1</v>
      </c>
      <c r="C31" s="18"/>
      <c r="D31" s="18">
        <v>-62.70368689733408</v>
      </c>
      <c r="E31" s="17">
        <v>36982</v>
      </c>
      <c r="F31" s="19">
        <f t="shared" si="3"/>
        <v>2386.5</v>
      </c>
      <c r="G31" s="19">
        <f t="shared" si="4"/>
        <v>0</v>
      </c>
      <c r="H31" s="19">
        <f t="shared" si="5"/>
        <v>-598.01316542060204</v>
      </c>
      <c r="I31" s="22" t="s">
        <v>29</v>
      </c>
      <c r="V31" s="17">
        <v>38353</v>
      </c>
      <c r="W31" s="21">
        <f t="shared" si="6"/>
        <v>1.6977712925205168E-2</v>
      </c>
      <c r="X31" s="21">
        <f t="shared" si="6"/>
        <v>0</v>
      </c>
      <c r="Y31" s="21">
        <f t="shared" si="6"/>
        <v>-7.5545785753032535E-4</v>
      </c>
    </row>
    <row r="32" spans="1:25">
      <c r="A32" s="17">
        <v>37012</v>
      </c>
      <c r="B32" s="18">
        <v>217.2</v>
      </c>
      <c r="C32" s="18"/>
      <c r="D32" s="18">
        <v>-102.01275191514439</v>
      </c>
      <c r="E32" s="17">
        <v>37012</v>
      </c>
      <c r="F32" s="19">
        <f t="shared" si="3"/>
        <v>2281.2999999999997</v>
      </c>
      <c r="G32" s="19">
        <f t="shared" si="4"/>
        <v>0</v>
      </c>
      <c r="H32" s="19">
        <f t="shared" si="5"/>
        <v>-704.3874649871176</v>
      </c>
      <c r="I32" s="22" t="s">
        <v>29</v>
      </c>
      <c r="V32" s="17">
        <v>38384</v>
      </c>
      <c r="W32" s="21">
        <f t="shared" ref="W32:Y47" si="7">F77/AVERAGE($I72:$I77)</f>
        <v>2.4122211418488203E-2</v>
      </c>
      <c r="X32" s="21">
        <f t="shared" si="7"/>
        <v>0</v>
      </c>
      <c r="Y32" s="21">
        <f t="shared" si="7"/>
        <v>-1.3628574170560456E-3</v>
      </c>
    </row>
    <row r="33" spans="1:25">
      <c r="A33" s="17">
        <v>37043</v>
      </c>
      <c r="B33" s="18">
        <v>180.5</v>
      </c>
      <c r="C33" s="18"/>
      <c r="D33" s="18">
        <v>-23.801496582606632</v>
      </c>
      <c r="E33" s="17">
        <v>37043</v>
      </c>
      <c r="F33" s="19">
        <f t="shared" si="3"/>
        <v>2504.2999999999997</v>
      </c>
      <c r="G33" s="19">
        <f t="shared" si="4"/>
        <v>0</v>
      </c>
      <c r="H33" s="19">
        <f t="shared" si="5"/>
        <v>-753.69105619761979</v>
      </c>
      <c r="I33" s="22" t="s">
        <v>29</v>
      </c>
      <c r="V33" s="17">
        <v>38412</v>
      </c>
      <c r="W33" s="21">
        <f t="shared" si="7"/>
        <v>2.7805587040044367E-2</v>
      </c>
      <c r="X33" s="21">
        <f t="shared" si="7"/>
        <v>0</v>
      </c>
      <c r="Y33" s="21">
        <f t="shared" si="7"/>
        <v>6.8731918217161371E-6</v>
      </c>
    </row>
    <row r="34" spans="1:25">
      <c r="A34" s="17">
        <v>37073</v>
      </c>
      <c r="B34" s="18">
        <v>156</v>
      </c>
      <c r="C34" s="18"/>
      <c r="D34" s="18">
        <v>-94.350734094616655</v>
      </c>
      <c r="E34" s="17">
        <v>37073</v>
      </c>
      <c r="F34" s="19">
        <f t="shared" si="3"/>
        <v>2665.8999999999996</v>
      </c>
      <c r="G34" s="19">
        <f t="shared" si="4"/>
        <v>0</v>
      </c>
      <c r="H34" s="19">
        <f t="shared" si="5"/>
        <v>-879.88384157428743</v>
      </c>
      <c r="I34" s="22" t="s">
        <v>29</v>
      </c>
      <c r="V34" s="17">
        <v>38443</v>
      </c>
      <c r="W34" s="21">
        <f t="shared" si="7"/>
        <v>2.5024474055615087E-2</v>
      </c>
      <c r="X34" s="21">
        <f t="shared" si="7"/>
        <v>0</v>
      </c>
      <c r="Y34" s="21">
        <f t="shared" si="7"/>
        <v>1.3041583085927344E-3</v>
      </c>
    </row>
    <row r="35" spans="1:25">
      <c r="A35" s="17">
        <v>37104</v>
      </c>
      <c r="B35" s="18">
        <v>54.9</v>
      </c>
      <c r="C35" s="18"/>
      <c r="D35" s="18">
        <v>-79.956597222222143</v>
      </c>
      <c r="E35" s="17">
        <v>37104</v>
      </c>
      <c r="F35" s="19">
        <f t="shared" si="3"/>
        <v>2499.6999999999998</v>
      </c>
      <c r="G35" s="19">
        <f t="shared" si="4"/>
        <v>0</v>
      </c>
      <c r="H35" s="19">
        <f t="shared" si="5"/>
        <v>-889.53565551327472</v>
      </c>
      <c r="I35" s="22" t="s">
        <v>29</v>
      </c>
      <c r="V35" s="17">
        <v>38473</v>
      </c>
      <c r="W35" s="21">
        <f t="shared" si="7"/>
        <v>2.1934227326855377E-2</v>
      </c>
      <c r="X35" s="21">
        <f t="shared" si="7"/>
        <v>0</v>
      </c>
      <c r="Y35" s="21">
        <f t="shared" si="7"/>
        <v>3.5371158682969027E-3</v>
      </c>
    </row>
    <row r="36" spans="1:25">
      <c r="A36" s="17">
        <v>37135</v>
      </c>
      <c r="B36" s="18">
        <v>-52</v>
      </c>
      <c r="C36" s="18"/>
      <c r="D36" s="18">
        <v>23.39686369119422</v>
      </c>
      <c r="E36" s="17">
        <v>37135</v>
      </c>
      <c r="F36" s="19">
        <f t="shared" si="3"/>
        <v>2536</v>
      </c>
      <c r="G36" s="19">
        <f t="shared" si="4"/>
        <v>0</v>
      </c>
      <c r="H36" s="19">
        <f t="shared" si="5"/>
        <v>-867.43260388311228</v>
      </c>
      <c r="I36" s="22" t="s">
        <v>29</v>
      </c>
      <c r="V36" s="17">
        <v>38504</v>
      </c>
      <c r="W36" s="21">
        <f t="shared" si="7"/>
        <v>2.327366095562642E-2</v>
      </c>
      <c r="X36" s="21">
        <f t="shared" si="7"/>
        <v>0</v>
      </c>
      <c r="Y36" s="21">
        <f t="shared" si="7"/>
        <v>2.4058449074467712E-3</v>
      </c>
    </row>
    <row r="37" spans="1:25">
      <c r="A37" s="17">
        <v>37165</v>
      </c>
      <c r="B37" s="18">
        <v>118.1</v>
      </c>
      <c r="C37" s="18"/>
      <c r="D37" s="18">
        <v>-139.95339566061031</v>
      </c>
      <c r="E37" s="17">
        <v>37165</v>
      </c>
      <c r="F37" s="19">
        <f t="shared" si="3"/>
        <v>1800.3</v>
      </c>
      <c r="G37" s="19">
        <f t="shared" si="4"/>
        <v>0</v>
      </c>
      <c r="H37" s="19">
        <f t="shared" si="5"/>
        <v>-813.4247490717753</v>
      </c>
      <c r="I37" s="22" t="s">
        <v>29</v>
      </c>
      <c r="V37" s="17">
        <v>38534</v>
      </c>
      <c r="W37" s="21">
        <f t="shared" si="7"/>
        <v>2.5701073927027803E-2</v>
      </c>
      <c r="X37" s="21">
        <f t="shared" si="7"/>
        <v>0</v>
      </c>
      <c r="Y37" s="21">
        <f t="shared" si="7"/>
        <v>2.8751069756920047E-3</v>
      </c>
    </row>
    <row r="38" spans="1:25">
      <c r="A38" s="17">
        <v>37196</v>
      </c>
      <c r="B38" s="18">
        <v>31.2</v>
      </c>
      <c r="C38" s="18"/>
      <c r="D38" s="18">
        <v>-71.515537848605604</v>
      </c>
      <c r="E38" s="17">
        <v>37196</v>
      </c>
      <c r="F38" s="19">
        <f t="shared" si="3"/>
        <v>1524.4</v>
      </c>
      <c r="G38" s="19">
        <f t="shared" si="4"/>
        <v>0</v>
      </c>
      <c r="H38" s="19">
        <f t="shared" si="5"/>
        <v>-627.54897357726202</v>
      </c>
      <c r="I38" s="22" t="s">
        <v>29</v>
      </c>
      <c r="V38" s="17">
        <v>38565</v>
      </c>
      <c r="W38" s="21">
        <f t="shared" si="7"/>
        <v>2.3851899438886767E-2</v>
      </c>
      <c r="X38" s="21">
        <f t="shared" si="7"/>
        <v>0</v>
      </c>
      <c r="Y38" s="21">
        <f t="shared" si="7"/>
        <v>4.6077484664693181E-3</v>
      </c>
    </row>
    <row r="39" spans="1:25">
      <c r="A39" s="17">
        <v>37226</v>
      </c>
      <c r="B39" s="18">
        <v>55.2</v>
      </c>
      <c r="C39" s="18"/>
      <c r="D39" s="18">
        <v>15.884592145015132</v>
      </c>
      <c r="E39" s="17">
        <v>37226</v>
      </c>
      <c r="F39" s="19">
        <f t="shared" si="3"/>
        <v>1100.2</v>
      </c>
      <c r="G39" s="19">
        <f t="shared" si="4"/>
        <v>0</v>
      </c>
      <c r="H39" s="19">
        <f t="shared" si="5"/>
        <v>-535.01274438493056</v>
      </c>
      <c r="I39" s="22" t="s">
        <v>29</v>
      </c>
      <c r="V39" s="17">
        <v>38596</v>
      </c>
      <c r="W39" s="21">
        <f t="shared" si="7"/>
        <v>2.2122129171913512E-2</v>
      </c>
      <c r="X39" s="21">
        <f t="shared" si="7"/>
        <v>0</v>
      </c>
      <c r="Y39" s="21">
        <f t="shared" si="7"/>
        <v>6.5698341412344695E-3</v>
      </c>
    </row>
    <row r="40" spans="1:25">
      <c r="A40" s="17">
        <v>37257</v>
      </c>
      <c r="B40" s="18">
        <v>74.099999999999994</v>
      </c>
      <c r="C40" s="18"/>
      <c r="D40" s="18">
        <v>-90.24388126575181</v>
      </c>
      <c r="E40" s="17">
        <v>37257</v>
      </c>
      <c r="F40" s="19">
        <f t="shared" si="3"/>
        <v>835.20000000000016</v>
      </c>
      <c r="G40" s="19">
        <f t="shared" si="4"/>
        <v>0</v>
      </c>
      <c r="H40" s="19">
        <f t="shared" si="5"/>
        <v>-562.55293875334826</v>
      </c>
      <c r="I40" s="22" t="s">
        <v>29</v>
      </c>
      <c r="V40" s="17">
        <v>38626</v>
      </c>
      <c r="W40" s="21">
        <f t="shared" si="7"/>
        <v>1.8406393755917058E-2</v>
      </c>
      <c r="X40" s="21">
        <f t="shared" si="7"/>
        <v>0</v>
      </c>
      <c r="Y40" s="21">
        <f t="shared" si="7"/>
        <v>7.6539440605372594E-3</v>
      </c>
    </row>
    <row r="41" spans="1:25">
      <c r="A41" s="17">
        <v>37288</v>
      </c>
      <c r="B41" s="18">
        <v>411.9</v>
      </c>
      <c r="C41" s="18"/>
      <c r="D41" s="18">
        <v>-72.233971578160009</v>
      </c>
      <c r="E41" s="17">
        <v>37288</v>
      </c>
      <c r="F41" s="19">
        <f t="shared" si="3"/>
        <v>1029.9000000000001</v>
      </c>
      <c r="G41" s="19">
        <f t="shared" si="4"/>
        <v>0</v>
      </c>
      <c r="H41" s="19">
        <f t="shared" si="5"/>
        <v>-532.77415841636378</v>
      </c>
      <c r="I41" s="22" t="s">
        <v>29</v>
      </c>
      <c r="V41" s="17">
        <v>38657</v>
      </c>
      <c r="W41" s="21">
        <f t="shared" si="7"/>
        <v>1.6158288739380969E-2</v>
      </c>
      <c r="X41" s="21">
        <f t="shared" si="7"/>
        <v>0</v>
      </c>
      <c r="Y41" s="21">
        <f t="shared" si="7"/>
        <v>7.6687317310194323E-3</v>
      </c>
    </row>
    <row r="42" spans="1:25">
      <c r="A42" s="17">
        <v>37316</v>
      </c>
      <c r="B42" s="18">
        <v>97.2</v>
      </c>
      <c r="C42" s="18"/>
      <c r="D42" s="18">
        <v>-96.953560109866928</v>
      </c>
      <c r="E42" s="17">
        <v>37316</v>
      </c>
      <c r="F42" s="19">
        <f t="shared" si="3"/>
        <v>946.6</v>
      </c>
      <c r="G42" s="19">
        <f t="shared" si="4"/>
        <v>0</v>
      </c>
      <c r="H42" s="19">
        <f t="shared" si="5"/>
        <v>-605.926221943624</v>
      </c>
      <c r="I42" s="22" t="s">
        <v>29</v>
      </c>
      <c r="V42" s="17">
        <v>38687</v>
      </c>
      <c r="W42" s="21">
        <f t="shared" si="7"/>
        <v>1.6449403511420959E-2</v>
      </c>
      <c r="X42" s="21">
        <f t="shared" si="7"/>
        <v>0</v>
      </c>
      <c r="Y42" s="21">
        <f t="shared" si="7"/>
        <v>5.8623905419819518E-3</v>
      </c>
    </row>
    <row r="43" spans="1:25">
      <c r="A43" s="17">
        <v>37347</v>
      </c>
      <c r="B43" s="18">
        <v>-20.399999999999999</v>
      </c>
      <c r="C43" s="18"/>
      <c r="D43" s="18">
        <v>-76.937142857142859</v>
      </c>
      <c r="E43" s="17">
        <v>37347</v>
      </c>
      <c r="F43" s="19">
        <f t="shared" si="3"/>
        <v>770.2</v>
      </c>
      <c r="G43" s="19">
        <f t="shared" si="4"/>
        <v>0</v>
      </c>
      <c r="H43" s="19">
        <f t="shared" si="5"/>
        <v>-588.51263070615028</v>
      </c>
      <c r="I43" s="22" t="s">
        <v>29</v>
      </c>
      <c r="V43" s="17">
        <v>38718</v>
      </c>
      <c r="W43" s="21">
        <f t="shared" si="7"/>
        <v>1.7978024183611181E-2</v>
      </c>
      <c r="X43" s="21">
        <f t="shared" si="7"/>
        <v>0</v>
      </c>
      <c r="Y43" s="21">
        <f t="shared" si="7"/>
        <v>4.2951501990842102E-3</v>
      </c>
    </row>
    <row r="44" spans="1:25">
      <c r="A44" s="17">
        <v>37377</v>
      </c>
      <c r="B44" s="18">
        <v>-35.200000000000003</v>
      </c>
      <c r="C44" s="18"/>
      <c r="D44" s="18">
        <v>-28.626876090750415</v>
      </c>
      <c r="E44" s="17">
        <v>37377</v>
      </c>
      <c r="F44" s="19">
        <f t="shared" si="3"/>
        <v>680.1</v>
      </c>
      <c r="G44" s="19">
        <f t="shared" si="4"/>
        <v>0</v>
      </c>
      <c r="H44" s="19">
        <f t="shared" si="5"/>
        <v>-537.18290957467866</v>
      </c>
      <c r="I44" s="22" t="s">
        <v>29</v>
      </c>
      <c r="V44" s="17">
        <v>38749</v>
      </c>
      <c r="W44" s="21">
        <f t="shared" si="7"/>
        <v>2.1295388426697797E-2</v>
      </c>
      <c r="X44" s="21">
        <f t="shared" si="7"/>
        <v>0</v>
      </c>
      <c r="Y44" s="21">
        <f t="shared" si="7"/>
        <v>2.3628898051073197E-3</v>
      </c>
    </row>
    <row r="45" spans="1:25">
      <c r="A45" s="17">
        <v>37408</v>
      </c>
      <c r="B45" s="18">
        <v>-35.200000000000003</v>
      </c>
      <c r="C45" s="18"/>
      <c r="D45" s="18">
        <v>-80.407441860465141</v>
      </c>
      <c r="E45" s="17">
        <v>37408</v>
      </c>
      <c r="F45" s="19">
        <f t="shared" si="3"/>
        <v>696.9</v>
      </c>
      <c r="G45" s="19">
        <f t="shared" si="4"/>
        <v>0</v>
      </c>
      <c r="H45" s="19">
        <f t="shared" si="5"/>
        <v>-640.98721512633801</v>
      </c>
      <c r="I45" s="22" t="s">
        <v>29</v>
      </c>
      <c r="V45" s="17">
        <v>38777</v>
      </c>
      <c r="W45" s="21">
        <f t="shared" si="7"/>
        <v>2.071288394822585E-2</v>
      </c>
      <c r="X45" s="21">
        <f t="shared" si="7"/>
        <v>0</v>
      </c>
      <c r="Y45" s="21">
        <f t="shared" si="7"/>
        <v>5.177281773667765E-3</v>
      </c>
    </row>
    <row r="46" spans="1:25">
      <c r="A46" s="17">
        <v>37438</v>
      </c>
      <c r="B46" s="18">
        <v>58.9</v>
      </c>
      <c r="C46" s="18"/>
      <c r="D46" s="18">
        <v>-59.312032179083594</v>
      </c>
      <c r="E46" s="17">
        <v>37438</v>
      </c>
      <c r="F46" s="19">
        <f t="shared" si="3"/>
        <v>637.69999999999993</v>
      </c>
      <c r="G46" s="19">
        <f t="shared" si="4"/>
        <v>0</v>
      </c>
      <c r="H46" s="19">
        <f t="shared" si="5"/>
        <v>-560.34585164481132</v>
      </c>
      <c r="I46" s="22" t="s">
        <v>29</v>
      </c>
      <c r="V46" s="17">
        <v>38808</v>
      </c>
      <c r="W46" s="21">
        <f t="shared" si="7"/>
        <v>1.629421075326869E-2</v>
      </c>
      <c r="X46" s="21">
        <f t="shared" si="7"/>
        <v>0</v>
      </c>
      <c r="Y46" s="21">
        <f t="shared" si="7"/>
        <v>6.0805767880533681E-3</v>
      </c>
    </row>
    <row r="47" spans="1:25">
      <c r="A47" s="17">
        <v>37469</v>
      </c>
      <c r="B47" s="18">
        <v>45.6</v>
      </c>
      <c r="C47" s="18"/>
      <c r="D47" s="18">
        <v>-41.745027124774026</v>
      </c>
      <c r="E47" s="17">
        <v>37469</v>
      </c>
      <c r="F47" s="19">
        <f t="shared" si="3"/>
        <v>652.1</v>
      </c>
      <c r="G47" s="19">
        <f t="shared" si="4"/>
        <v>0</v>
      </c>
      <c r="H47" s="19">
        <f t="shared" si="5"/>
        <v>-530.57534092097967</v>
      </c>
      <c r="I47" s="22" t="s">
        <v>29</v>
      </c>
      <c r="V47" s="17">
        <v>38838</v>
      </c>
      <c r="W47" s="21">
        <f t="shared" si="7"/>
        <v>1.0024685204948596E-2</v>
      </c>
      <c r="X47" s="21">
        <f t="shared" si="7"/>
        <v>0</v>
      </c>
      <c r="Y47" s="21">
        <f t="shared" si="7"/>
        <v>7.7848190809603783E-3</v>
      </c>
    </row>
    <row r="48" spans="1:25">
      <c r="A48" s="17">
        <v>37500</v>
      </c>
      <c r="B48" s="18">
        <v>76.599999999999994</v>
      </c>
      <c r="C48" s="18"/>
      <c r="D48" s="18">
        <v>5.8667028788701918</v>
      </c>
      <c r="E48" s="17">
        <v>37500</v>
      </c>
      <c r="F48" s="19">
        <f t="shared" si="3"/>
        <v>673.50000000000011</v>
      </c>
      <c r="G48" s="19">
        <f t="shared" si="4"/>
        <v>0</v>
      </c>
      <c r="H48" s="19">
        <f t="shared" si="5"/>
        <v>-540.59323018712462</v>
      </c>
      <c r="I48" s="22" t="s">
        <v>29</v>
      </c>
      <c r="V48" s="17">
        <v>38869</v>
      </c>
      <c r="W48" s="21">
        <f t="shared" ref="W48:Y63" si="8">F93/AVERAGE($I88:$I93)</f>
        <v>8.7026093167723566E-3</v>
      </c>
      <c r="X48" s="21">
        <f t="shared" si="8"/>
        <v>0</v>
      </c>
      <c r="Y48" s="21">
        <f t="shared" si="8"/>
        <v>5.5962852408197403E-3</v>
      </c>
    </row>
    <row r="49" spans="1:25">
      <c r="A49" s="17">
        <v>37530</v>
      </c>
      <c r="B49" s="18">
        <v>-124.3</v>
      </c>
      <c r="C49" s="18"/>
      <c r="D49" s="18">
        <v>-9.2043362241494062</v>
      </c>
      <c r="E49" s="17">
        <v>37530</v>
      </c>
      <c r="F49" s="19">
        <f t="shared" si="3"/>
        <v>475.09999999999997</v>
      </c>
      <c r="G49" s="19">
        <f t="shared" si="4"/>
        <v>0</v>
      </c>
      <c r="H49" s="19">
        <f t="shared" si="5"/>
        <v>-459.55368514552225</v>
      </c>
      <c r="I49" s="22">
        <v>98803.29</v>
      </c>
      <c r="V49" s="17">
        <v>38899</v>
      </c>
      <c r="W49" s="21">
        <f t="shared" si="8"/>
        <v>1.0638570185606499E-2</v>
      </c>
      <c r="X49" s="21">
        <f t="shared" si="8"/>
        <v>0</v>
      </c>
      <c r="Y49" s="21">
        <f t="shared" si="8"/>
        <v>4.3290939549125822E-3</v>
      </c>
    </row>
    <row r="50" spans="1:25">
      <c r="A50" s="17">
        <v>37561</v>
      </c>
      <c r="B50" s="18">
        <v>97.4</v>
      </c>
      <c r="C50" s="18"/>
      <c r="D50" s="18">
        <v>-69.574392841925899</v>
      </c>
      <c r="E50" s="17">
        <v>37561</v>
      </c>
      <c r="F50" s="19">
        <f t="shared" si="3"/>
        <v>160.60000000000002</v>
      </c>
      <c r="G50" s="19">
        <f t="shared" si="4"/>
        <v>0</v>
      </c>
      <c r="H50" s="19">
        <f t="shared" si="5"/>
        <v>-456.8941064092881</v>
      </c>
      <c r="I50" s="22">
        <v>102952.65</v>
      </c>
      <c r="V50" s="17">
        <v>38930</v>
      </c>
      <c r="W50" s="21">
        <f t="shared" si="8"/>
        <v>1.0550784451308868E-2</v>
      </c>
      <c r="X50" s="21">
        <f t="shared" si="8"/>
        <v>0</v>
      </c>
      <c r="Y50" s="21">
        <f t="shared" si="8"/>
        <v>4.2783440657558373E-3</v>
      </c>
    </row>
    <row r="51" spans="1:25">
      <c r="A51" s="17">
        <v>37591</v>
      </c>
      <c r="B51" s="18">
        <v>91.8</v>
      </c>
      <c r="C51" s="18"/>
      <c r="D51" s="18">
        <v>0.5211171662125339</v>
      </c>
      <c r="E51" s="17">
        <v>37591</v>
      </c>
      <c r="F51" s="19">
        <f t="shared" si="3"/>
        <v>155.19999999999999</v>
      </c>
      <c r="G51" s="19">
        <f t="shared" si="4"/>
        <v>0</v>
      </c>
      <c r="H51" s="19">
        <f t="shared" si="5"/>
        <v>-359.41942913320861</v>
      </c>
      <c r="I51" s="22">
        <v>109820.73</v>
      </c>
      <c r="V51" s="17">
        <v>38961</v>
      </c>
      <c r="W51" s="21">
        <f t="shared" si="8"/>
        <v>9.1531995544499659E-3</v>
      </c>
      <c r="X51" s="21">
        <f t="shared" si="8"/>
        <v>0</v>
      </c>
      <c r="Y51" s="21">
        <f t="shared" si="8"/>
        <v>5.2867956855446136E-3</v>
      </c>
    </row>
    <row r="52" spans="1:25">
      <c r="A52" s="17">
        <v>37622</v>
      </c>
      <c r="B52" s="18">
        <v>222.8</v>
      </c>
      <c r="C52" s="18"/>
      <c r="D52" s="18">
        <v>-84.281794294294357</v>
      </c>
      <c r="E52" s="17">
        <v>37622</v>
      </c>
      <c r="F52" s="19">
        <f t="shared" si="3"/>
        <v>398.4</v>
      </c>
      <c r="G52" s="19">
        <f t="shared" si="4"/>
        <v>0</v>
      </c>
      <c r="H52" s="19">
        <f t="shared" si="5"/>
        <v>-366.76408057036008</v>
      </c>
      <c r="I52" s="22">
        <v>115510.24</v>
      </c>
      <c r="V52" s="17">
        <v>38991</v>
      </c>
      <c r="W52" s="21">
        <f t="shared" si="8"/>
        <v>1.0483172941764294E-2</v>
      </c>
      <c r="X52" s="21">
        <f t="shared" si="8"/>
        <v>0</v>
      </c>
      <c r="Y52" s="21">
        <f t="shared" si="8"/>
        <v>5.7027623225805422E-3</v>
      </c>
    </row>
    <row r="53" spans="1:25">
      <c r="A53" s="17">
        <v>37653</v>
      </c>
      <c r="B53" s="18">
        <v>84.8</v>
      </c>
      <c r="C53" s="18"/>
      <c r="D53" s="18">
        <v>4.6634771886559934</v>
      </c>
      <c r="E53" s="17">
        <v>37653</v>
      </c>
      <c r="F53" s="19">
        <f t="shared" si="3"/>
        <v>518.4</v>
      </c>
      <c r="G53" s="19">
        <f t="shared" si="4"/>
        <v>0</v>
      </c>
      <c r="H53" s="19">
        <f t="shared" si="5"/>
        <v>-333.47372729095372</v>
      </c>
      <c r="I53" s="22">
        <v>112397.7</v>
      </c>
      <c r="V53" s="17">
        <v>39022</v>
      </c>
      <c r="W53" s="21">
        <f t="shared" si="8"/>
        <v>1.1517101851297545E-2</v>
      </c>
      <c r="X53" s="21">
        <f t="shared" si="8"/>
        <v>0</v>
      </c>
      <c r="Y53" s="21">
        <f t="shared" si="8"/>
        <v>5.7417463749875721E-3</v>
      </c>
    </row>
    <row r="54" spans="1:25">
      <c r="A54" s="17">
        <v>37681</v>
      </c>
      <c r="B54" s="18">
        <v>52.9</v>
      </c>
      <c r="C54" s="18"/>
      <c r="D54" s="18">
        <v>15.999841646872525</v>
      </c>
      <c r="E54" s="17">
        <v>37681</v>
      </c>
      <c r="F54" s="19">
        <f t="shared" si="3"/>
        <v>606.5</v>
      </c>
      <c r="G54" s="19">
        <f t="shared" si="4"/>
        <v>0</v>
      </c>
      <c r="H54" s="19">
        <f t="shared" si="5"/>
        <v>-237.06644378361602</v>
      </c>
      <c r="I54" s="22">
        <v>114399.41</v>
      </c>
      <c r="V54" s="17">
        <v>39052</v>
      </c>
      <c r="W54" s="21">
        <f t="shared" si="8"/>
        <v>7.1438591758041991E-3</v>
      </c>
      <c r="X54" s="21">
        <f t="shared" si="8"/>
        <v>0</v>
      </c>
      <c r="Y54" s="21">
        <f t="shared" si="8"/>
        <v>4.3556443757937014E-3</v>
      </c>
    </row>
    <row r="55" spans="1:25">
      <c r="A55" s="17">
        <v>37712</v>
      </c>
      <c r="B55" s="18">
        <v>116.2</v>
      </c>
      <c r="C55" s="18"/>
      <c r="D55" s="18">
        <v>-28.336824877250411</v>
      </c>
      <c r="E55" s="17">
        <v>37712</v>
      </c>
      <c r="F55" s="19">
        <f t="shared" si="3"/>
        <v>663.80000000000007</v>
      </c>
      <c r="G55" s="19">
        <f t="shared" si="4"/>
        <v>0</v>
      </c>
      <c r="H55" s="19">
        <f t="shared" si="5"/>
        <v>-206.09123648178286</v>
      </c>
      <c r="I55" s="22">
        <v>108323.61</v>
      </c>
      <c r="V55" s="17">
        <v>39083</v>
      </c>
      <c r="W55" s="21">
        <f t="shared" si="8"/>
        <v>6.4941039529014524E-3</v>
      </c>
      <c r="X55" s="21">
        <f t="shared" si="8"/>
        <v>0</v>
      </c>
      <c r="Y55" s="21">
        <f t="shared" si="8"/>
        <v>2.629009956369614E-3</v>
      </c>
    </row>
    <row r="56" spans="1:25">
      <c r="A56" s="17">
        <v>37742</v>
      </c>
      <c r="B56" s="18">
        <v>257</v>
      </c>
      <c r="C56" s="18"/>
      <c r="D56" s="18">
        <v>17.418321747765617</v>
      </c>
      <c r="E56" s="17">
        <v>37742</v>
      </c>
      <c r="F56" s="19">
        <f t="shared" si="3"/>
        <v>875.2</v>
      </c>
      <c r="G56" s="19">
        <f t="shared" si="4"/>
        <v>0</v>
      </c>
      <c r="H56" s="19">
        <f t="shared" si="5"/>
        <v>-146.92788760924321</v>
      </c>
      <c r="I56" s="22">
        <v>107145.07</v>
      </c>
      <c r="V56" s="17">
        <v>39114</v>
      </c>
      <c r="W56" s="21">
        <f t="shared" si="8"/>
        <v>1.0477555258725874E-2</v>
      </c>
      <c r="X56" s="21">
        <f t="shared" si="8"/>
        <v>0</v>
      </c>
      <c r="Y56" s="21">
        <f t="shared" si="8"/>
        <v>-9.2526574533729228E-5</v>
      </c>
    </row>
    <row r="57" spans="1:25">
      <c r="A57" s="17">
        <v>37773</v>
      </c>
      <c r="B57" s="18">
        <v>559.29999999999995</v>
      </c>
      <c r="C57" s="18"/>
      <c r="D57" s="18">
        <v>-46.02120075046907</v>
      </c>
      <c r="E57" s="17">
        <v>37773</v>
      </c>
      <c r="F57" s="19">
        <f t="shared" si="3"/>
        <v>1357.9</v>
      </c>
      <c r="G57" s="19">
        <f t="shared" si="4"/>
        <v>0</v>
      </c>
      <c r="H57" s="19">
        <f t="shared" si="5"/>
        <v>-198.81579123858245</v>
      </c>
      <c r="I57" s="22">
        <v>127549.41</v>
      </c>
      <c r="V57" s="17">
        <v>39142</v>
      </c>
      <c r="W57" s="21">
        <f t="shared" si="8"/>
        <v>1.0157869088272002E-2</v>
      </c>
      <c r="X57" s="21">
        <f t="shared" si="8"/>
        <v>0</v>
      </c>
      <c r="Y57" s="21">
        <f t="shared" si="8"/>
        <v>-4.7999268260447905E-5</v>
      </c>
    </row>
    <row r="58" spans="1:25">
      <c r="A58" s="17">
        <v>37803</v>
      </c>
      <c r="B58" s="18">
        <v>524.79999999999995</v>
      </c>
      <c r="C58" s="18"/>
      <c r="D58" s="18">
        <v>15.301803805287809</v>
      </c>
      <c r="E58" s="17">
        <v>37803</v>
      </c>
      <c r="F58" s="19">
        <f t="shared" si="3"/>
        <v>2007</v>
      </c>
      <c r="G58" s="19">
        <f t="shared" si="4"/>
        <v>0</v>
      </c>
      <c r="H58" s="19">
        <f t="shared" si="5"/>
        <v>-174.30965120914527</v>
      </c>
      <c r="I58" s="22">
        <v>143483.85999999999</v>
      </c>
      <c r="V58" s="17">
        <v>39173</v>
      </c>
      <c r="W58" s="21">
        <f t="shared" si="8"/>
        <v>1.1264711567655211E-2</v>
      </c>
      <c r="X58" s="21">
        <f t="shared" si="8"/>
        <v>2.7914973816814712E-4</v>
      </c>
      <c r="Y58" s="21">
        <f t="shared" si="8"/>
        <v>3.0898505970857436E-4</v>
      </c>
    </row>
    <row r="59" spans="1:25">
      <c r="A59" s="17">
        <v>37834</v>
      </c>
      <c r="B59" s="18">
        <v>441.2</v>
      </c>
      <c r="C59" s="18"/>
      <c r="D59" s="18">
        <v>87.804676862358178</v>
      </c>
      <c r="E59" s="17">
        <v>37834</v>
      </c>
      <c r="F59" s="19">
        <f t="shared" si="3"/>
        <v>2350.7999999999997</v>
      </c>
      <c r="G59" s="19">
        <f t="shared" si="4"/>
        <v>0</v>
      </c>
      <c r="H59" s="19">
        <f t="shared" si="5"/>
        <v>-16.930581504861195</v>
      </c>
      <c r="I59" s="22">
        <v>152327.01</v>
      </c>
      <c r="V59" s="17">
        <v>39203</v>
      </c>
      <c r="W59" s="21">
        <f t="shared" si="8"/>
        <v>1.1003497217358094E-2</v>
      </c>
      <c r="X59" s="21">
        <f t="shared" si="8"/>
        <v>1.2420653790257176E-3</v>
      </c>
      <c r="Y59" s="21">
        <f t="shared" si="8"/>
        <v>7.9023416401658494E-4</v>
      </c>
    </row>
    <row r="60" spans="1:25">
      <c r="A60" s="17">
        <v>37865</v>
      </c>
      <c r="B60" s="18">
        <v>857.9</v>
      </c>
      <c r="C60" s="18"/>
      <c r="D60" s="18">
        <v>-63.251081019283106</v>
      </c>
      <c r="E60" s="17">
        <v>37865</v>
      </c>
      <c r="F60" s="19">
        <f t="shared" si="3"/>
        <v>3116.9</v>
      </c>
      <c r="G60" s="19">
        <f t="shared" si="4"/>
        <v>0</v>
      </c>
      <c r="H60" s="19">
        <f t="shared" si="5"/>
        <v>-80.70277969035682</v>
      </c>
      <c r="I60" s="22">
        <v>182209.64</v>
      </c>
      <c r="V60" s="17">
        <v>39234</v>
      </c>
      <c r="W60" s="21">
        <f t="shared" si="8"/>
        <v>1.1099636626249427E-2</v>
      </c>
      <c r="X60" s="21">
        <f t="shared" si="8"/>
        <v>2.5952446434712555E-3</v>
      </c>
      <c r="Y60" s="21">
        <f t="shared" si="8"/>
        <v>7.6973179240301642E-4</v>
      </c>
    </row>
    <row r="61" spans="1:25">
      <c r="A61" s="17">
        <v>37895</v>
      </c>
      <c r="B61" s="18">
        <v>1511.7</v>
      </c>
      <c r="C61" s="18"/>
      <c r="D61" s="18">
        <v>-44.078216710867672</v>
      </c>
      <c r="E61" s="17">
        <v>37895</v>
      </c>
      <c r="F61" s="19">
        <f t="shared" si="3"/>
        <v>4405.8</v>
      </c>
      <c r="G61" s="19">
        <f t="shared" si="4"/>
        <v>0</v>
      </c>
      <c r="H61" s="19">
        <f t="shared" si="5"/>
        <v>-40.499202106930134</v>
      </c>
      <c r="I61" s="22">
        <v>187818.16</v>
      </c>
      <c r="V61" s="17">
        <v>39264</v>
      </c>
      <c r="W61" s="21">
        <f t="shared" si="8"/>
        <v>1.4300352695105378E-2</v>
      </c>
      <c r="X61" s="21">
        <f t="shared" si="8"/>
        <v>2.3166566544724925E-3</v>
      </c>
      <c r="Y61" s="21">
        <f t="shared" si="8"/>
        <v>4.707773121364576E-4</v>
      </c>
    </row>
    <row r="62" spans="1:25">
      <c r="A62" s="17">
        <v>37926</v>
      </c>
      <c r="B62" s="18">
        <v>702.3</v>
      </c>
      <c r="C62" s="18"/>
      <c r="D62" s="18">
        <v>47.804666228523125</v>
      </c>
      <c r="E62" s="17">
        <v>37926</v>
      </c>
      <c r="F62" s="19">
        <f t="shared" si="3"/>
        <v>5023.3</v>
      </c>
      <c r="G62" s="19">
        <f t="shared" si="4"/>
        <v>0</v>
      </c>
      <c r="H62" s="19">
        <f t="shared" si="5"/>
        <v>2.6419869329369945</v>
      </c>
      <c r="I62" s="22">
        <v>202736.93</v>
      </c>
      <c r="V62" s="17">
        <v>39295</v>
      </c>
      <c r="W62" s="21">
        <f t="shared" si="8"/>
        <v>8.90523511166629E-3</v>
      </c>
      <c r="X62" s="21">
        <f t="shared" si="8"/>
        <v>4.8249177636661058E-3</v>
      </c>
      <c r="Y62" s="21">
        <f t="shared" si="8"/>
        <v>1.6229363601313945E-3</v>
      </c>
    </row>
    <row r="63" spans="1:25">
      <c r="A63" s="17">
        <v>37956</v>
      </c>
      <c r="B63" s="18">
        <v>1370.7</v>
      </c>
      <c r="C63" s="18"/>
      <c r="D63" s="18">
        <v>186.96647146354331</v>
      </c>
      <c r="E63" s="17">
        <v>37956</v>
      </c>
      <c r="F63" s="19">
        <f t="shared" si="3"/>
        <v>6341.1</v>
      </c>
      <c r="G63" s="19">
        <f t="shared" si="4"/>
        <v>0</v>
      </c>
      <c r="H63" s="19">
        <f t="shared" si="5"/>
        <v>173.60861674960779</v>
      </c>
      <c r="I63" s="22">
        <v>217082.83</v>
      </c>
      <c r="V63" s="17">
        <v>39326</v>
      </c>
      <c r="W63" s="21">
        <f t="shared" si="8"/>
        <v>1.4556567917545917E-2</v>
      </c>
      <c r="X63" s="21">
        <f t="shared" si="8"/>
        <v>3.2652224149514499E-3</v>
      </c>
      <c r="Y63" s="21">
        <f t="shared" si="8"/>
        <v>9.2793363082189909E-4</v>
      </c>
    </row>
    <row r="64" spans="1:25">
      <c r="A64" s="17">
        <v>37987</v>
      </c>
      <c r="B64" s="18">
        <v>535</v>
      </c>
      <c r="C64" s="18"/>
      <c r="D64" s="18">
        <v>206.01761372967653</v>
      </c>
      <c r="E64" s="17">
        <v>37987</v>
      </c>
      <c r="F64" s="19">
        <f t="shared" si="3"/>
        <v>6759.9</v>
      </c>
      <c r="G64" s="19">
        <f t="shared" si="4"/>
        <v>0</v>
      </c>
      <c r="H64" s="19">
        <f t="shared" si="5"/>
        <v>407.96305535653471</v>
      </c>
      <c r="I64" s="22">
        <v>259517.5</v>
      </c>
      <c r="V64" s="17">
        <v>39356</v>
      </c>
      <c r="W64" s="21">
        <f t="shared" ref="W64:Y79" si="9">F109/AVERAGE($I104:$I109)</f>
        <v>1.8852646505543622E-2</v>
      </c>
      <c r="X64" s="21">
        <f t="shared" si="9"/>
        <v>2.6680974409101564E-3</v>
      </c>
      <c r="Y64" s="21">
        <f t="shared" si="9"/>
        <v>7.1963171202984381E-4</v>
      </c>
    </row>
    <row r="65" spans="1:25">
      <c r="A65" s="17">
        <v>38018</v>
      </c>
      <c r="B65" s="18">
        <v>697.9</v>
      </c>
      <c r="C65" s="18"/>
      <c r="D65" s="18">
        <v>-117.88149789497005</v>
      </c>
      <c r="E65" s="17">
        <v>38018</v>
      </c>
      <c r="F65" s="19">
        <f t="shared" si="3"/>
        <v>7200.7999999999993</v>
      </c>
      <c r="G65" s="19">
        <f t="shared" si="4"/>
        <v>0</v>
      </c>
      <c r="H65" s="19">
        <f t="shared" si="5"/>
        <v>272.66323571379905</v>
      </c>
      <c r="I65" s="22">
        <v>244210.43</v>
      </c>
      <c r="V65" s="17">
        <v>39387</v>
      </c>
      <c r="W65" s="21">
        <f t="shared" si="9"/>
        <v>1.5004398907005501E-2</v>
      </c>
      <c r="X65" s="21">
        <f t="shared" si="9"/>
        <v>4.4682031924585235E-3</v>
      </c>
      <c r="Y65" s="21">
        <f t="shared" si="9"/>
        <v>1.2316437870332692E-3</v>
      </c>
    </row>
    <row r="66" spans="1:25">
      <c r="A66" s="17">
        <v>38047</v>
      </c>
      <c r="B66" s="18">
        <v>1965.2</v>
      </c>
      <c r="C66" s="18"/>
      <c r="D66" s="18">
        <v>37.628532980567492</v>
      </c>
      <c r="E66" s="17">
        <v>38047</v>
      </c>
      <c r="F66" s="19">
        <f t="shared" si="3"/>
        <v>8606.7000000000007</v>
      </c>
      <c r="G66" s="19">
        <f t="shared" si="4"/>
        <v>0</v>
      </c>
      <c r="H66" s="19">
        <f t="shared" si="5"/>
        <v>356.31296944483569</v>
      </c>
      <c r="I66" s="22">
        <v>251721.47</v>
      </c>
      <c r="V66" s="17">
        <v>39417</v>
      </c>
      <c r="W66" s="21">
        <f t="shared" si="9"/>
        <v>1.4718696465371561E-2</v>
      </c>
      <c r="X66" s="21">
        <f t="shared" si="9"/>
        <v>5.2333836289124285E-3</v>
      </c>
      <c r="Y66" s="21">
        <f t="shared" si="9"/>
        <v>2.1560815214481974E-3</v>
      </c>
    </row>
    <row r="67" spans="1:25">
      <c r="A67" s="17">
        <v>38078</v>
      </c>
      <c r="B67" s="18">
        <v>953.8</v>
      </c>
      <c r="C67" s="18"/>
      <c r="D67" s="18">
        <v>-45.850055116223317</v>
      </c>
      <c r="E67" s="17">
        <v>38078</v>
      </c>
      <c r="F67" s="19">
        <f t="shared" si="3"/>
        <v>9035.6999999999989</v>
      </c>
      <c r="G67" s="19">
        <f t="shared" si="4"/>
        <v>0</v>
      </c>
      <c r="H67" s="19">
        <f t="shared" si="5"/>
        <v>295.16111052332457</v>
      </c>
      <c r="I67" s="22">
        <v>263040.59999999998</v>
      </c>
      <c r="V67" s="17">
        <v>39448</v>
      </c>
      <c r="W67" s="21">
        <f t="shared" si="9"/>
        <v>8.9421846065388631E-3</v>
      </c>
      <c r="X67" s="21">
        <f t="shared" si="9"/>
        <v>7.9104549648560205E-3</v>
      </c>
      <c r="Y67" s="21">
        <f t="shared" si="9"/>
        <v>3.3206812412301481E-3</v>
      </c>
    </row>
    <row r="68" spans="1:25">
      <c r="A68" s="17">
        <v>38108</v>
      </c>
      <c r="B68" s="18">
        <v>-718.6</v>
      </c>
      <c r="C68" s="18"/>
      <c r="D68" s="18">
        <v>222.15694200892193</v>
      </c>
      <c r="E68" s="17">
        <v>38108</v>
      </c>
      <c r="F68" s="19">
        <f t="shared" si="3"/>
        <v>7875.8999999999978</v>
      </c>
      <c r="G68" s="19">
        <f t="shared" si="4"/>
        <v>0</v>
      </c>
      <c r="H68" s="19">
        <f t="shared" si="5"/>
        <v>429.51337566988826</v>
      </c>
      <c r="I68" s="22">
        <v>262720.45</v>
      </c>
      <c r="V68" s="17">
        <v>39479</v>
      </c>
      <c r="W68" s="21">
        <f t="shared" si="9"/>
        <v>8.2965265026225497E-3</v>
      </c>
      <c r="X68" s="21">
        <f t="shared" si="9"/>
        <v>7.7687564846006989E-3</v>
      </c>
      <c r="Y68" s="21">
        <f t="shared" si="9"/>
        <v>2.9226289945543365E-3</v>
      </c>
    </row>
    <row r="69" spans="1:25">
      <c r="A69" s="17">
        <v>38139</v>
      </c>
      <c r="B69" s="18">
        <v>69.599999999999994</v>
      </c>
      <c r="C69" s="18"/>
      <c r="D69" s="18">
        <v>-58.239021249195062</v>
      </c>
      <c r="E69" s="17">
        <v>38139</v>
      </c>
      <c r="F69" s="19">
        <f t="shared" si="3"/>
        <v>7087.5999999999995</v>
      </c>
      <c r="G69" s="19">
        <f t="shared" si="4"/>
        <v>0</v>
      </c>
      <c r="H69" s="19">
        <f t="shared" si="5"/>
        <v>434.52543543997638</v>
      </c>
      <c r="I69" s="22">
        <v>211454.77</v>
      </c>
      <c r="V69" s="17">
        <v>39508</v>
      </c>
      <c r="W69" s="21">
        <f t="shared" si="9"/>
        <v>6.7351003917685091E-3</v>
      </c>
      <c r="X69" s="21">
        <f t="shared" si="9"/>
        <v>7.2061982371995096E-3</v>
      </c>
      <c r="Y69" s="21">
        <f t="shared" si="9"/>
        <v>2.1719230271972059E-3</v>
      </c>
    </row>
    <row r="70" spans="1:25">
      <c r="A70" s="17">
        <v>38169</v>
      </c>
      <c r="B70" s="18">
        <v>259.7</v>
      </c>
      <c r="C70" s="18"/>
      <c r="D70" s="18">
        <v>-102.16530714584209</v>
      </c>
      <c r="E70" s="17">
        <v>38169</v>
      </c>
      <c r="F70" s="19">
        <f t="shared" si="3"/>
        <v>5835.6</v>
      </c>
      <c r="G70" s="19">
        <f t="shared" si="4"/>
        <v>0</v>
      </c>
      <c r="H70" s="19">
        <f t="shared" si="5"/>
        <v>376.43834500500191</v>
      </c>
      <c r="I70" s="22">
        <v>215577.38</v>
      </c>
      <c r="V70" s="17">
        <v>39539</v>
      </c>
      <c r="W70" s="21">
        <f t="shared" si="9"/>
        <v>3.8766956750014413E-3</v>
      </c>
      <c r="X70" s="21">
        <f t="shared" si="9"/>
        <v>8.6008546876282302E-3</v>
      </c>
      <c r="Y70" s="21">
        <f t="shared" si="9"/>
        <v>2.5088372622113502E-3</v>
      </c>
    </row>
    <row r="71" spans="1:25">
      <c r="A71" s="17">
        <v>38200</v>
      </c>
      <c r="B71" s="18">
        <v>606.5</v>
      </c>
      <c r="C71" s="18"/>
      <c r="D71" s="18">
        <v>-21.790160785429702</v>
      </c>
      <c r="E71" s="17">
        <v>38200</v>
      </c>
      <c r="F71" s="19">
        <f t="shared" si="3"/>
        <v>5739.8</v>
      </c>
      <c r="G71" s="19">
        <f t="shared" si="4"/>
        <v>0</v>
      </c>
      <c r="H71" s="19">
        <f t="shared" si="5"/>
        <v>306.84351799104905</v>
      </c>
      <c r="I71" s="22">
        <v>227063.27</v>
      </c>
      <c r="V71" s="17">
        <v>39569</v>
      </c>
      <c r="W71" s="21">
        <f t="shared" si="9"/>
        <v>4.9705310610000273E-3</v>
      </c>
      <c r="X71" s="21">
        <f t="shared" si="9"/>
        <v>9.2485380995207308E-3</v>
      </c>
      <c r="Y71" s="21">
        <f t="shared" si="9"/>
        <v>1.9237459316097999E-3</v>
      </c>
    </row>
    <row r="72" spans="1:25">
      <c r="A72" s="17">
        <v>38231</v>
      </c>
      <c r="B72" s="18">
        <v>604.9</v>
      </c>
      <c r="C72" s="18"/>
      <c r="D72" s="18">
        <v>-49.012477103760432</v>
      </c>
      <c r="E72" s="17">
        <v>38231</v>
      </c>
      <c r="F72" s="19">
        <f t="shared" si="3"/>
        <v>4974</v>
      </c>
      <c r="G72" s="19">
        <f t="shared" si="4"/>
        <v>0</v>
      </c>
      <c r="H72" s="19">
        <f t="shared" si="5"/>
        <v>70.864569423745323</v>
      </c>
      <c r="I72" s="22">
        <v>243956.4</v>
      </c>
      <c r="V72" s="17">
        <v>39600</v>
      </c>
      <c r="W72" s="21">
        <f t="shared" si="9"/>
        <v>-1.5751396094445128E-3</v>
      </c>
      <c r="X72" s="21">
        <f t="shared" si="9"/>
        <v>1.3747931707020131E-2</v>
      </c>
      <c r="Y72" s="21">
        <f t="shared" si="9"/>
        <v>3.1509655654892365E-3</v>
      </c>
    </row>
    <row r="73" spans="1:25">
      <c r="A73" s="17">
        <v>38261</v>
      </c>
      <c r="B73" s="18">
        <v>884.4</v>
      </c>
      <c r="C73" s="18"/>
      <c r="D73" s="18">
        <v>-93.045177903780953</v>
      </c>
      <c r="E73" s="17">
        <v>38261</v>
      </c>
      <c r="F73" s="19">
        <f t="shared" si="3"/>
        <v>5323.3999999999987</v>
      </c>
      <c r="G73" s="19">
        <f t="shared" si="4"/>
        <v>0</v>
      </c>
      <c r="H73" s="19">
        <f t="shared" si="5"/>
        <v>-228.19822220971218</v>
      </c>
      <c r="I73" s="22">
        <v>268749.24</v>
      </c>
      <c r="V73" s="17">
        <v>39630</v>
      </c>
      <c r="W73" s="21">
        <f t="shared" si="9"/>
        <v>-8.8941477504862875E-3</v>
      </c>
      <c r="X73" s="21">
        <f t="shared" si="9"/>
        <v>1.7965461686425713E-2</v>
      </c>
      <c r="Y73" s="21">
        <f t="shared" si="9"/>
        <v>4.9019989683818663E-3</v>
      </c>
    </row>
    <row r="74" spans="1:25">
      <c r="A74" s="17">
        <v>38292</v>
      </c>
      <c r="B74" s="18">
        <v>1425.9</v>
      </c>
      <c r="C74" s="18"/>
      <c r="D74" s="18">
        <v>-154.39257286995516</v>
      </c>
      <c r="E74" s="17">
        <v>38292</v>
      </c>
      <c r="F74" s="19">
        <f t="shared" si="3"/>
        <v>6051.4</v>
      </c>
      <c r="G74" s="19">
        <f t="shared" si="4"/>
        <v>0</v>
      </c>
      <c r="H74" s="19">
        <f t="shared" si="5"/>
        <v>-264.70929718469733</v>
      </c>
      <c r="I74" s="22">
        <v>274934.55</v>
      </c>
      <c r="V74" s="17">
        <v>39661</v>
      </c>
      <c r="W74" s="21">
        <f t="shared" si="9"/>
        <v>-1.0212999043469201E-2</v>
      </c>
      <c r="X74" s="21">
        <f t="shared" si="9"/>
        <v>1.9639740622433007E-2</v>
      </c>
      <c r="Y74" s="21">
        <f t="shared" si="9"/>
        <v>4.9996161070668234E-3</v>
      </c>
    </row>
    <row r="75" spans="1:25">
      <c r="A75" s="17">
        <v>38322</v>
      </c>
      <c r="B75" s="18">
        <v>1342.3</v>
      </c>
      <c r="C75" s="18"/>
      <c r="D75" s="18">
        <v>-80.876213748203284</v>
      </c>
      <c r="E75" s="17">
        <v>38322</v>
      </c>
      <c r="F75" s="19">
        <f t="shared" si="3"/>
        <v>5428.5</v>
      </c>
      <c r="G75" s="19">
        <f t="shared" si="4"/>
        <v>0</v>
      </c>
      <c r="H75" s="19">
        <f t="shared" si="5"/>
        <v>-383.21404391346806</v>
      </c>
      <c r="I75" s="22">
        <v>308059.39</v>
      </c>
      <c r="V75" s="17">
        <v>39692</v>
      </c>
      <c r="W75" s="21">
        <f t="shared" si="9"/>
        <v>-1.9011129514728317E-2</v>
      </c>
      <c r="X75" s="21">
        <f t="shared" si="9"/>
        <v>2.6688624749613331E-2</v>
      </c>
      <c r="Y75" s="21">
        <f t="shared" si="9"/>
        <v>5.8801662926340932E-3</v>
      </c>
    </row>
    <row r="76" spans="1:25">
      <c r="A76" s="17">
        <v>38353</v>
      </c>
      <c r="B76" s="18">
        <v>285.60000000000002</v>
      </c>
      <c r="C76" s="18"/>
      <c r="D76" s="18">
        <v>125.54476114010438</v>
      </c>
      <c r="E76" s="17">
        <v>38353</v>
      </c>
      <c r="F76" s="19">
        <f t="shared" si="3"/>
        <v>4760.3</v>
      </c>
      <c r="G76" s="19">
        <f t="shared" si="4"/>
        <v>0</v>
      </c>
      <c r="H76" s="19">
        <f t="shared" si="5"/>
        <v>-211.81922765714037</v>
      </c>
      <c r="I76" s="22">
        <v>359548.55</v>
      </c>
      <c r="V76" s="17">
        <v>39722</v>
      </c>
      <c r="W76" s="21">
        <f t="shared" si="9"/>
        <v>-1.721599211111784E-2</v>
      </c>
      <c r="X76" s="21">
        <f t="shared" si="9"/>
        <v>2.431757564559037E-2</v>
      </c>
      <c r="Y76" s="21">
        <f t="shared" si="9"/>
        <v>2.759315979275563E-3</v>
      </c>
    </row>
    <row r="77" spans="1:25">
      <c r="A77" s="17">
        <v>38384</v>
      </c>
      <c r="B77" s="18">
        <v>1791.4</v>
      </c>
      <c r="C77" s="18"/>
      <c r="D77" s="18">
        <v>23.218544366899319</v>
      </c>
      <c r="E77" s="17">
        <v>38384</v>
      </c>
      <c r="F77" s="19">
        <f t="shared" si="3"/>
        <v>7270.3000000000011</v>
      </c>
      <c r="G77" s="19">
        <f t="shared" si="4"/>
        <v>0</v>
      </c>
      <c r="H77" s="19">
        <f t="shared" si="5"/>
        <v>-410.75762529916301</v>
      </c>
      <c r="I77" s="22">
        <v>353118.41</v>
      </c>
      <c r="V77" s="17">
        <v>39753</v>
      </c>
      <c r="W77" s="21">
        <f t="shared" si="9"/>
        <v>-2.3267972410590365E-2</v>
      </c>
      <c r="X77" s="21">
        <f t="shared" si="9"/>
        <v>2.6842552599068977E-2</v>
      </c>
      <c r="Y77" s="21">
        <f t="shared" si="9"/>
        <v>2.6618196853520825E-3</v>
      </c>
    </row>
    <row r="78" spans="1:25">
      <c r="A78" s="17">
        <v>38412</v>
      </c>
      <c r="B78" s="18">
        <v>1724</v>
      </c>
      <c r="C78" s="18"/>
      <c r="D78" s="18">
        <v>354.72467777763018</v>
      </c>
      <c r="E78" s="17">
        <v>38412</v>
      </c>
      <c r="F78" s="19">
        <f t="shared" si="3"/>
        <v>8924.7000000000007</v>
      </c>
      <c r="G78" s="19">
        <f t="shared" si="4"/>
        <v>0</v>
      </c>
      <c r="H78" s="19">
        <f t="shared" si="5"/>
        <v>2.2060737276623286</v>
      </c>
      <c r="I78" s="22">
        <v>361397.07</v>
      </c>
      <c r="V78" s="17">
        <v>39783</v>
      </c>
      <c r="W78" s="21">
        <f t="shared" si="9"/>
        <v>-2.6140046873841777E-2</v>
      </c>
      <c r="X78" s="21">
        <f t="shared" si="9"/>
        <v>2.9963956242734135E-2</v>
      </c>
      <c r="Y78" s="21">
        <f t="shared" si="9"/>
        <v>4.8918413523989677E-3</v>
      </c>
    </row>
    <row r="79" spans="1:25">
      <c r="A79" s="17">
        <v>38443</v>
      </c>
      <c r="B79" s="18">
        <v>-239.3</v>
      </c>
      <c r="C79" s="18"/>
      <c r="D79" s="18">
        <v>334.73661541400099</v>
      </c>
      <c r="E79" s="17">
        <v>38443</v>
      </c>
      <c r="F79" s="19">
        <f t="shared" si="3"/>
        <v>8425.7000000000007</v>
      </c>
      <c r="G79" s="19">
        <f t="shared" si="4"/>
        <v>0</v>
      </c>
      <c r="H79" s="19">
        <f t="shared" si="5"/>
        <v>439.10799628750533</v>
      </c>
      <c r="I79" s="22">
        <v>363132.34</v>
      </c>
      <c r="V79" s="17">
        <v>39814</v>
      </c>
      <c r="W79" s="21">
        <f t="shared" si="9"/>
        <v>-3.1262625230730867E-2</v>
      </c>
      <c r="X79" s="21">
        <f t="shared" si="9"/>
        <v>3.1758947331843673E-2</v>
      </c>
      <c r="Y79" s="21">
        <f t="shared" si="9"/>
        <v>4.7840688442424345E-3</v>
      </c>
    </row>
    <row r="80" spans="1:25">
      <c r="A80" s="17">
        <v>38473</v>
      </c>
      <c r="B80" s="18">
        <v>-185.9</v>
      </c>
      <c r="C80" s="18"/>
      <c r="D80" s="18">
        <v>770.04862555720615</v>
      </c>
      <c r="E80" s="17">
        <v>38473</v>
      </c>
      <c r="F80" s="19">
        <f t="shared" si="3"/>
        <v>7633.3</v>
      </c>
      <c r="G80" s="19">
        <f t="shared" si="4"/>
        <v>0</v>
      </c>
      <c r="H80" s="19">
        <f t="shared" si="5"/>
        <v>1230.9467826301411</v>
      </c>
      <c r="I80" s="22">
        <v>342795.91</v>
      </c>
      <c r="V80" s="17">
        <v>39845</v>
      </c>
      <c r="W80" s="21">
        <f t="shared" ref="W80:Y95" si="10">F125/AVERAGE($I120:$I125)</f>
        <v>-3.3413090610608084E-2</v>
      </c>
      <c r="X80" s="21">
        <f t="shared" si="10"/>
        <v>3.1439831531280639E-2</v>
      </c>
      <c r="Y80" s="21">
        <f t="shared" si="10"/>
        <v>4.3410293344772208E-3</v>
      </c>
    </row>
    <row r="81" spans="1:25">
      <c r="A81" s="17">
        <v>38504</v>
      </c>
      <c r="B81" s="18">
        <v>1315.8</v>
      </c>
      <c r="C81" s="18"/>
      <c r="D81" s="18">
        <v>-417.4026076028905</v>
      </c>
      <c r="E81" s="17">
        <v>38504</v>
      </c>
      <c r="F81" s="19">
        <f t="shared" ref="F81:F144" si="11">SUM(B73:B81)</f>
        <v>8344.2000000000007</v>
      </c>
      <c r="G81" s="19">
        <f t="shared" ref="G81:G144" si="12">SUM(C73:C81)</f>
        <v>0</v>
      </c>
      <c r="H81" s="19">
        <f t="shared" ref="H81:H144" si="13">SUM(D73:D81)</f>
        <v>862.55665213101099</v>
      </c>
      <c r="I81" s="22">
        <v>371160.48</v>
      </c>
      <c r="V81" s="17">
        <v>39873</v>
      </c>
      <c r="W81" s="21">
        <f t="shared" si="10"/>
        <v>-2.8629322469134747E-2</v>
      </c>
      <c r="X81" s="21">
        <f t="shared" si="10"/>
        <v>3.1751126583674898E-2</v>
      </c>
      <c r="Y81" s="21">
        <f t="shared" si="10"/>
        <v>3.4648705340492429E-3</v>
      </c>
    </row>
    <row r="82" spans="1:25">
      <c r="A82" s="17">
        <v>38534</v>
      </c>
      <c r="B82" s="18">
        <v>1887.1</v>
      </c>
      <c r="C82" s="18"/>
      <c r="D82" s="18">
        <v>90.009628357809049</v>
      </c>
      <c r="E82" s="17">
        <v>38534</v>
      </c>
      <c r="F82" s="19">
        <f t="shared" si="11"/>
        <v>9346.9</v>
      </c>
      <c r="G82" s="19">
        <f t="shared" si="12"/>
        <v>0</v>
      </c>
      <c r="H82" s="19">
        <f t="shared" si="13"/>
        <v>1045.6114583926012</v>
      </c>
      <c r="I82" s="22">
        <v>390460.25</v>
      </c>
      <c r="V82" s="17">
        <v>39904</v>
      </c>
      <c r="W82" s="21">
        <f t="shared" si="10"/>
        <v>-2.4106753222106071E-2</v>
      </c>
      <c r="X82" s="21">
        <f t="shared" si="10"/>
        <v>3.3057553220079805E-2</v>
      </c>
      <c r="Y82" s="21">
        <f t="shared" si="10"/>
        <v>2.4648017502884147E-3</v>
      </c>
    </row>
    <row r="83" spans="1:25">
      <c r="A83" s="17">
        <v>38565</v>
      </c>
      <c r="B83" s="18">
        <v>1012.1</v>
      </c>
      <c r="C83" s="18"/>
      <c r="D83" s="18">
        <v>525.70665820604654</v>
      </c>
      <c r="E83" s="17">
        <v>38565</v>
      </c>
      <c r="F83" s="19">
        <f t="shared" si="11"/>
        <v>8933.1</v>
      </c>
      <c r="G83" s="19">
        <f t="shared" si="12"/>
        <v>0</v>
      </c>
      <c r="H83" s="19">
        <f t="shared" si="13"/>
        <v>1725.7106894686031</v>
      </c>
      <c r="I83" s="22">
        <v>418195.74</v>
      </c>
      <c r="V83" s="17">
        <v>39934</v>
      </c>
      <c r="W83" s="21">
        <f t="shared" si="10"/>
        <v>-2.8490598331574672E-3</v>
      </c>
      <c r="X83" s="21">
        <f t="shared" si="10"/>
        <v>2.9549938906779687E-2</v>
      </c>
      <c r="Y83" s="21">
        <f t="shared" si="10"/>
        <v>4.7497664110680181E-3</v>
      </c>
    </row>
    <row r="84" spans="1:25">
      <c r="A84" s="17">
        <v>38596</v>
      </c>
      <c r="B84" s="18">
        <v>965.1</v>
      </c>
      <c r="C84" s="18"/>
      <c r="D84" s="18">
        <v>734.34591080698453</v>
      </c>
      <c r="E84" s="17">
        <v>38596</v>
      </c>
      <c r="F84" s="19">
        <f t="shared" si="11"/>
        <v>8555.9</v>
      </c>
      <c r="G84" s="19">
        <f t="shared" si="12"/>
        <v>0</v>
      </c>
      <c r="H84" s="19">
        <f t="shared" si="13"/>
        <v>2540.9328140237908</v>
      </c>
      <c r="I84" s="22">
        <v>434800.45</v>
      </c>
      <c r="V84" s="17">
        <v>39965</v>
      </c>
      <c r="W84" s="21">
        <f t="shared" si="10"/>
        <v>6.4165389571381095E-3</v>
      </c>
      <c r="X84" s="21">
        <f t="shared" si="10"/>
        <v>2.0738038698193618E-2</v>
      </c>
      <c r="Y84" s="21">
        <f t="shared" si="10"/>
        <v>3.0282894778885547E-3</v>
      </c>
    </row>
    <row r="85" spans="1:25">
      <c r="A85" s="17">
        <v>38626</v>
      </c>
      <c r="B85" s="18">
        <v>-846.4</v>
      </c>
      <c r="C85" s="18"/>
      <c r="D85" s="18">
        <v>671.6976665965949</v>
      </c>
      <c r="E85" s="17">
        <v>38626</v>
      </c>
      <c r="F85" s="19">
        <f t="shared" si="11"/>
        <v>7423.9000000000015</v>
      </c>
      <c r="G85" s="19">
        <f t="shared" si="12"/>
        <v>0</v>
      </c>
      <c r="H85" s="19">
        <f t="shared" si="13"/>
        <v>3087.0857194802816</v>
      </c>
      <c r="I85" s="22">
        <v>462583.21</v>
      </c>
      <c r="V85" s="17">
        <v>39995</v>
      </c>
      <c r="W85" s="21">
        <f t="shared" si="10"/>
        <v>2.4019907761520316E-2</v>
      </c>
      <c r="X85" s="21">
        <f t="shared" si="10"/>
        <v>1.5662099625383272E-2</v>
      </c>
      <c r="Y85" s="21">
        <f t="shared" si="10"/>
        <v>3.0719963956002184E-3</v>
      </c>
    </row>
    <row r="86" spans="1:25">
      <c r="A86" s="17">
        <v>38657</v>
      </c>
      <c r="B86" s="18">
        <v>1083.5</v>
      </c>
      <c r="C86" s="18"/>
      <c r="D86" s="18">
        <v>123.54970647773284</v>
      </c>
      <c r="E86" s="17">
        <v>38657</v>
      </c>
      <c r="F86" s="19">
        <f t="shared" si="11"/>
        <v>6716.0000000000009</v>
      </c>
      <c r="G86" s="19">
        <f t="shared" si="12"/>
        <v>0</v>
      </c>
      <c r="H86" s="19">
        <f t="shared" si="13"/>
        <v>3187.4168815911148</v>
      </c>
      <c r="I86" s="22">
        <v>416628.31</v>
      </c>
      <c r="V86" s="17">
        <v>40026</v>
      </c>
      <c r="W86" s="21">
        <f t="shared" si="10"/>
        <v>2.6259107914994674E-2</v>
      </c>
      <c r="X86" s="21">
        <f t="shared" si="10"/>
        <v>1.5500025360169539E-2</v>
      </c>
      <c r="Y86" s="21">
        <f t="shared" si="10"/>
        <v>3.3577899434641201E-3</v>
      </c>
    </row>
    <row r="87" spans="1:25">
      <c r="A87" s="17">
        <v>38687</v>
      </c>
      <c r="B87" s="18">
        <v>2108</v>
      </c>
      <c r="C87" s="18"/>
      <c r="D87" s="18">
        <v>-302.32854538826109</v>
      </c>
      <c r="E87" s="17">
        <v>38687</v>
      </c>
      <c r="F87" s="19">
        <f t="shared" si="11"/>
        <v>7100</v>
      </c>
      <c r="G87" s="19">
        <f t="shared" si="12"/>
        <v>0</v>
      </c>
      <c r="H87" s="19">
        <f t="shared" si="13"/>
        <v>2530.3636584252235</v>
      </c>
      <c r="I87" s="22">
        <v>467091.6</v>
      </c>
      <c r="V87" s="17">
        <v>40057</v>
      </c>
      <c r="W87" s="21">
        <f t="shared" si="10"/>
        <v>3.4260365194295317E-2</v>
      </c>
      <c r="X87" s="21">
        <f t="shared" si="10"/>
        <v>1.3276889454322814E-2</v>
      </c>
      <c r="Y87" s="21">
        <f t="shared" si="10"/>
        <v>1.4903908216479787E-3</v>
      </c>
    </row>
    <row r="88" spans="1:25">
      <c r="A88" s="17">
        <v>38718</v>
      </c>
      <c r="B88" s="18">
        <v>753.3</v>
      </c>
      <c r="C88" s="18"/>
      <c r="D88" s="18">
        <v>-262.21477556109738</v>
      </c>
      <c r="E88" s="17">
        <v>38718</v>
      </c>
      <c r="F88" s="19">
        <f t="shared" si="11"/>
        <v>8092.6</v>
      </c>
      <c r="G88" s="19">
        <f t="shared" si="12"/>
        <v>0</v>
      </c>
      <c r="H88" s="19">
        <f t="shared" si="13"/>
        <v>1933.4122674501252</v>
      </c>
      <c r="I88" s="22">
        <v>501531.41</v>
      </c>
      <c r="V88" s="17">
        <v>40087</v>
      </c>
      <c r="W88" s="21">
        <f t="shared" si="10"/>
        <v>3.727968574847329E-2</v>
      </c>
      <c r="X88" s="21">
        <f t="shared" si="10"/>
        <v>9.993144449520909E-3</v>
      </c>
      <c r="Y88" s="21">
        <f t="shared" si="10"/>
        <v>-1.002671697782527E-3</v>
      </c>
    </row>
    <row r="89" spans="1:25">
      <c r="A89" s="17">
        <v>38749</v>
      </c>
      <c r="B89" s="18">
        <v>1707.5</v>
      </c>
      <c r="C89" s="18"/>
      <c r="D89" s="18">
        <v>-55.338884560017888</v>
      </c>
      <c r="E89" s="17">
        <v>38749</v>
      </c>
      <c r="F89" s="19">
        <f t="shared" si="11"/>
        <v>9986</v>
      </c>
      <c r="G89" s="19">
        <f t="shared" si="12"/>
        <v>0</v>
      </c>
      <c r="H89" s="19">
        <f t="shared" si="13"/>
        <v>1108.0247573329009</v>
      </c>
      <c r="I89" s="22">
        <v>530931.92000000004</v>
      </c>
      <c r="V89" s="17">
        <v>40118</v>
      </c>
      <c r="W89" s="21">
        <f t="shared" si="10"/>
        <v>3.8738356887972884E-2</v>
      </c>
      <c r="X89" s="21">
        <f t="shared" si="10"/>
        <v>9.2165146858863099E-3</v>
      </c>
      <c r="Y89" s="21">
        <f t="shared" si="10"/>
        <v>-5.9087110118681736E-4</v>
      </c>
    </row>
    <row r="90" spans="1:25">
      <c r="A90" s="17">
        <v>38777</v>
      </c>
      <c r="B90" s="18">
        <v>1469</v>
      </c>
      <c r="C90" s="18"/>
      <c r="D90" s="18">
        <v>1008.9128790778143</v>
      </c>
      <c r="E90" s="17">
        <v>38777</v>
      </c>
      <c r="F90" s="19">
        <f t="shared" si="11"/>
        <v>10139.200000000001</v>
      </c>
      <c r="G90" s="19">
        <f t="shared" si="12"/>
        <v>0</v>
      </c>
      <c r="H90" s="19">
        <f t="shared" si="13"/>
        <v>2534.340244013606</v>
      </c>
      <c r="I90" s="22">
        <v>558304.03</v>
      </c>
      <c r="V90" s="17">
        <v>40148</v>
      </c>
      <c r="W90" s="21">
        <f t="shared" si="10"/>
        <v>4.210547678095105E-2</v>
      </c>
      <c r="X90" s="21">
        <f t="shared" si="10"/>
        <v>7.1930151610909597E-3</v>
      </c>
      <c r="Y90" s="21">
        <f t="shared" si="10"/>
        <v>-2.2751429733409317E-3</v>
      </c>
    </row>
    <row r="91" spans="1:25">
      <c r="A91" s="17">
        <v>38808</v>
      </c>
      <c r="B91" s="18">
        <v>106.1</v>
      </c>
      <c r="C91" s="18"/>
      <c r="D91" s="18">
        <v>674.73281610400284</v>
      </c>
      <c r="E91" s="17">
        <v>38808</v>
      </c>
      <c r="F91" s="19">
        <f t="shared" si="11"/>
        <v>8358.2000000000007</v>
      </c>
      <c r="G91" s="19">
        <f t="shared" si="12"/>
        <v>0</v>
      </c>
      <c r="H91" s="19">
        <f t="shared" si="13"/>
        <v>3119.0634317597992</v>
      </c>
      <c r="I91" s="22">
        <v>603243.88</v>
      </c>
      <c r="V91" s="17">
        <v>40179</v>
      </c>
      <c r="W91" s="21">
        <f t="shared" si="10"/>
        <v>3.7595023494351495E-2</v>
      </c>
      <c r="X91" s="21">
        <f t="shared" si="10"/>
        <v>1.3157548979832538E-2</v>
      </c>
      <c r="Y91" s="21">
        <f t="shared" si="10"/>
        <v>-2.8257672038005843E-3</v>
      </c>
    </row>
    <row r="92" spans="1:25">
      <c r="A92" s="17">
        <v>38838</v>
      </c>
      <c r="B92" s="18">
        <v>-1794.7</v>
      </c>
      <c r="C92" s="18"/>
      <c r="D92" s="18">
        <v>1717.6658433669195</v>
      </c>
      <c r="E92" s="17">
        <v>38838</v>
      </c>
      <c r="F92" s="19">
        <f t="shared" si="11"/>
        <v>5551.4000000000005</v>
      </c>
      <c r="G92" s="19">
        <f t="shared" si="12"/>
        <v>0</v>
      </c>
      <c r="H92" s="19">
        <f t="shared" si="13"/>
        <v>4311.0226169206726</v>
      </c>
      <c r="I92" s="22">
        <v>661535.16</v>
      </c>
      <c r="V92" s="17">
        <v>40210</v>
      </c>
      <c r="W92" s="21">
        <f t="shared" si="10"/>
        <v>2.9231607576530351E-2</v>
      </c>
      <c r="X92" s="21">
        <f t="shared" si="10"/>
        <v>1.3746004922197734E-2</v>
      </c>
      <c r="Y92" s="21">
        <f t="shared" si="10"/>
        <v>-4.1801349927016425E-3</v>
      </c>
    </row>
    <row r="93" spans="1:25">
      <c r="A93" s="17">
        <v>38869</v>
      </c>
      <c r="B93" s="18">
        <v>308.10000000000002</v>
      </c>
      <c r="C93" s="18"/>
      <c r="D93" s="18">
        <v>-429.29211309523708</v>
      </c>
      <c r="E93" s="17">
        <v>38869</v>
      </c>
      <c r="F93" s="19">
        <f t="shared" si="11"/>
        <v>4894.4000000000005</v>
      </c>
      <c r="G93" s="19">
        <f t="shared" si="12"/>
        <v>0</v>
      </c>
      <c r="H93" s="19">
        <f t="shared" si="13"/>
        <v>3147.3845930184507</v>
      </c>
      <c r="I93" s="22">
        <v>518889.81</v>
      </c>
      <c r="V93" s="17">
        <v>40238</v>
      </c>
      <c r="W93" s="21">
        <f t="shared" si="10"/>
        <v>3.6590830343452604E-2</v>
      </c>
      <c r="X93" s="21">
        <f t="shared" si="10"/>
        <v>1.0119235205959972E-2</v>
      </c>
      <c r="Y93" s="21">
        <f t="shared" si="10"/>
        <v>-1.2037274313868165E-2</v>
      </c>
    </row>
    <row r="94" spans="1:25">
      <c r="A94" s="17">
        <v>38899</v>
      </c>
      <c r="B94" s="18">
        <v>300.10000000000002</v>
      </c>
      <c r="C94" s="18"/>
      <c r="D94" s="18">
        <v>-17.49722461273668</v>
      </c>
      <c r="E94" s="17">
        <v>38899</v>
      </c>
      <c r="F94" s="19">
        <f t="shared" si="11"/>
        <v>6040.9000000000015</v>
      </c>
      <c r="G94" s="19">
        <f t="shared" si="12"/>
        <v>0</v>
      </c>
      <c r="H94" s="19">
        <f t="shared" si="13"/>
        <v>2458.189701809119</v>
      </c>
      <c r="I94" s="22">
        <v>534075.59</v>
      </c>
      <c r="V94" s="17">
        <v>40269</v>
      </c>
      <c r="W94" s="21">
        <f t="shared" si="10"/>
        <v>3.6140371322322042E-2</v>
      </c>
      <c r="X94" s="21">
        <f t="shared" si="10"/>
        <v>8.58173127173599E-3</v>
      </c>
      <c r="Y94" s="21">
        <f t="shared" si="10"/>
        <v>-1.352032042869252E-2</v>
      </c>
    </row>
    <row r="95" spans="1:25">
      <c r="A95" s="17">
        <v>38930</v>
      </c>
      <c r="B95" s="18">
        <v>1026.0999999999999</v>
      </c>
      <c r="C95" s="18"/>
      <c r="D95" s="18">
        <v>91.669805194805178</v>
      </c>
      <c r="E95" s="17">
        <v>38930</v>
      </c>
      <c r="F95" s="19">
        <f t="shared" si="11"/>
        <v>5983.5000000000018</v>
      </c>
      <c r="G95" s="19">
        <f t="shared" si="12"/>
        <v>0</v>
      </c>
      <c r="H95" s="19">
        <f t="shared" si="13"/>
        <v>2426.3098005261913</v>
      </c>
      <c r="I95" s="22">
        <v>526636.91</v>
      </c>
      <c r="V95" s="17">
        <v>40299</v>
      </c>
      <c r="W95" s="21">
        <f t="shared" si="10"/>
        <v>2.9499706295855459E-2</v>
      </c>
      <c r="X95" s="21">
        <f t="shared" si="10"/>
        <v>9.1420091456145009E-3</v>
      </c>
      <c r="Y95" s="21">
        <f t="shared" si="10"/>
        <v>-1.3468159731203938E-2</v>
      </c>
    </row>
    <row r="96" spans="1:25">
      <c r="A96" s="17">
        <v>38961</v>
      </c>
      <c r="B96" s="18">
        <v>1351.9</v>
      </c>
      <c r="C96" s="18"/>
      <c r="D96" s="18">
        <v>290.65513744243145</v>
      </c>
      <c r="E96" s="17">
        <v>38961</v>
      </c>
      <c r="F96" s="19">
        <f t="shared" si="11"/>
        <v>5227.3999999999996</v>
      </c>
      <c r="G96" s="19">
        <f t="shared" si="12"/>
        <v>0</v>
      </c>
      <c r="H96" s="19">
        <f t="shared" si="13"/>
        <v>3019.2934833568838</v>
      </c>
      <c r="I96" s="22">
        <v>582223.72</v>
      </c>
      <c r="V96" s="17">
        <v>40330</v>
      </c>
      <c r="W96" s="21">
        <f t="shared" ref="W96:Y111" si="14">F141/AVERAGE($I136:$I141)</f>
        <v>2.5707165266409111E-2</v>
      </c>
      <c r="X96" s="21">
        <f t="shared" si="14"/>
        <v>6.7668863034358213E-3</v>
      </c>
      <c r="Y96" s="21">
        <f t="shared" si="14"/>
        <v>-1.315321278082573E-2</v>
      </c>
    </row>
    <row r="97" spans="1:25">
      <c r="A97" s="17">
        <v>38991</v>
      </c>
      <c r="B97" s="18">
        <v>1558.7</v>
      </c>
      <c r="C97" s="18"/>
      <c r="D97" s="18">
        <v>0.28674062858178018</v>
      </c>
      <c r="E97" s="17">
        <v>38991</v>
      </c>
      <c r="F97" s="19">
        <f t="shared" si="11"/>
        <v>6032.8</v>
      </c>
      <c r="G97" s="19">
        <f t="shared" si="12"/>
        <v>0</v>
      </c>
      <c r="H97" s="19">
        <f t="shared" si="13"/>
        <v>3281.7949995465633</v>
      </c>
      <c r="I97" s="22">
        <v>629486.55000000005</v>
      </c>
      <c r="V97" s="17">
        <v>40360</v>
      </c>
      <c r="W97" s="21">
        <f t="shared" si="14"/>
        <v>2.9687231449840687E-2</v>
      </c>
      <c r="X97" s="21">
        <f t="shared" si="14"/>
        <v>3.8351749785929812E-3</v>
      </c>
      <c r="Y97" s="21">
        <f t="shared" si="14"/>
        <v>-1.2515980623324732E-2</v>
      </c>
    </row>
    <row r="98" spans="1:25">
      <c r="A98" s="17">
        <v>39022</v>
      </c>
      <c r="B98" s="18">
        <v>2357.5</v>
      </c>
      <c r="C98" s="18"/>
      <c r="D98" s="18">
        <v>-5.484727036394907</v>
      </c>
      <c r="E98" s="17">
        <v>39022</v>
      </c>
      <c r="F98" s="19">
        <f t="shared" si="11"/>
        <v>6682.8</v>
      </c>
      <c r="G98" s="19">
        <f t="shared" si="12"/>
        <v>0</v>
      </c>
      <c r="H98" s="19">
        <f t="shared" si="13"/>
        <v>3331.6491570701864</v>
      </c>
      <c r="I98" s="22">
        <v>690188.28</v>
      </c>
      <c r="V98" s="17">
        <v>40391</v>
      </c>
      <c r="W98" s="21">
        <f t="shared" si="14"/>
        <v>3.1736102031516077E-2</v>
      </c>
      <c r="X98" s="21">
        <f t="shared" si="14"/>
        <v>6.6589694068495086E-4</v>
      </c>
      <c r="Y98" s="21">
        <f t="shared" si="14"/>
        <v>-1.3409257015775961E-2</v>
      </c>
    </row>
    <row r="99" spans="1:25">
      <c r="A99" s="17">
        <v>39052</v>
      </c>
      <c r="B99" s="18">
        <v>-805.9</v>
      </c>
      <c r="C99" s="18"/>
      <c r="D99" s="18">
        <v>364.78098285841475</v>
      </c>
      <c r="E99" s="17">
        <v>39052</v>
      </c>
      <c r="F99" s="19">
        <f t="shared" si="11"/>
        <v>4407.9000000000005</v>
      </c>
      <c r="G99" s="19">
        <f t="shared" si="12"/>
        <v>0</v>
      </c>
      <c r="H99" s="19">
        <f t="shared" si="13"/>
        <v>2687.5172608507864</v>
      </c>
      <c r="I99" s="22">
        <v>739505.6</v>
      </c>
      <c r="V99" s="17">
        <v>40422</v>
      </c>
      <c r="W99" s="21">
        <f t="shared" si="14"/>
        <v>3.9652509723013638E-2</v>
      </c>
      <c r="X99" s="21">
        <f t="shared" si="14"/>
        <v>-5.2011630559846969E-3</v>
      </c>
      <c r="Y99" s="21">
        <f t="shared" si="14"/>
        <v>-1.5531241088593398E-2</v>
      </c>
    </row>
    <row r="100" spans="1:25">
      <c r="A100" s="17">
        <v>39083</v>
      </c>
      <c r="B100" s="18">
        <v>-64.799999999999912</v>
      </c>
      <c r="C100" s="18"/>
      <c r="D100" s="18">
        <v>-297.51852570320426</v>
      </c>
      <c r="E100" s="17">
        <v>39083</v>
      </c>
      <c r="F100" s="19">
        <f t="shared" si="11"/>
        <v>4237</v>
      </c>
      <c r="G100" s="19">
        <f t="shared" si="12"/>
        <v>0</v>
      </c>
      <c r="H100" s="19">
        <f t="shared" si="13"/>
        <v>1715.2659190435797</v>
      </c>
      <c r="I100" s="22">
        <v>746586.76</v>
      </c>
      <c r="V100" s="17">
        <v>40452</v>
      </c>
      <c r="W100" s="21">
        <f t="shared" si="14"/>
        <v>4.9125344911058473E-2</v>
      </c>
      <c r="X100" s="21">
        <f t="shared" si="14"/>
        <v>-1.5355547589383435E-2</v>
      </c>
      <c r="Y100" s="21">
        <f t="shared" si="14"/>
        <v>-1.6821817426992958E-2</v>
      </c>
    </row>
    <row r="101" spans="1:25">
      <c r="A101" s="17">
        <v>39114</v>
      </c>
      <c r="B101" s="18">
        <v>1270.0999999999999</v>
      </c>
      <c r="C101" s="18"/>
      <c r="D101" s="18">
        <v>-62.081772527433223</v>
      </c>
      <c r="E101" s="17">
        <v>39114</v>
      </c>
      <c r="F101" s="19">
        <f t="shared" si="11"/>
        <v>7301.7999999999993</v>
      </c>
      <c r="G101" s="19">
        <f t="shared" si="12"/>
        <v>0</v>
      </c>
      <c r="H101" s="19">
        <f t="shared" si="13"/>
        <v>-64.481696850772977</v>
      </c>
      <c r="I101" s="22">
        <v>793404.36</v>
      </c>
      <c r="V101" s="17">
        <v>40483</v>
      </c>
      <c r="W101" s="21">
        <f t="shared" si="14"/>
        <v>5.507344274740724E-2</v>
      </c>
      <c r="X101" s="21">
        <f t="shared" si="14"/>
        <v>-1.4498025704865837E-2</v>
      </c>
      <c r="Y101" s="21">
        <f t="shared" si="14"/>
        <v>-1.6176542936055218E-2</v>
      </c>
    </row>
    <row r="102" spans="1:25">
      <c r="A102" s="17">
        <v>39142</v>
      </c>
      <c r="B102" s="18">
        <v>328.6</v>
      </c>
      <c r="C102" s="18"/>
      <c r="D102" s="18">
        <v>-399.41068909000302</v>
      </c>
      <c r="E102" s="17">
        <v>39142</v>
      </c>
      <c r="F102" s="19">
        <f t="shared" si="11"/>
        <v>7322.3000000000011</v>
      </c>
      <c r="G102" s="19">
        <f t="shared" si="12"/>
        <v>0</v>
      </c>
      <c r="H102" s="19">
        <f t="shared" si="13"/>
        <v>-34.600272845538996</v>
      </c>
      <c r="I102" s="22">
        <v>725928.49</v>
      </c>
      <c r="V102" s="17">
        <v>40513</v>
      </c>
      <c r="W102" s="21">
        <f t="shared" si="14"/>
        <v>4.6160704889624496E-2</v>
      </c>
      <c r="X102" s="21">
        <f t="shared" si="14"/>
        <v>-1.2122189696358907E-2</v>
      </c>
      <c r="Y102" s="21">
        <f t="shared" si="14"/>
        <v>-8.6579906879121551E-3</v>
      </c>
    </row>
    <row r="103" spans="1:25">
      <c r="A103" s="17">
        <v>39173</v>
      </c>
      <c r="B103" s="18">
        <v>1318.9</v>
      </c>
      <c r="C103" s="18">
        <v>206.7</v>
      </c>
      <c r="D103" s="18">
        <v>245.89499430760603</v>
      </c>
      <c r="E103" s="17">
        <v>39173</v>
      </c>
      <c r="F103" s="19">
        <f t="shared" si="11"/>
        <v>8341.1</v>
      </c>
      <c r="G103" s="19">
        <f t="shared" si="12"/>
        <v>206.7</v>
      </c>
      <c r="H103" s="19">
        <f t="shared" si="13"/>
        <v>228.7919460748038</v>
      </c>
      <c r="I103" s="22">
        <v>747163.38</v>
      </c>
      <c r="V103" s="17">
        <v>40544</v>
      </c>
      <c r="W103" s="21">
        <f t="shared" si="14"/>
        <v>3.8348041522587833E-2</v>
      </c>
      <c r="X103" s="21">
        <f t="shared" si="14"/>
        <v>-1.0583018783245874E-2</v>
      </c>
      <c r="Y103" s="21">
        <f t="shared" si="14"/>
        <v>-7.5976049626094435E-3</v>
      </c>
    </row>
    <row r="104" spans="1:25">
      <c r="A104" s="17">
        <v>39203</v>
      </c>
      <c r="B104" s="18">
        <v>1125</v>
      </c>
      <c r="C104" s="18">
        <v>746</v>
      </c>
      <c r="D104" s="18">
        <v>469.01027434692332</v>
      </c>
      <c r="E104" s="17">
        <v>39203</v>
      </c>
      <c r="F104" s="19">
        <f t="shared" si="11"/>
        <v>8440</v>
      </c>
      <c r="G104" s="19">
        <f t="shared" si="12"/>
        <v>952.7</v>
      </c>
      <c r="H104" s="19">
        <f t="shared" si="13"/>
        <v>606.13241522692192</v>
      </c>
      <c r="I104" s="22">
        <v>849584.61</v>
      </c>
      <c r="V104" s="17">
        <v>40575</v>
      </c>
      <c r="W104" s="21">
        <f t="shared" si="14"/>
        <v>4.0328472870911597E-2</v>
      </c>
      <c r="X104" s="21">
        <f t="shared" si="14"/>
        <v>-1.0733235654792775E-2</v>
      </c>
      <c r="Y104" s="21">
        <f t="shared" si="14"/>
        <v>-7.0529641062097468E-3</v>
      </c>
    </row>
    <row r="105" spans="1:25">
      <c r="A105" s="17">
        <v>39234</v>
      </c>
      <c r="B105" s="18">
        <v>1763.4</v>
      </c>
      <c r="C105" s="18">
        <v>1116.9000000000001</v>
      </c>
      <c r="D105" s="18">
        <v>298.3519122939158</v>
      </c>
      <c r="E105" s="17">
        <v>39234</v>
      </c>
      <c r="F105" s="19">
        <f t="shared" si="11"/>
        <v>8851.5</v>
      </c>
      <c r="G105" s="19">
        <f t="shared" si="12"/>
        <v>2069.6000000000004</v>
      </c>
      <c r="H105" s="19">
        <f t="shared" si="13"/>
        <v>613.82919007840633</v>
      </c>
      <c r="I105" s="22">
        <v>922083.63</v>
      </c>
      <c r="V105" s="17">
        <v>40603</v>
      </c>
      <c r="W105" s="21">
        <f t="shared" si="14"/>
        <v>3.8161474730189389E-2</v>
      </c>
      <c r="X105" s="21">
        <f t="shared" si="14"/>
        <v>-8.6023541549996117E-3</v>
      </c>
      <c r="Y105" s="21">
        <f t="shared" si="14"/>
        <v>-6.5765337268193641E-3</v>
      </c>
    </row>
    <row r="106" spans="1:25">
      <c r="A106" s="17">
        <v>39264</v>
      </c>
      <c r="B106" s="18">
        <v>4571.3999999999996</v>
      </c>
      <c r="C106" s="18">
        <v>-147.6</v>
      </c>
      <c r="D106" s="18">
        <v>-222.96493673147816</v>
      </c>
      <c r="E106" s="17">
        <v>39264</v>
      </c>
      <c r="F106" s="19">
        <f t="shared" si="11"/>
        <v>11864.199999999999</v>
      </c>
      <c r="G106" s="19">
        <f t="shared" si="12"/>
        <v>1922.0000000000005</v>
      </c>
      <c r="H106" s="19">
        <f t="shared" si="13"/>
        <v>390.57751271834638</v>
      </c>
      <c r="I106" s="22">
        <v>939698.77</v>
      </c>
      <c r="V106" s="17">
        <v>40634</v>
      </c>
      <c r="W106" s="21">
        <f t="shared" si="14"/>
        <v>3.4411662945472155E-2</v>
      </c>
      <c r="X106" s="21">
        <f t="shared" si="14"/>
        <v>-6.4895662423439275E-3</v>
      </c>
      <c r="Y106" s="21">
        <f t="shared" si="14"/>
        <v>-5.221371030191344E-3</v>
      </c>
    </row>
    <row r="107" spans="1:25">
      <c r="A107" s="17">
        <v>39295</v>
      </c>
      <c r="B107" s="18">
        <v>-1840.5</v>
      </c>
      <c r="C107" s="18">
        <v>2231.6</v>
      </c>
      <c r="D107" s="18">
        <v>1001.0659177871069</v>
      </c>
      <c r="E107" s="17">
        <v>39295</v>
      </c>
      <c r="F107" s="19">
        <f t="shared" si="11"/>
        <v>7666.2000000000007</v>
      </c>
      <c r="G107" s="19">
        <f t="shared" si="12"/>
        <v>4153.6000000000004</v>
      </c>
      <c r="H107" s="19">
        <f t="shared" si="13"/>
        <v>1397.1281575418482</v>
      </c>
      <c r="I107" s="22">
        <v>980727.6</v>
      </c>
      <c r="V107" s="17">
        <v>40664</v>
      </c>
      <c r="W107" s="21">
        <f t="shared" si="14"/>
        <v>2.7974051976603048E-2</v>
      </c>
      <c r="X107" s="21">
        <f t="shared" si="14"/>
        <v>-3.1827058351020106E-3</v>
      </c>
      <c r="Y107" s="21">
        <f t="shared" si="14"/>
        <v>-3.8326809294729216E-3</v>
      </c>
    </row>
    <row r="108" spans="1:25">
      <c r="A108" s="17">
        <v>39326</v>
      </c>
      <c r="B108" s="18">
        <v>4730.8999999999996</v>
      </c>
      <c r="C108" s="18">
        <v>-1192</v>
      </c>
      <c r="D108" s="18">
        <v>-190.69907486080666</v>
      </c>
      <c r="E108" s="17">
        <v>39326</v>
      </c>
      <c r="F108" s="19">
        <f t="shared" si="11"/>
        <v>13203</v>
      </c>
      <c r="G108" s="19">
        <f t="shared" si="12"/>
        <v>2961.6000000000004</v>
      </c>
      <c r="H108" s="19">
        <f t="shared" si="13"/>
        <v>841.64809982262682</v>
      </c>
      <c r="I108" s="22">
        <v>1002821.52</v>
      </c>
      <c r="V108" s="17">
        <v>40695</v>
      </c>
      <c r="W108" s="21">
        <f t="shared" si="14"/>
        <v>1.8066352987952141E-2</v>
      </c>
      <c r="X108" s="21">
        <f t="shared" si="14"/>
        <v>1.6578072796727984E-3</v>
      </c>
      <c r="Y108" s="21">
        <f t="shared" si="14"/>
        <v>-7.8266825697787229E-4</v>
      </c>
    </row>
    <row r="109" spans="1:25">
      <c r="A109" s="17">
        <v>39356</v>
      </c>
      <c r="B109" s="18">
        <v>5235.1000000000004</v>
      </c>
      <c r="C109" s="18">
        <v>-343</v>
      </c>
      <c r="D109" s="18">
        <v>-432.88522356979041</v>
      </c>
      <c r="E109" s="17">
        <v>39356</v>
      </c>
      <c r="F109" s="19">
        <f t="shared" si="11"/>
        <v>18502.900000000001</v>
      </c>
      <c r="G109" s="19">
        <f t="shared" si="12"/>
        <v>2618.6000000000004</v>
      </c>
      <c r="H109" s="19">
        <f t="shared" si="13"/>
        <v>706.28140195604055</v>
      </c>
      <c r="I109" s="22">
        <v>1193774.3500000001</v>
      </c>
      <c r="V109" s="17">
        <v>40725</v>
      </c>
      <c r="W109" s="21">
        <f t="shared" si="14"/>
        <v>1.1370283314610909E-2</v>
      </c>
      <c r="X109" s="21">
        <f t="shared" si="14"/>
        <v>6.131924493418546E-3</v>
      </c>
      <c r="Y109" s="21">
        <f t="shared" si="14"/>
        <v>1.7024442798288248E-3</v>
      </c>
    </row>
    <row r="110" spans="1:25">
      <c r="A110" s="17">
        <v>39387</v>
      </c>
      <c r="B110" s="18">
        <v>-1166.5999999999999</v>
      </c>
      <c r="C110" s="18">
        <v>2165.8000000000002</v>
      </c>
      <c r="D110" s="18">
        <v>550.43910036107457</v>
      </c>
      <c r="E110" s="17">
        <v>39387</v>
      </c>
      <c r="F110" s="19">
        <f t="shared" si="11"/>
        <v>16066.199999999999</v>
      </c>
      <c r="G110" s="19">
        <f t="shared" si="12"/>
        <v>4784.4000000000005</v>
      </c>
      <c r="H110" s="19">
        <f t="shared" si="13"/>
        <v>1318.8022748445483</v>
      </c>
      <c r="I110" s="22">
        <v>1385490.05</v>
      </c>
      <c r="V110" s="17">
        <v>40756</v>
      </c>
      <c r="W110" s="21">
        <f t="shared" si="14"/>
        <v>6.4124554898154819E-4</v>
      </c>
      <c r="X110" s="21">
        <f t="shared" si="14"/>
        <v>8.1586141290809523E-3</v>
      </c>
      <c r="Y110" s="21">
        <f t="shared" si="14"/>
        <v>2.6366953854831455E-3</v>
      </c>
    </row>
    <row r="111" spans="1:25">
      <c r="A111" s="17">
        <v>39417</v>
      </c>
      <c r="B111" s="18">
        <v>1246.3</v>
      </c>
      <c r="C111" s="18">
        <v>1254.4000000000001</v>
      </c>
      <c r="D111" s="18">
        <v>769.68893948985919</v>
      </c>
      <c r="E111" s="17">
        <v>39417</v>
      </c>
      <c r="F111" s="19">
        <f t="shared" si="11"/>
        <v>16983.900000000001</v>
      </c>
      <c r="G111" s="19">
        <f t="shared" si="12"/>
        <v>6038.8000000000011</v>
      </c>
      <c r="H111" s="19">
        <f t="shared" si="13"/>
        <v>2487.9019034244102</v>
      </c>
      <c r="I111" s="22">
        <v>1420886.14</v>
      </c>
      <c r="V111" s="17">
        <v>40787</v>
      </c>
      <c r="W111" s="21">
        <f t="shared" si="14"/>
        <v>-2.5817729254851927E-4</v>
      </c>
      <c r="X111" s="21">
        <f t="shared" si="14"/>
        <v>9.1773017309886452E-3</v>
      </c>
      <c r="Y111" s="21">
        <f t="shared" si="14"/>
        <v>1.9980890135523266E-3</v>
      </c>
    </row>
    <row r="112" spans="1:25">
      <c r="A112" s="17">
        <v>39448</v>
      </c>
      <c r="B112" s="18">
        <v>-4368.2</v>
      </c>
      <c r="C112" s="18">
        <v>4161.3</v>
      </c>
      <c r="D112" s="18">
        <v>1953.0610185233566</v>
      </c>
      <c r="E112" s="17">
        <v>39448</v>
      </c>
      <c r="F112" s="19">
        <f t="shared" si="11"/>
        <v>11296.8</v>
      </c>
      <c r="G112" s="19">
        <f t="shared" si="12"/>
        <v>9993.4000000000015</v>
      </c>
      <c r="H112" s="19">
        <f t="shared" si="13"/>
        <v>4195.0679276401606</v>
      </c>
      <c r="I112" s="22">
        <v>1596193.06</v>
      </c>
      <c r="V112" s="17">
        <v>40817</v>
      </c>
      <c r="W112" s="21">
        <f t="shared" ref="W112:Y127" si="15">F157/AVERAGE($I152:$I157)</f>
        <v>3.1659325278353477E-3</v>
      </c>
      <c r="X112" s="21">
        <f t="shared" si="15"/>
        <v>6.7200328698560959E-3</v>
      </c>
      <c r="Y112" s="21">
        <f t="shared" si="15"/>
        <v>1.7309880287267368E-3</v>
      </c>
    </row>
    <row r="113" spans="1:25">
      <c r="A113" s="17">
        <v>39479</v>
      </c>
      <c r="B113" s="18">
        <v>780.3</v>
      </c>
      <c r="C113" s="18">
        <v>1008</v>
      </c>
      <c r="D113" s="18">
        <v>132.05393125246997</v>
      </c>
      <c r="E113" s="17">
        <v>39479</v>
      </c>
      <c r="F113" s="19">
        <f t="shared" si="11"/>
        <v>10952.099999999999</v>
      </c>
      <c r="G113" s="19">
        <f t="shared" si="12"/>
        <v>10255.400000000001</v>
      </c>
      <c r="H113" s="19">
        <f t="shared" si="13"/>
        <v>3858.111584545708</v>
      </c>
      <c r="I113" s="22">
        <v>1321330.28</v>
      </c>
      <c r="V113" s="17">
        <v>40848</v>
      </c>
      <c r="W113" s="21">
        <f t="shared" si="15"/>
        <v>3.2258801933884632E-3</v>
      </c>
      <c r="X113" s="21">
        <f t="shared" si="15"/>
        <v>6.3097606398089257E-3</v>
      </c>
      <c r="Y113" s="21">
        <f t="shared" si="15"/>
        <v>1.4947492999789844E-3</v>
      </c>
    </row>
    <row r="114" spans="1:25">
      <c r="A114" s="17">
        <v>39508</v>
      </c>
      <c r="B114" s="18">
        <v>36.899999999999835</v>
      </c>
      <c r="C114" s="18">
        <v>732.4</v>
      </c>
      <c r="D114" s="18">
        <v>-584.70482315114975</v>
      </c>
      <c r="E114" s="17">
        <v>39508</v>
      </c>
      <c r="F114" s="19">
        <f t="shared" si="11"/>
        <v>9225.5999999999967</v>
      </c>
      <c r="G114" s="19">
        <f t="shared" si="12"/>
        <v>9870.9</v>
      </c>
      <c r="H114" s="19">
        <f t="shared" si="13"/>
        <v>2975.0548491006421</v>
      </c>
      <c r="I114" s="22">
        <v>1301000.94</v>
      </c>
      <c r="V114" s="17">
        <v>40878</v>
      </c>
      <c r="W114" s="21">
        <f t="shared" si="15"/>
        <v>2.884896598138423E-4</v>
      </c>
      <c r="X114" s="21">
        <f t="shared" si="15"/>
        <v>6.9573538177480189E-3</v>
      </c>
      <c r="Y114" s="21">
        <f t="shared" si="15"/>
        <v>1.7883369247949793E-3</v>
      </c>
    </row>
    <row r="115" spans="1:25">
      <c r="A115" s="17">
        <v>39539</v>
      </c>
      <c r="B115" s="18">
        <v>244.6</v>
      </c>
      <c r="C115" s="18">
        <v>850</v>
      </c>
      <c r="D115" s="18">
        <v>-27.718836140888211</v>
      </c>
      <c r="E115" s="17">
        <v>39539</v>
      </c>
      <c r="F115" s="19">
        <f t="shared" si="11"/>
        <v>4898.7999999999993</v>
      </c>
      <c r="G115" s="19">
        <f t="shared" si="12"/>
        <v>10868.5</v>
      </c>
      <c r="H115" s="19">
        <f t="shared" si="13"/>
        <v>3170.3009496912318</v>
      </c>
      <c r="I115" s="22">
        <v>557020.43999999994</v>
      </c>
      <c r="V115" s="17">
        <v>40909</v>
      </c>
      <c r="W115" s="21">
        <f t="shared" si="15"/>
        <v>1.5955471007628335E-3</v>
      </c>
      <c r="X115" s="21">
        <f t="shared" si="15"/>
        <v>4.873017292805734E-3</v>
      </c>
      <c r="Y115" s="21">
        <f t="shared" si="15"/>
        <v>1.3585134290452965E-3</v>
      </c>
    </row>
    <row r="116" spans="1:25">
      <c r="A116" s="17">
        <v>39569</v>
      </c>
      <c r="B116" s="18">
        <v>-1095.7</v>
      </c>
      <c r="C116" s="18">
        <v>1864</v>
      </c>
      <c r="D116" s="18">
        <v>15.008946534822982</v>
      </c>
      <c r="E116" s="17">
        <v>39569</v>
      </c>
      <c r="F116" s="19">
        <f t="shared" si="11"/>
        <v>5643.5999999999995</v>
      </c>
      <c r="G116" s="19">
        <f t="shared" si="12"/>
        <v>10500.9</v>
      </c>
      <c r="H116" s="19">
        <f t="shared" si="13"/>
        <v>2184.243978438948</v>
      </c>
      <c r="I116" s="22">
        <v>616040.4</v>
      </c>
      <c r="V116" s="17">
        <v>40940</v>
      </c>
      <c r="W116" s="21">
        <f t="shared" si="15"/>
        <v>1.5287823183751678E-2</v>
      </c>
      <c r="X116" s="21">
        <f t="shared" si="15"/>
        <v>-2.2147141567877828E-3</v>
      </c>
      <c r="Y116" s="21">
        <f t="shared" si="15"/>
        <v>2.2517334050129145E-4</v>
      </c>
    </row>
    <row r="117" spans="1:25">
      <c r="A117" s="17">
        <v>39600</v>
      </c>
      <c r="B117" s="18">
        <v>-2471.1999999999998</v>
      </c>
      <c r="C117" s="18">
        <v>1909.8</v>
      </c>
      <c r="D117" s="18">
        <v>742.73604280703728</v>
      </c>
      <c r="E117" s="17">
        <v>39600</v>
      </c>
      <c r="F117" s="19">
        <f t="shared" si="11"/>
        <v>-1558.4999999999998</v>
      </c>
      <c r="G117" s="19">
        <f t="shared" si="12"/>
        <v>13602.699999999999</v>
      </c>
      <c r="H117" s="19">
        <f t="shared" si="13"/>
        <v>3117.6790961067923</v>
      </c>
      <c r="I117" s="22">
        <v>545031.51</v>
      </c>
      <c r="V117" s="17">
        <v>40969</v>
      </c>
      <c r="W117" s="21">
        <f t="shared" si="15"/>
        <v>1.7154705326443261E-2</v>
      </c>
      <c r="X117" s="21">
        <f t="shared" si="15"/>
        <v>-3.6971206577697093E-3</v>
      </c>
      <c r="Y117" s="21">
        <f t="shared" si="15"/>
        <v>-7.900520419539881E-4</v>
      </c>
    </row>
    <row r="118" spans="1:25">
      <c r="A118" s="17">
        <v>39630</v>
      </c>
      <c r="B118" s="18">
        <v>-229.7</v>
      </c>
      <c r="C118" s="18">
        <v>240.8</v>
      </c>
      <c r="D118" s="18">
        <v>320.31913318195512</v>
      </c>
      <c r="E118" s="17">
        <v>39630</v>
      </c>
      <c r="F118" s="19">
        <f t="shared" si="11"/>
        <v>-7023.3</v>
      </c>
      <c r="G118" s="19">
        <f t="shared" si="12"/>
        <v>14186.499999999998</v>
      </c>
      <c r="H118" s="19">
        <f t="shared" si="13"/>
        <v>3870.883452858538</v>
      </c>
      <c r="I118" s="22">
        <v>397500.87</v>
      </c>
      <c r="V118" s="17">
        <v>41000</v>
      </c>
      <c r="W118" s="21">
        <f t="shared" si="15"/>
        <v>1.326039239768737E-2</v>
      </c>
      <c r="X118" s="21">
        <f t="shared" si="15"/>
        <v>-3.2689592917032797E-3</v>
      </c>
      <c r="Y118" s="21">
        <f t="shared" si="15"/>
        <v>-1.3272721866650252E-3</v>
      </c>
    </row>
    <row r="119" spans="1:25">
      <c r="A119" s="17">
        <v>39661</v>
      </c>
      <c r="B119" s="18">
        <v>-749.7</v>
      </c>
      <c r="C119" s="18">
        <v>683.5</v>
      </c>
      <c r="D119" s="18">
        <v>-86.383161544227661</v>
      </c>
      <c r="E119" s="17">
        <v>39661</v>
      </c>
      <c r="F119" s="19">
        <f t="shared" si="11"/>
        <v>-6606.4</v>
      </c>
      <c r="G119" s="19">
        <f t="shared" si="12"/>
        <v>12704.199999999999</v>
      </c>
      <c r="H119" s="19">
        <f t="shared" si="13"/>
        <v>3234.0611909532358</v>
      </c>
      <c r="I119" s="22">
        <v>464577.26</v>
      </c>
      <c r="V119" s="17">
        <v>41030</v>
      </c>
      <c r="W119" s="21">
        <f t="shared" si="15"/>
        <v>1.7412032164829356E-2</v>
      </c>
      <c r="X119" s="21">
        <f t="shared" si="15"/>
        <v>-7.0401983607382996E-3</v>
      </c>
      <c r="Y119" s="21">
        <f t="shared" si="15"/>
        <v>-2.7216946538942792E-3</v>
      </c>
    </row>
    <row r="120" spans="1:25">
      <c r="A120" s="17">
        <v>39692</v>
      </c>
      <c r="B120" s="18">
        <v>-1730.5</v>
      </c>
      <c r="C120" s="18">
        <v>2003.5</v>
      </c>
      <c r="D120" s="18">
        <v>499.72357313846538</v>
      </c>
      <c r="E120" s="17">
        <v>39692</v>
      </c>
      <c r="F120" s="19">
        <f t="shared" si="11"/>
        <v>-9583.2000000000007</v>
      </c>
      <c r="G120" s="19">
        <f t="shared" si="12"/>
        <v>13453.3</v>
      </c>
      <c r="H120" s="19">
        <f t="shared" si="13"/>
        <v>2964.0958246018417</v>
      </c>
      <c r="I120" s="22">
        <v>444331.56</v>
      </c>
      <c r="V120" s="17">
        <v>41061</v>
      </c>
      <c r="W120" s="21">
        <f t="shared" si="15"/>
        <v>1.8125569108993784E-2</v>
      </c>
      <c r="X120" s="21">
        <f t="shared" si="15"/>
        <v>-7.4165998995716007E-3</v>
      </c>
      <c r="Y120" s="21">
        <f t="shared" si="15"/>
        <v>-2.3820219272225581E-3</v>
      </c>
    </row>
    <row r="121" spans="1:25">
      <c r="A121" s="17">
        <v>39722</v>
      </c>
      <c r="B121" s="18">
        <v>-2929.5</v>
      </c>
      <c r="C121" s="18">
        <v>2212.1</v>
      </c>
      <c r="D121" s="18">
        <v>294.33573824796832</v>
      </c>
      <c r="E121" s="17">
        <v>39722</v>
      </c>
      <c r="F121" s="19">
        <f t="shared" si="11"/>
        <v>-8144.5</v>
      </c>
      <c r="G121" s="19">
        <f t="shared" si="12"/>
        <v>11504.1</v>
      </c>
      <c r="H121" s="19">
        <f t="shared" si="13"/>
        <v>1305.3705443264535</v>
      </c>
      <c r="I121" s="22">
        <v>370983.92</v>
      </c>
      <c r="V121" s="17">
        <v>41091</v>
      </c>
      <c r="W121" s="21">
        <f t="shared" si="15"/>
        <v>2.1117990301059576E-2</v>
      </c>
      <c r="X121" s="21">
        <f t="shared" si="15"/>
        <v>-8.3477442354297684E-3</v>
      </c>
      <c r="Y121" s="21">
        <f t="shared" si="15"/>
        <v>-2.9619708443633865E-3</v>
      </c>
    </row>
    <row r="122" spans="1:25">
      <c r="A122" s="17">
        <v>39753</v>
      </c>
      <c r="B122" s="18">
        <v>-676.4</v>
      </c>
      <c r="C122" s="18">
        <v>580.1</v>
      </c>
      <c r="D122" s="18">
        <v>-74.954335861966385</v>
      </c>
      <c r="E122" s="17">
        <v>39753</v>
      </c>
      <c r="F122" s="19">
        <f t="shared" si="11"/>
        <v>-9601.1999999999989</v>
      </c>
      <c r="G122" s="19">
        <f t="shared" si="12"/>
        <v>11076.2</v>
      </c>
      <c r="H122" s="19">
        <f t="shared" si="13"/>
        <v>1098.3622772120168</v>
      </c>
      <c r="I122" s="22">
        <v>253390.09</v>
      </c>
      <c r="V122" s="17">
        <v>41122</v>
      </c>
      <c r="W122" s="21">
        <f t="shared" si="15"/>
        <v>2.7559760964746455E-2</v>
      </c>
      <c r="X122" s="21">
        <f t="shared" si="15"/>
        <v>-1.23934089641999E-2</v>
      </c>
      <c r="Y122" s="21">
        <f t="shared" si="15"/>
        <v>-4.0342440165432522E-3</v>
      </c>
    </row>
    <row r="123" spans="1:25">
      <c r="A123" s="17">
        <v>39783</v>
      </c>
      <c r="B123" s="18">
        <v>270.8</v>
      </c>
      <c r="C123" s="18">
        <v>393.8</v>
      </c>
      <c r="D123" s="18">
        <v>69.926906169471039</v>
      </c>
      <c r="E123" s="17">
        <v>39783</v>
      </c>
      <c r="F123" s="19">
        <f t="shared" si="11"/>
        <v>-9367.3000000000011</v>
      </c>
      <c r="G123" s="19">
        <f t="shared" si="12"/>
        <v>10737.6</v>
      </c>
      <c r="H123" s="19">
        <f t="shared" si="13"/>
        <v>1752.994006532638</v>
      </c>
      <c r="I123" s="22">
        <v>219319.56</v>
      </c>
      <c r="V123" s="17">
        <v>41153</v>
      </c>
      <c r="W123" s="21">
        <f t="shared" si="15"/>
        <v>3.695966213733707E-2</v>
      </c>
      <c r="X123" s="21">
        <f t="shared" si="15"/>
        <v>-1.6932811189831354E-2</v>
      </c>
      <c r="Y123" s="21">
        <f t="shared" si="15"/>
        <v>-5.5125721814112917E-3</v>
      </c>
    </row>
    <row r="124" spans="1:25">
      <c r="A124" s="17">
        <v>39814</v>
      </c>
      <c r="B124" s="18">
        <v>-869.4</v>
      </c>
      <c r="C124" s="18">
        <v>760.1</v>
      </c>
      <c r="D124" s="18">
        <v>-176.77649992941517</v>
      </c>
      <c r="E124" s="17">
        <v>39814</v>
      </c>
      <c r="F124" s="19">
        <f t="shared" si="11"/>
        <v>-10481.299999999999</v>
      </c>
      <c r="G124" s="19">
        <f t="shared" si="12"/>
        <v>10647.7</v>
      </c>
      <c r="H124" s="19">
        <f t="shared" si="13"/>
        <v>1603.9363427441108</v>
      </c>
      <c r="I124" s="22">
        <v>258994.51</v>
      </c>
      <c r="V124" s="17">
        <v>41183</v>
      </c>
      <c r="W124" s="21">
        <f t="shared" si="15"/>
        <v>3.6093948254215108E-2</v>
      </c>
      <c r="X124" s="21">
        <f t="shared" si="15"/>
        <v>-1.5718724018212418E-2</v>
      </c>
      <c r="Y124" s="21">
        <f t="shared" si="15"/>
        <v>-5.7260818319343609E-3</v>
      </c>
    </row>
    <row r="125" spans="1:25">
      <c r="A125" s="17">
        <v>39845</v>
      </c>
      <c r="B125" s="18">
        <v>-538.79999999999995</v>
      </c>
      <c r="C125" s="18">
        <v>554.6</v>
      </c>
      <c r="D125" s="18">
        <v>-299.54916929938673</v>
      </c>
      <c r="E125" s="17">
        <v>39845</v>
      </c>
      <c r="F125" s="19">
        <f t="shared" si="11"/>
        <v>-9924.4</v>
      </c>
      <c r="G125" s="19">
        <f t="shared" si="12"/>
        <v>9338.3000000000011</v>
      </c>
      <c r="H125" s="19">
        <f t="shared" si="13"/>
        <v>1289.3782269099013</v>
      </c>
      <c r="I125" s="22">
        <v>235108.23</v>
      </c>
      <c r="V125" s="17">
        <v>41214</v>
      </c>
      <c r="W125" s="21">
        <f t="shared" si="15"/>
        <v>2.8763488012932058E-2</v>
      </c>
      <c r="X125" s="21">
        <f t="shared" si="15"/>
        <v>-1.2320181384309625E-2</v>
      </c>
      <c r="Y125" s="21">
        <f t="shared" si="15"/>
        <v>-5.6675344573694948E-3</v>
      </c>
    </row>
    <row r="126" spans="1:25">
      <c r="A126" s="17">
        <v>39873</v>
      </c>
      <c r="B126" s="18">
        <v>63.4</v>
      </c>
      <c r="C126" s="18">
        <v>767.1</v>
      </c>
      <c r="D126" s="18">
        <v>347.71011152416338</v>
      </c>
      <c r="E126" s="17">
        <v>39873</v>
      </c>
      <c r="F126" s="19">
        <f t="shared" si="11"/>
        <v>-7389.7999999999993</v>
      </c>
      <c r="G126" s="19">
        <f t="shared" si="12"/>
        <v>8195.6</v>
      </c>
      <c r="H126" s="19">
        <f t="shared" si="13"/>
        <v>894.35229562702727</v>
      </c>
      <c r="I126" s="22">
        <v>210923.54</v>
      </c>
      <c r="V126" s="17">
        <v>41244</v>
      </c>
      <c r="W126" s="21">
        <f t="shared" si="15"/>
        <v>3.4075354769175496E-2</v>
      </c>
      <c r="X126" s="21">
        <f t="shared" si="15"/>
        <v>-1.3936822403912455E-2</v>
      </c>
      <c r="Y126" s="21">
        <f t="shared" si="15"/>
        <v>-5.9028829743162309E-3</v>
      </c>
    </row>
    <row r="127" spans="1:25">
      <c r="A127" s="17">
        <v>39904</v>
      </c>
      <c r="B127" s="18">
        <v>1473.3</v>
      </c>
      <c r="C127" s="18">
        <v>-156.5</v>
      </c>
      <c r="D127" s="18">
        <v>7.4152999171927636</v>
      </c>
      <c r="E127" s="17">
        <v>39904</v>
      </c>
      <c r="F127" s="19">
        <f t="shared" si="11"/>
        <v>-5686.7999999999993</v>
      </c>
      <c r="G127" s="19">
        <f t="shared" si="12"/>
        <v>7798.300000000002</v>
      </c>
      <c r="H127" s="19">
        <f t="shared" si="13"/>
        <v>581.4484623622651</v>
      </c>
      <c r="I127" s="22">
        <v>237668.28</v>
      </c>
      <c r="V127" s="17">
        <v>41275</v>
      </c>
      <c r="W127" s="21">
        <f t="shared" si="15"/>
        <v>4.2054876977004496E-2</v>
      </c>
      <c r="X127" s="21">
        <f t="shared" si="15"/>
        <v>-2.0734408818599438E-2</v>
      </c>
      <c r="Y127" s="21">
        <f t="shared" si="15"/>
        <v>-7.3701750286597799E-3</v>
      </c>
    </row>
    <row r="128" spans="1:25">
      <c r="A128" s="17">
        <v>39934</v>
      </c>
      <c r="B128" s="18">
        <v>4252.8999999999996</v>
      </c>
      <c r="C128" s="18">
        <v>-18.399999999999999</v>
      </c>
      <c r="D128" s="18">
        <v>472.82191401909085</v>
      </c>
      <c r="E128" s="17">
        <v>39934</v>
      </c>
      <c r="F128" s="19">
        <f t="shared" si="11"/>
        <v>-684.19999999999982</v>
      </c>
      <c r="G128" s="19">
        <f t="shared" si="12"/>
        <v>7096.4000000000024</v>
      </c>
      <c r="H128" s="19">
        <f t="shared" si="13"/>
        <v>1140.6535379255834</v>
      </c>
      <c r="I128" s="22">
        <v>278882.26</v>
      </c>
      <c r="V128" s="17">
        <v>41306</v>
      </c>
      <c r="W128" s="21">
        <f t="shared" ref="W128:Y143" si="16">F173/AVERAGE($I168:$I173)</f>
        <v>4.9597342036332856E-2</v>
      </c>
      <c r="X128" s="21">
        <f t="shared" si="16"/>
        <v>-2.3633908988046314E-2</v>
      </c>
      <c r="Y128" s="21">
        <f t="shared" si="16"/>
        <v>-7.2905025997625017E-3</v>
      </c>
    </row>
    <row r="129" spans="1:25">
      <c r="A129" s="17">
        <v>39965</v>
      </c>
      <c r="B129" s="18">
        <v>694.9</v>
      </c>
      <c r="C129" s="18">
        <v>534.6</v>
      </c>
      <c r="D129" s="18">
        <v>180.8304381531203</v>
      </c>
      <c r="E129" s="17">
        <v>39965</v>
      </c>
      <c r="F129" s="19">
        <f t="shared" si="11"/>
        <v>1741.1999999999994</v>
      </c>
      <c r="G129" s="19">
        <f t="shared" si="12"/>
        <v>5627.5000000000009</v>
      </c>
      <c r="H129" s="19">
        <f t="shared" si="13"/>
        <v>821.76040294023835</v>
      </c>
      <c r="I129" s="22">
        <v>406590.65</v>
      </c>
      <c r="V129" s="17">
        <v>41334</v>
      </c>
      <c r="W129" s="21">
        <f t="shared" si="16"/>
        <v>5.2356374609122139E-2</v>
      </c>
      <c r="X129" s="21">
        <f t="shared" si="16"/>
        <v>-2.6466816039310864E-2</v>
      </c>
      <c r="Y129" s="21">
        <f t="shared" si="16"/>
        <v>-7.8490331819647454E-3</v>
      </c>
    </row>
    <row r="130" spans="1:25">
      <c r="A130" s="17">
        <v>39995</v>
      </c>
      <c r="B130" s="18">
        <v>2399.5</v>
      </c>
      <c r="C130" s="18">
        <v>1194.7</v>
      </c>
      <c r="D130" s="18">
        <v>376.80981996163518</v>
      </c>
      <c r="E130" s="17">
        <v>39995</v>
      </c>
      <c r="F130" s="19">
        <f t="shared" si="11"/>
        <v>7070.2</v>
      </c>
      <c r="G130" s="19">
        <f t="shared" si="12"/>
        <v>4610.0999999999995</v>
      </c>
      <c r="H130" s="19">
        <f t="shared" si="13"/>
        <v>904.23448465390527</v>
      </c>
      <c r="I130" s="22">
        <v>396912.09</v>
      </c>
      <c r="V130" s="17">
        <v>41365</v>
      </c>
      <c r="W130" s="21">
        <f t="shared" si="16"/>
        <v>5.0690443673976612E-2</v>
      </c>
      <c r="X130" s="21">
        <f t="shared" si="16"/>
        <v>-2.5563732714159178E-2</v>
      </c>
      <c r="Y130" s="21">
        <f t="shared" si="16"/>
        <v>-7.6585790766149266E-3</v>
      </c>
    </row>
    <row r="131" spans="1:25">
      <c r="A131" s="17">
        <v>40026</v>
      </c>
      <c r="B131" s="18">
        <v>826.9</v>
      </c>
      <c r="C131" s="18">
        <v>1030.7</v>
      </c>
      <c r="D131" s="18">
        <v>117.11697073497611</v>
      </c>
      <c r="E131" s="17">
        <v>40026</v>
      </c>
      <c r="F131" s="19">
        <f t="shared" si="11"/>
        <v>8573.5</v>
      </c>
      <c r="G131" s="19">
        <f t="shared" si="12"/>
        <v>5060.7</v>
      </c>
      <c r="H131" s="19">
        <f t="shared" si="13"/>
        <v>1096.3057912508477</v>
      </c>
      <c r="I131" s="22">
        <v>428000.62</v>
      </c>
      <c r="V131" s="17">
        <v>41395</v>
      </c>
      <c r="W131" s="21">
        <f t="shared" si="16"/>
        <v>5.4071782231936892E-2</v>
      </c>
      <c r="X131" s="21">
        <f t="shared" si="16"/>
        <v>-2.8051360892318491E-2</v>
      </c>
      <c r="Y131" s="21">
        <f t="shared" si="16"/>
        <v>-8.2599055777551195E-3</v>
      </c>
    </row>
    <row r="132" spans="1:25">
      <c r="A132" s="17">
        <v>40057</v>
      </c>
      <c r="B132" s="18">
        <v>4142.3</v>
      </c>
      <c r="C132" s="18">
        <v>155.9</v>
      </c>
      <c r="D132" s="18">
        <v>-484.99779733694413</v>
      </c>
      <c r="E132" s="17">
        <v>40057</v>
      </c>
      <c r="F132" s="19">
        <f t="shared" si="11"/>
        <v>12445</v>
      </c>
      <c r="G132" s="19">
        <f t="shared" si="12"/>
        <v>4822.7999999999993</v>
      </c>
      <c r="H132" s="19">
        <f t="shared" si="13"/>
        <v>541.38108774443253</v>
      </c>
      <c r="I132" s="22">
        <v>431432.5</v>
      </c>
      <c r="V132" s="17">
        <v>41426</v>
      </c>
      <c r="W132" s="21">
        <f t="shared" si="16"/>
        <v>4.2968068755035248E-2</v>
      </c>
      <c r="X132" s="21">
        <f t="shared" si="16"/>
        <v>-2.1854333326059721E-2</v>
      </c>
      <c r="Y132" s="21">
        <f t="shared" si="16"/>
        <v>-7.2451964183219003E-3</v>
      </c>
    </row>
    <row r="133" spans="1:25">
      <c r="A133" s="17">
        <v>40087</v>
      </c>
      <c r="B133" s="18">
        <v>1790.5</v>
      </c>
      <c r="C133" s="18">
        <v>-13.69999999999985</v>
      </c>
      <c r="D133" s="18">
        <v>-1124.4178718946055</v>
      </c>
      <c r="E133" s="17">
        <v>40087</v>
      </c>
      <c r="F133" s="19">
        <f t="shared" si="11"/>
        <v>15104.899999999998</v>
      </c>
      <c r="G133" s="19">
        <f t="shared" si="12"/>
        <v>4049.0000000000005</v>
      </c>
      <c r="H133" s="19">
        <f t="shared" si="13"/>
        <v>-406.26028422075774</v>
      </c>
      <c r="I133" s="22">
        <v>489248.51</v>
      </c>
      <c r="V133" s="17">
        <v>41456</v>
      </c>
      <c r="W133" s="21">
        <f t="shared" si="16"/>
        <v>3.7675273900958262E-2</v>
      </c>
      <c r="X133" s="21">
        <f t="shared" si="16"/>
        <v>-2.0940826580865698E-2</v>
      </c>
      <c r="Y133" s="21">
        <f t="shared" si="16"/>
        <v>-7.1089052143401086E-3</v>
      </c>
    </row>
    <row r="134" spans="1:25">
      <c r="A134" s="17">
        <v>40118</v>
      </c>
      <c r="B134" s="18">
        <v>1176.8699999999999</v>
      </c>
      <c r="C134" s="18">
        <v>507.5</v>
      </c>
      <c r="D134" s="18">
        <v>-149.85084373970093</v>
      </c>
      <c r="E134" s="17">
        <v>40118</v>
      </c>
      <c r="F134" s="19">
        <f t="shared" si="11"/>
        <v>16820.57</v>
      </c>
      <c r="G134" s="19">
        <f t="shared" si="12"/>
        <v>4001.9</v>
      </c>
      <c r="H134" s="19">
        <f t="shared" si="13"/>
        <v>-256.5619586610718</v>
      </c>
      <c r="I134" s="22">
        <v>453073.78</v>
      </c>
      <c r="V134" s="17">
        <v>41487</v>
      </c>
      <c r="W134" s="21">
        <f t="shared" si="16"/>
        <v>3.2768613130094791E-2</v>
      </c>
      <c r="X134" s="21">
        <f t="shared" si="16"/>
        <v>-1.7398327169298771E-2</v>
      </c>
      <c r="Y134" s="21">
        <f t="shared" si="16"/>
        <v>-5.9240181134859113E-3</v>
      </c>
    </row>
    <row r="135" spans="1:25">
      <c r="A135" s="17">
        <v>40148</v>
      </c>
      <c r="B135" s="18">
        <v>2226.84</v>
      </c>
      <c r="C135" s="18">
        <v>8.2999999999999652</v>
      </c>
      <c r="D135" s="18">
        <v>-421.51697816189528</v>
      </c>
      <c r="E135" s="17">
        <v>40148</v>
      </c>
      <c r="F135" s="19">
        <f t="shared" si="11"/>
        <v>18984.009999999998</v>
      </c>
      <c r="G135" s="19">
        <f t="shared" si="12"/>
        <v>3243.1000000000008</v>
      </c>
      <c r="H135" s="19">
        <f t="shared" si="13"/>
        <v>-1025.7890483471306</v>
      </c>
      <c r="I135" s="22">
        <v>506540.2</v>
      </c>
      <c r="V135" s="17">
        <v>41518</v>
      </c>
      <c r="W135" s="21">
        <f t="shared" si="16"/>
        <v>2.8743007508648041E-2</v>
      </c>
      <c r="X135" s="21">
        <f t="shared" si="16"/>
        <v>-1.7662058274026421E-2</v>
      </c>
      <c r="Y135" s="21">
        <f t="shared" si="16"/>
        <v>-6.0651916431828197E-3</v>
      </c>
    </row>
    <row r="136" spans="1:25">
      <c r="A136" s="17">
        <v>40179</v>
      </c>
      <c r="B136" s="18">
        <v>-230.35</v>
      </c>
      <c r="C136" s="18">
        <v>2648.2</v>
      </c>
      <c r="D136" s="18">
        <v>-265.64507432491968</v>
      </c>
      <c r="E136" s="17">
        <v>40179</v>
      </c>
      <c r="F136" s="19">
        <f t="shared" si="11"/>
        <v>17280.36</v>
      </c>
      <c r="G136" s="19">
        <f t="shared" si="12"/>
        <v>6047.8000000000011</v>
      </c>
      <c r="H136" s="19">
        <f t="shared" si="13"/>
        <v>-1298.8494225892432</v>
      </c>
      <c r="I136" s="22">
        <v>449573.66</v>
      </c>
      <c r="V136" s="17">
        <v>41548</v>
      </c>
      <c r="W136" s="21">
        <f t="shared" si="16"/>
        <v>2.6754082824390978E-2</v>
      </c>
      <c r="X136" s="21">
        <f t="shared" si="16"/>
        <v>-1.5344119276551734E-2</v>
      </c>
      <c r="Y136" s="21">
        <f t="shared" si="16"/>
        <v>-5.713528402227476E-3</v>
      </c>
    </row>
    <row r="137" spans="1:25">
      <c r="A137" s="17">
        <v>40210</v>
      </c>
      <c r="B137" s="18">
        <v>464.03</v>
      </c>
      <c r="C137" s="18">
        <v>278.09999999999997</v>
      </c>
      <c r="D137" s="18">
        <v>-157.61870688431503</v>
      </c>
      <c r="E137" s="17">
        <v>40210</v>
      </c>
      <c r="F137" s="19">
        <f t="shared" si="11"/>
        <v>13491.490000000002</v>
      </c>
      <c r="G137" s="19">
        <f t="shared" si="12"/>
        <v>6344.3000000000011</v>
      </c>
      <c r="H137" s="19">
        <f t="shared" si="13"/>
        <v>-1929.2900434926491</v>
      </c>
      <c r="I137" s="22">
        <v>439357.77</v>
      </c>
      <c r="V137" s="17">
        <v>41579</v>
      </c>
      <c r="W137" s="21">
        <f t="shared" si="16"/>
        <v>2.0507192729860846E-2</v>
      </c>
      <c r="X137" s="21">
        <f t="shared" si="16"/>
        <v>-1.5177343182158786E-2</v>
      </c>
      <c r="Y137" s="21">
        <f t="shared" si="16"/>
        <v>-5.9168717408267495E-3</v>
      </c>
    </row>
    <row r="138" spans="1:25">
      <c r="A138" s="17">
        <v>40238</v>
      </c>
      <c r="B138" s="18">
        <v>4135.18</v>
      </c>
      <c r="C138" s="18">
        <v>-1127.2</v>
      </c>
      <c r="D138" s="18">
        <v>-3459.9187384615389</v>
      </c>
      <c r="E138" s="17">
        <v>40238</v>
      </c>
      <c r="F138" s="19">
        <f t="shared" si="11"/>
        <v>16931.77</v>
      </c>
      <c r="G138" s="19">
        <f t="shared" si="12"/>
        <v>4682.5000000000009</v>
      </c>
      <c r="H138" s="19">
        <f t="shared" si="13"/>
        <v>-5570.0392201073082</v>
      </c>
      <c r="I138" s="22">
        <v>438601.67</v>
      </c>
      <c r="V138" s="17">
        <v>41609</v>
      </c>
      <c r="W138" s="21">
        <f t="shared" si="16"/>
        <v>2.2125004910830439E-2</v>
      </c>
      <c r="X138" s="21">
        <f t="shared" si="16"/>
        <v>-1.4864365309653117E-2</v>
      </c>
      <c r="Y138" s="21">
        <f t="shared" si="16"/>
        <v>-5.5287000906207914E-3</v>
      </c>
    </row>
    <row r="139" spans="1:25">
      <c r="A139" s="17">
        <v>40269</v>
      </c>
      <c r="B139" s="18">
        <v>2220.34</v>
      </c>
      <c r="C139" s="18">
        <v>490.20000000000005</v>
      </c>
      <c r="D139" s="18">
        <v>-320.39855395400059</v>
      </c>
      <c r="E139" s="17">
        <v>40269</v>
      </c>
      <c r="F139" s="19">
        <f t="shared" si="11"/>
        <v>16752.61</v>
      </c>
      <c r="G139" s="19">
        <f t="shared" si="12"/>
        <v>3978</v>
      </c>
      <c r="H139" s="19">
        <f t="shared" si="13"/>
        <v>-6267.2475940229442</v>
      </c>
      <c r="I139" s="22">
        <v>494109.9</v>
      </c>
      <c r="V139" s="17">
        <v>41640</v>
      </c>
      <c r="W139" s="21">
        <f t="shared" si="16"/>
        <v>1.9291440289516633E-2</v>
      </c>
      <c r="X139" s="21">
        <f t="shared" si="16"/>
        <v>-1.4173760593104911E-2</v>
      </c>
      <c r="Y139" s="21">
        <f t="shared" si="16"/>
        <v>-5.4092437664699294E-3</v>
      </c>
    </row>
    <row r="140" spans="1:25">
      <c r="A140" s="17">
        <v>40299</v>
      </c>
      <c r="B140" s="18">
        <v>-1988.71</v>
      </c>
      <c r="C140" s="18">
        <v>1371.8000000000002</v>
      </c>
      <c r="D140" s="18">
        <v>21.39470020164563</v>
      </c>
      <c r="E140" s="17">
        <v>40299</v>
      </c>
      <c r="F140" s="19">
        <f t="shared" si="11"/>
        <v>13937</v>
      </c>
      <c r="G140" s="19">
        <f t="shared" si="12"/>
        <v>4319.0999999999995</v>
      </c>
      <c r="H140" s="19">
        <f t="shared" si="13"/>
        <v>-6362.9698645562739</v>
      </c>
      <c r="I140" s="22">
        <v>506489.09</v>
      </c>
      <c r="V140" s="17">
        <v>41671</v>
      </c>
      <c r="W140" s="21">
        <f t="shared" si="16"/>
        <v>1.1701533522550014E-2</v>
      </c>
      <c r="X140" s="21">
        <f t="shared" si="16"/>
        <v>-9.0862215173199944E-3</v>
      </c>
      <c r="Y140" s="21">
        <f t="shared" si="16"/>
        <v>-4.4284518335507535E-3</v>
      </c>
    </row>
    <row r="141" spans="1:25">
      <c r="A141" s="17">
        <v>40330</v>
      </c>
      <c r="B141" s="18">
        <v>2099.48</v>
      </c>
      <c r="C141" s="18">
        <v>-1032.3</v>
      </c>
      <c r="D141" s="18">
        <v>-207.75067864353713</v>
      </c>
      <c r="E141" s="17">
        <v>40330</v>
      </c>
      <c r="F141" s="19">
        <f t="shared" si="11"/>
        <v>11894.18</v>
      </c>
      <c r="G141" s="19">
        <f t="shared" si="12"/>
        <v>3130.8999999999996</v>
      </c>
      <c r="H141" s="19">
        <f t="shared" si="13"/>
        <v>-6085.7227458628668</v>
      </c>
      <c r="I141" s="22">
        <v>447945.29</v>
      </c>
      <c r="V141" s="17">
        <v>41699</v>
      </c>
      <c r="W141" s="21">
        <f t="shared" si="16"/>
        <v>2.2936413052310842E-2</v>
      </c>
      <c r="X141" s="21">
        <f t="shared" si="16"/>
        <v>-1.6451093420415484E-2</v>
      </c>
      <c r="Y141" s="21">
        <f t="shared" si="16"/>
        <v>-5.5643098120573085E-3</v>
      </c>
    </row>
    <row r="142" spans="1:25">
      <c r="A142" s="17">
        <v>40360</v>
      </c>
      <c r="B142" s="18">
        <v>3777.08</v>
      </c>
      <c r="C142" s="18">
        <v>-1351.3999999999999</v>
      </c>
      <c r="D142" s="18">
        <v>-890.75052872417518</v>
      </c>
      <c r="E142" s="17">
        <v>40360</v>
      </c>
      <c r="F142" s="19">
        <f t="shared" si="11"/>
        <v>13880.76</v>
      </c>
      <c r="G142" s="19">
        <f t="shared" si="12"/>
        <v>1793.1999999999996</v>
      </c>
      <c r="H142" s="19">
        <f t="shared" si="13"/>
        <v>-5852.0554026924365</v>
      </c>
      <c r="I142" s="22">
        <v>478896.31</v>
      </c>
      <c r="V142" s="17">
        <v>41730</v>
      </c>
      <c r="W142" s="21">
        <f t="shared" si="16"/>
        <v>2.6787403501847148E-2</v>
      </c>
      <c r="X142" s="21">
        <f t="shared" si="16"/>
        <v>-1.7770039395306438E-2</v>
      </c>
      <c r="Y142" s="21">
        <f t="shared" si="16"/>
        <v>-5.5716831589926359E-3</v>
      </c>
    </row>
    <row r="143" spans="1:25">
      <c r="A143" s="17">
        <v>40391</v>
      </c>
      <c r="B143" s="18">
        <v>2404.0700000000002</v>
      </c>
      <c r="C143" s="18">
        <v>-968.7</v>
      </c>
      <c r="D143" s="18">
        <v>-681.26743842364533</v>
      </c>
      <c r="E143" s="17">
        <v>40391</v>
      </c>
      <c r="F143" s="19">
        <f t="shared" si="11"/>
        <v>15107.960000000001</v>
      </c>
      <c r="G143" s="19">
        <f t="shared" si="12"/>
        <v>317.00000000000045</v>
      </c>
      <c r="H143" s="19">
        <f t="shared" si="13"/>
        <v>-6383.4719973763822</v>
      </c>
      <c r="I143" s="22">
        <v>490255.59</v>
      </c>
      <c r="V143" s="17">
        <v>41760</v>
      </c>
      <c r="W143" s="21">
        <f t="shared" si="16"/>
        <v>3.3882852058791803E-2</v>
      </c>
      <c r="X143" s="21">
        <f t="shared" si="16"/>
        <v>-2.1290212034965124E-2</v>
      </c>
      <c r="Y143" s="21">
        <f t="shared" si="16"/>
        <v>-5.9332487292275372E-3</v>
      </c>
    </row>
    <row r="144" spans="1:25">
      <c r="A144" s="17">
        <v>40422</v>
      </c>
      <c r="B144" s="18">
        <v>6372.73</v>
      </c>
      <c r="C144" s="18">
        <v>-2834.2000000000003</v>
      </c>
      <c r="D144" s="18">
        <v>-1579.4638801813956</v>
      </c>
      <c r="E144" s="17">
        <v>40422</v>
      </c>
      <c r="F144" s="19">
        <f t="shared" si="11"/>
        <v>19253.849999999999</v>
      </c>
      <c r="G144" s="19">
        <f t="shared" si="12"/>
        <v>-2525.5</v>
      </c>
      <c r="H144" s="19">
        <f t="shared" si="13"/>
        <v>-7541.4188993958805</v>
      </c>
      <c r="I144" s="22">
        <v>495690.66</v>
      </c>
      <c r="V144" s="17">
        <v>41791</v>
      </c>
      <c r="W144" s="21">
        <f t="shared" ref="W144:Y159" si="17">F189/AVERAGE($I184:$I189)</f>
        <v>3.2295283126566363E-2</v>
      </c>
      <c r="X144" s="21">
        <f t="shared" si="17"/>
        <v>-1.9160462887817604E-2</v>
      </c>
      <c r="Y144" s="21">
        <f t="shared" si="17"/>
        <v>-3.7403051382250982E-3</v>
      </c>
    </row>
    <row r="145" spans="1:25">
      <c r="A145" s="17">
        <v>40452</v>
      </c>
      <c r="B145" s="18">
        <v>5578.59</v>
      </c>
      <c r="C145" s="18">
        <v>-2660.4</v>
      </c>
      <c r="D145" s="18">
        <v>-1306.3883633956111</v>
      </c>
      <c r="E145" s="17">
        <v>40452</v>
      </c>
      <c r="F145" s="19">
        <f t="shared" ref="F145:F208" si="18">SUM(B137:B145)</f>
        <v>25062.789999999997</v>
      </c>
      <c r="G145" s="19">
        <f t="shared" ref="G145:G208" si="19">SUM(C137:C145)</f>
        <v>-7834.1</v>
      </c>
      <c r="H145" s="19">
        <f t="shared" ref="H145:H208" si="20">SUM(D137:D145)</f>
        <v>-8582.1621884665728</v>
      </c>
      <c r="I145" s="22">
        <v>641805.68999999994</v>
      </c>
      <c r="V145" s="17">
        <v>41821</v>
      </c>
      <c r="W145" s="21">
        <f t="shared" si="17"/>
        <v>2.9151837722597419E-2</v>
      </c>
      <c r="X145" s="21">
        <f t="shared" si="17"/>
        <v>-1.5618341186900907E-2</v>
      </c>
      <c r="Y145" s="21">
        <f t="shared" si="17"/>
        <v>-7.7609370434842675E-4</v>
      </c>
    </row>
    <row r="146" spans="1:25">
      <c r="A146" s="17">
        <v>40483</v>
      </c>
      <c r="B146" s="18">
        <v>4159.1899999999996</v>
      </c>
      <c r="C146" s="18">
        <v>541.70000000000005</v>
      </c>
      <c r="D146" s="18">
        <v>-22.435492686245919</v>
      </c>
      <c r="E146" s="17">
        <v>40483</v>
      </c>
      <c r="F146" s="19">
        <f t="shared" si="18"/>
        <v>28757.949999999997</v>
      </c>
      <c r="G146" s="19">
        <f t="shared" si="19"/>
        <v>-7570.4999999999991</v>
      </c>
      <c r="H146" s="19">
        <f t="shared" si="20"/>
        <v>-8446.9789742685025</v>
      </c>
      <c r="I146" s="22">
        <v>578453.74</v>
      </c>
      <c r="V146" s="17">
        <v>41852</v>
      </c>
      <c r="W146" s="21">
        <f t="shared" si="17"/>
        <v>2.7748847749618902E-2</v>
      </c>
      <c r="X146" s="21">
        <f t="shared" si="17"/>
        <v>-1.1634985342348752E-2</v>
      </c>
      <c r="Y146" s="21">
        <f t="shared" si="17"/>
        <v>1.6784302897024236E-3</v>
      </c>
    </row>
    <row r="147" spans="1:25">
      <c r="A147" s="17">
        <v>40513</v>
      </c>
      <c r="B147" s="18">
        <v>329.21</v>
      </c>
      <c r="C147" s="18">
        <v>-109.3</v>
      </c>
      <c r="D147" s="18">
        <v>307.01882392791703</v>
      </c>
      <c r="E147" s="17">
        <v>40513</v>
      </c>
      <c r="F147" s="19">
        <f t="shared" si="18"/>
        <v>24951.98</v>
      </c>
      <c r="G147" s="19">
        <f t="shared" si="19"/>
        <v>-6552.6</v>
      </c>
      <c r="H147" s="19">
        <f t="shared" si="20"/>
        <v>-4680.0414118790486</v>
      </c>
      <c r="I147" s="22">
        <v>558173.43999999994</v>
      </c>
      <c r="V147" s="17">
        <v>41883</v>
      </c>
      <c r="W147" s="21">
        <f t="shared" si="17"/>
        <v>2.3675231864797228E-2</v>
      </c>
      <c r="X147" s="21">
        <f t="shared" si="17"/>
        <v>-9.3176308368373689E-3</v>
      </c>
      <c r="Y147" s="21">
        <f t="shared" si="17"/>
        <v>2.9441216080834452E-3</v>
      </c>
    </row>
    <row r="148" spans="1:25">
      <c r="A148" s="17">
        <v>40544</v>
      </c>
      <c r="B148" s="18">
        <v>-1387.15</v>
      </c>
      <c r="C148" s="18">
        <v>1152.3</v>
      </c>
      <c r="D148" s="18">
        <v>130.82186186850342</v>
      </c>
      <c r="E148" s="17">
        <v>40544</v>
      </c>
      <c r="F148" s="19">
        <f t="shared" si="18"/>
        <v>21344.489999999994</v>
      </c>
      <c r="G148" s="19">
        <f t="shared" si="19"/>
        <v>-5890.5000000000009</v>
      </c>
      <c r="H148" s="19">
        <f t="shared" si="20"/>
        <v>-4228.8209960565446</v>
      </c>
      <c r="I148" s="22">
        <v>575216.19999999995</v>
      </c>
      <c r="V148" s="17">
        <v>41913</v>
      </c>
      <c r="W148" s="21">
        <f t="shared" si="17"/>
        <v>2.3285364401151767E-2</v>
      </c>
      <c r="X148" s="21">
        <f t="shared" si="17"/>
        <v>-7.5420518890970045E-3</v>
      </c>
      <c r="Y148" s="21">
        <f t="shared" si="17"/>
        <v>4.854136084871649E-3</v>
      </c>
    </row>
    <row r="149" spans="1:25">
      <c r="A149" s="17">
        <v>40575</v>
      </c>
      <c r="B149" s="18">
        <v>-825.95</v>
      </c>
      <c r="C149" s="18">
        <v>1272.0999999999999</v>
      </c>
      <c r="D149" s="18">
        <v>313.9687947795976</v>
      </c>
      <c r="E149" s="17">
        <v>40575</v>
      </c>
      <c r="F149" s="19">
        <f t="shared" si="18"/>
        <v>22507.249999999993</v>
      </c>
      <c r="G149" s="19">
        <f t="shared" si="19"/>
        <v>-5990.1999999999989</v>
      </c>
      <c r="H149" s="19">
        <f t="shared" si="20"/>
        <v>-3936.2469014785929</v>
      </c>
      <c r="I149" s="22">
        <v>499249.75</v>
      </c>
      <c r="V149" s="17">
        <v>41944</v>
      </c>
      <c r="W149" s="21">
        <f t="shared" si="17"/>
        <v>2.5609404267252476E-2</v>
      </c>
      <c r="X149" s="21">
        <f t="shared" si="17"/>
        <v>-9.2775291074448409E-3</v>
      </c>
      <c r="Y149" s="21">
        <f t="shared" si="17"/>
        <v>5.4899299427829994E-3</v>
      </c>
    </row>
    <row r="150" spans="1:25">
      <c r="A150" s="17">
        <v>40603</v>
      </c>
      <c r="B150" s="18">
        <v>1555.69</v>
      </c>
      <c r="C150" s="18">
        <v>6.9000000000000483</v>
      </c>
      <c r="D150" s="18">
        <v>-56.562831326165771</v>
      </c>
      <c r="E150" s="17">
        <v>40603</v>
      </c>
      <c r="F150" s="19">
        <f t="shared" si="18"/>
        <v>21963.459999999995</v>
      </c>
      <c r="G150" s="19">
        <f t="shared" si="19"/>
        <v>-4951.0000000000018</v>
      </c>
      <c r="H150" s="19">
        <f t="shared" si="20"/>
        <v>-3785.0590541612219</v>
      </c>
      <c r="I150" s="22">
        <v>600341.93999999994</v>
      </c>
      <c r="V150" s="17">
        <v>41974</v>
      </c>
      <c r="W150" s="21">
        <f t="shared" si="17"/>
        <v>1.9093874785369315E-2</v>
      </c>
      <c r="X150" s="21">
        <f t="shared" si="17"/>
        <v>-4.3208563099850746E-3</v>
      </c>
      <c r="Y150" s="21">
        <f t="shared" si="17"/>
        <v>7.9070036633506324E-3</v>
      </c>
    </row>
    <row r="151" spans="1:25">
      <c r="A151" s="17">
        <v>40634</v>
      </c>
      <c r="B151" s="18">
        <v>1573.81</v>
      </c>
      <c r="C151" s="18">
        <v>-126.89999999999999</v>
      </c>
      <c r="D151" s="18">
        <v>-103.95644596423745</v>
      </c>
      <c r="E151" s="17">
        <v>40634</v>
      </c>
      <c r="F151" s="19">
        <f t="shared" si="18"/>
        <v>19760.189999999995</v>
      </c>
      <c r="G151" s="19">
        <f t="shared" si="19"/>
        <v>-3726.5000000000014</v>
      </c>
      <c r="H151" s="19">
        <f t="shared" si="20"/>
        <v>-2998.2649714012837</v>
      </c>
      <c r="I151" s="22">
        <v>633941.57999999996</v>
      </c>
      <c r="V151" s="17">
        <v>42005</v>
      </c>
      <c r="W151" s="21">
        <f t="shared" si="17"/>
        <v>2.1566493299609787E-2</v>
      </c>
      <c r="X151" s="21">
        <f t="shared" si="17"/>
        <v>-4.5207313427121296E-3</v>
      </c>
      <c r="Y151" s="21">
        <f t="shared" si="17"/>
        <v>8.7741741952093982E-3</v>
      </c>
    </row>
    <row r="152" spans="1:25">
      <c r="A152" s="17">
        <v>40664</v>
      </c>
      <c r="B152" s="18">
        <v>-1156.3900000000001</v>
      </c>
      <c r="C152" s="18">
        <v>914.7</v>
      </c>
      <c r="D152" s="18">
        <v>97.497966538715033</v>
      </c>
      <c r="E152" s="17">
        <v>40664</v>
      </c>
      <c r="F152" s="19">
        <f t="shared" si="18"/>
        <v>16199.73</v>
      </c>
      <c r="G152" s="19">
        <f t="shared" si="19"/>
        <v>-1843.1000000000006</v>
      </c>
      <c r="H152" s="19">
        <f t="shared" si="20"/>
        <v>-2219.4995664389235</v>
      </c>
      <c r="I152" s="22">
        <v>607667.76</v>
      </c>
      <c r="V152" s="17">
        <v>42036</v>
      </c>
      <c r="W152" s="21">
        <f t="shared" si="17"/>
        <v>1.9036744151852879E-2</v>
      </c>
      <c r="X152" s="21">
        <f t="shared" si="17"/>
        <v>-2.5696548014895993E-3</v>
      </c>
      <c r="Y152" s="21">
        <f t="shared" si="17"/>
        <v>9.5326019215116846E-3</v>
      </c>
    </row>
    <row r="153" spans="1:25">
      <c r="A153" s="17">
        <v>40695</v>
      </c>
      <c r="B153" s="18">
        <v>734</v>
      </c>
      <c r="C153" s="18">
        <v>-21.999999999999922</v>
      </c>
      <c r="D153" s="18">
        <v>182.51338126019473</v>
      </c>
      <c r="E153" s="17">
        <v>40695</v>
      </c>
      <c r="F153" s="19">
        <f t="shared" si="18"/>
        <v>10560.999999999998</v>
      </c>
      <c r="G153" s="19">
        <f t="shared" si="19"/>
        <v>969.1</v>
      </c>
      <c r="H153" s="19">
        <f t="shared" si="20"/>
        <v>-457.52230499733241</v>
      </c>
      <c r="I153" s="22">
        <v>590986.84</v>
      </c>
      <c r="V153" s="17">
        <v>42064</v>
      </c>
      <c r="W153" s="21">
        <f t="shared" si="17"/>
        <v>1.8447989679372723E-2</v>
      </c>
      <c r="X153" s="21">
        <f t="shared" si="17"/>
        <v>-1.3074854334576631E-3</v>
      </c>
      <c r="Y153" s="21">
        <f t="shared" si="17"/>
        <v>9.4597036043957503E-3</v>
      </c>
    </row>
    <row r="154" spans="1:25">
      <c r="A154" s="17">
        <v>40725</v>
      </c>
      <c r="B154" s="18">
        <v>1666.84</v>
      </c>
      <c r="C154" s="18">
        <v>-43.599999999999923</v>
      </c>
      <c r="D154" s="18">
        <v>146.70962906990852</v>
      </c>
      <c r="E154" s="17">
        <v>40725</v>
      </c>
      <c r="F154" s="19">
        <f t="shared" si="18"/>
        <v>6649.2499999999991</v>
      </c>
      <c r="G154" s="19">
        <f t="shared" si="19"/>
        <v>3585.9</v>
      </c>
      <c r="H154" s="19">
        <f t="shared" si="20"/>
        <v>995.57568746818708</v>
      </c>
      <c r="I154" s="22">
        <v>576563.75</v>
      </c>
      <c r="V154" s="17">
        <v>42095</v>
      </c>
      <c r="W154" s="21">
        <f t="shared" si="17"/>
        <v>1.7026652894113533E-2</v>
      </c>
      <c r="X154" s="21">
        <f t="shared" si="17"/>
        <v>2.2082088130030591E-3</v>
      </c>
      <c r="Y154" s="21">
        <f t="shared" si="17"/>
        <v>9.8389297637835778E-3</v>
      </c>
    </row>
    <row r="155" spans="1:25">
      <c r="A155" s="17">
        <v>40756</v>
      </c>
      <c r="B155" s="18">
        <v>-2106.89</v>
      </c>
      <c r="C155" s="18">
        <v>1830.9</v>
      </c>
      <c r="D155" s="18">
        <v>557.52033419319696</v>
      </c>
      <c r="E155" s="17">
        <v>40756</v>
      </c>
      <c r="F155" s="19">
        <f t="shared" si="18"/>
        <v>383.16999999999962</v>
      </c>
      <c r="G155" s="19">
        <f t="shared" si="19"/>
        <v>4875.1000000000004</v>
      </c>
      <c r="H155" s="19">
        <f t="shared" si="20"/>
        <v>1575.53151434763</v>
      </c>
      <c r="I155" s="22">
        <v>575739.39</v>
      </c>
      <c r="V155" s="17">
        <v>42125</v>
      </c>
      <c r="W155" s="21">
        <f t="shared" si="17"/>
        <v>1.5284355820078701E-2</v>
      </c>
      <c r="X155" s="21">
        <f t="shared" si="17"/>
        <v>3.6112591279613372E-3</v>
      </c>
      <c r="Y155" s="21">
        <f t="shared" si="17"/>
        <v>9.0420018784216974E-3</v>
      </c>
    </row>
    <row r="156" spans="1:25">
      <c r="A156" s="17">
        <v>40787</v>
      </c>
      <c r="B156" s="18">
        <v>-203.82</v>
      </c>
      <c r="C156" s="18">
        <v>342.59999999999997</v>
      </c>
      <c r="D156" s="18">
        <v>-108.71425650175003</v>
      </c>
      <c r="E156" s="17">
        <v>40787</v>
      </c>
      <c r="F156" s="19">
        <f t="shared" si="18"/>
        <v>-149.86000000000041</v>
      </c>
      <c r="G156" s="19">
        <f t="shared" si="19"/>
        <v>5327</v>
      </c>
      <c r="H156" s="19">
        <f t="shared" si="20"/>
        <v>1159.7984339179632</v>
      </c>
      <c r="I156" s="22">
        <v>497823.7</v>
      </c>
      <c r="V156" s="17">
        <v>42156</v>
      </c>
      <c r="W156" s="21">
        <f t="shared" si="17"/>
        <v>1.2464355618515173E-2</v>
      </c>
      <c r="X156" s="21">
        <f t="shared" si="17"/>
        <v>6.6225960159554684E-3</v>
      </c>
      <c r="Y156" s="21">
        <f t="shared" si="17"/>
        <v>1.0332285281756771E-2</v>
      </c>
    </row>
    <row r="157" spans="1:25">
      <c r="A157" s="17">
        <v>40817</v>
      </c>
      <c r="B157" s="18">
        <v>508.44</v>
      </c>
      <c r="C157" s="18">
        <v>-469.20000000000005</v>
      </c>
      <c r="D157" s="18">
        <v>-74.490743681140913</v>
      </c>
      <c r="E157" s="17">
        <v>40817</v>
      </c>
      <c r="F157" s="19">
        <f t="shared" si="18"/>
        <v>1745.7300000000002</v>
      </c>
      <c r="G157" s="19">
        <f t="shared" si="19"/>
        <v>3705.5000000000009</v>
      </c>
      <c r="H157" s="19">
        <f t="shared" si="20"/>
        <v>954.48582836831861</v>
      </c>
      <c r="I157" s="22">
        <v>459684.52</v>
      </c>
      <c r="V157" s="17">
        <v>42186</v>
      </c>
      <c r="W157" s="21">
        <f t="shared" si="17"/>
        <v>1.3363827039663606E-2</v>
      </c>
      <c r="X157" s="21">
        <f t="shared" si="17"/>
        <v>5.7307136653845401E-3</v>
      </c>
      <c r="Y157" s="21">
        <f t="shared" si="17"/>
        <v>1.0041076524005731E-2</v>
      </c>
    </row>
    <row r="158" spans="1:25">
      <c r="A158" s="17">
        <v>40848</v>
      </c>
      <c r="B158" s="18">
        <v>-858.78</v>
      </c>
      <c r="C158" s="18">
        <v>917</v>
      </c>
      <c r="D158" s="18">
        <v>153.17520618556682</v>
      </c>
      <c r="E158" s="17">
        <v>40848</v>
      </c>
      <c r="F158" s="19">
        <f t="shared" si="18"/>
        <v>1712.8999999999999</v>
      </c>
      <c r="G158" s="19">
        <f t="shared" si="19"/>
        <v>3350.4000000000005</v>
      </c>
      <c r="H158" s="19">
        <f t="shared" si="20"/>
        <v>793.69223977428794</v>
      </c>
      <c r="I158" s="22">
        <v>485122.97</v>
      </c>
      <c r="V158" s="17">
        <v>42217</v>
      </c>
      <c r="W158" s="21">
        <f t="shared" si="17"/>
        <v>6.2517348602065597E-3</v>
      </c>
      <c r="X158" s="21">
        <f t="shared" si="17"/>
        <v>1.0930961555836605E-2</v>
      </c>
      <c r="Y158" s="21">
        <f t="shared" si="17"/>
        <v>1.1897998474698175E-2</v>
      </c>
    </row>
    <row r="159" spans="1:25">
      <c r="A159" s="17">
        <v>40878</v>
      </c>
      <c r="B159" s="18">
        <v>-11.6</v>
      </c>
      <c r="C159" s="18">
        <v>168.1</v>
      </c>
      <c r="D159" s="18">
        <v>52.37603112840457</v>
      </c>
      <c r="E159" s="17">
        <v>40878</v>
      </c>
      <c r="F159" s="19">
        <f t="shared" si="18"/>
        <v>145.60999999999993</v>
      </c>
      <c r="G159" s="19">
        <f t="shared" si="19"/>
        <v>3511.6</v>
      </c>
      <c r="H159" s="19">
        <f t="shared" si="20"/>
        <v>902.63110222885825</v>
      </c>
      <c r="I159" s="22">
        <v>433458.44</v>
      </c>
      <c r="V159" s="17">
        <v>42248</v>
      </c>
      <c r="W159" s="21">
        <f t="shared" si="17"/>
        <v>5.3287519096184713E-3</v>
      </c>
      <c r="X159" s="21">
        <f t="shared" si="17"/>
        <v>1.2262289261148298E-2</v>
      </c>
      <c r="Y159" s="21">
        <f t="shared" si="17"/>
        <v>1.2906387536174896E-2</v>
      </c>
    </row>
    <row r="160" spans="1:25">
      <c r="A160" s="17">
        <v>40909</v>
      </c>
      <c r="B160" s="18">
        <v>2183.34</v>
      </c>
      <c r="C160" s="18">
        <v>-1332.2</v>
      </c>
      <c r="D160" s="18">
        <v>-363.63076533234749</v>
      </c>
      <c r="E160" s="17">
        <v>40909</v>
      </c>
      <c r="F160" s="19">
        <f t="shared" si="18"/>
        <v>755.14000000000033</v>
      </c>
      <c r="G160" s="19">
        <f t="shared" si="19"/>
        <v>2306.3000000000002</v>
      </c>
      <c r="H160" s="19">
        <f t="shared" si="20"/>
        <v>642.95678286074826</v>
      </c>
      <c r="I160" s="22">
        <v>387848.98</v>
      </c>
      <c r="V160" s="17">
        <v>42278</v>
      </c>
      <c r="W160" s="21">
        <f t="shared" ref="W160:Y175" si="21">F205/AVERAGE($I200:$I205)</f>
        <v>2.2781638234745383E-3</v>
      </c>
      <c r="X160" s="21">
        <f t="shared" si="21"/>
        <v>1.4141753291127605E-2</v>
      </c>
      <c r="Y160" s="21">
        <f t="shared" si="21"/>
        <v>1.3661136858661691E-2</v>
      </c>
    </row>
    <row r="161" spans="1:25">
      <c r="A161" s="17">
        <v>40940</v>
      </c>
      <c r="B161" s="18">
        <v>5130.75</v>
      </c>
      <c r="C161" s="18">
        <v>-2411.8000000000002</v>
      </c>
      <c r="D161" s="18">
        <v>-441.73353815222839</v>
      </c>
      <c r="E161" s="17">
        <v>40940</v>
      </c>
      <c r="F161" s="19">
        <f t="shared" si="18"/>
        <v>7042.2800000000007</v>
      </c>
      <c r="G161" s="19">
        <f t="shared" si="19"/>
        <v>-1020.2000000000005</v>
      </c>
      <c r="H161" s="19">
        <f t="shared" si="20"/>
        <v>103.72527816980488</v>
      </c>
      <c r="I161" s="22">
        <v>499939.51</v>
      </c>
      <c r="V161" s="17">
        <v>42309</v>
      </c>
      <c r="W161" s="21">
        <f t="shared" si="21"/>
        <v>-1.6354891621700625E-3</v>
      </c>
      <c r="X161" s="21">
        <f t="shared" si="21"/>
        <v>1.5627455730892286E-2</v>
      </c>
      <c r="Y161" s="21">
        <f t="shared" si="21"/>
        <v>1.4078180961440968E-2</v>
      </c>
    </row>
    <row r="162" spans="1:25">
      <c r="A162" s="17">
        <v>40969</v>
      </c>
      <c r="B162" s="18">
        <v>1551.91</v>
      </c>
      <c r="C162" s="18">
        <v>-695.8</v>
      </c>
      <c r="D162" s="18">
        <v>-283.20932219175262</v>
      </c>
      <c r="E162" s="17">
        <v>40969</v>
      </c>
      <c r="F162" s="19">
        <f t="shared" si="18"/>
        <v>7860.1900000000005</v>
      </c>
      <c r="G162" s="19">
        <f t="shared" si="19"/>
        <v>-1694.0000000000005</v>
      </c>
      <c r="H162" s="19">
        <f t="shared" si="20"/>
        <v>-361.99742528214261</v>
      </c>
      <c r="I162" s="22">
        <v>483112.01</v>
      </c>
      <c r="V162" s="17">
        <v>42339</v>
      </c>
      <c r="W162" s="21">
        <f t="shared" si="21"/>
        <v>-4.2302314996617071E-3</v>
      </c>
      <c r="X162" s="21">
        <f t="shared" si="21"/>
        <v>1.7345802239758113E-2</v>
      </c>
      <c r="Y162" s="21">
        <f t="shared" si="21"/>
        <v>1.4580582558098297E-2</v>
      </c>
    </row>
    <row r="163" spans="1:25">
      <c r="A163" s="17">
        <v>41000</v>
      </c>
      <c r="B163" s="18">
        <v>-102.58</v>
      </c>
      <c r="C163" s="18">
        <v>148.9</v>
      </c>
      <c r="D163" s="18">
        <v>-100.93626342666084</v>
      </c>
      <c r="E163" s="17">
        <v>41000</v>
      </c>
      <c r="F163" s="19">
        <f t="shared" si="18"/>
        <v>6090.77</v>
      </c>
      <c r="G163" s="19">
        <f t="shared" si="19"/>
        <v>-1501.5</v>
      </c>
      <c r="H163" s="19">
        <f t="shared" si="20"/>
        <v>-609.64331777871189</v>
      </c>
      <c r="I163" s="22">
        <v>466441.06</v>
      </c>
      <c r="V163" s="17">
        <v>42370</v>
      </c>
      <c r="W163" s="21">
        <f t="shared" si="21"/>
        <v>-8.9739943189762784E-3</v>
      </c>
      <c r="X163" s="21">
        <f t="shared" si="21"/>
        <v>1.7917757364814813E-2</v>
      </c>
      <c r="Y163" s="21">
        <f t="shared" si="21"/>
        <v>1.4732948863708647E-2</v>
      </c>
    </row>
    <row r="164" spans="1:25">
      <c r="A164" s="17">
        <v>41030</v>
      </c>
      <c r="B164" s="18">
        <v>-273.43</v>
      </c>
      <c r="C164" s="18">
        <v>128.4</v>
      </c>
      <c r="D164" s="18">
        <v>-71.48179866036277</v>
      </c>
      <c r="E164" s="17">
        <v>41030</v>
      </c>
      <c r="F164" s="19">
        <f t="shared" si="18"/>
        <v>7924.23</v>
      </c>
      <c r="G164" s="19">
        <f t="shared" si="19"/>
        <v>-3204</v>
      </c>
      <c r="H164" s="19">
        <f t="shared" si="20"/>
        <v>-1238.6454506322716</v>
      </c>
      <c r="I164" s="22">
        <v>459804.88</v>
      </c>
      <c r="V164" s="17">
        <v>42401</v>
      </c>
      <c r="W164" s="21">
        <f t="shared" si="21"/>
        <v>-1.1213463933418754E-2</v>
      </c>
      <c r="X164" s="21">
        <f t="shared" si="21"/>
        <v>1.9043764594043153E-2</v>
      </c>
      <c r="Y164" s="21">
        <f t="shared" si="21"/>
        <v>1.5792173344165723E-2</v>
      </c>
    </row>
    <row r="165" spans="1:25">
      <c r="A165" s="17">
        <v>41061</v>
      </c>
      <c r="B165" s="18">
        <v>26.33</v>
      </c>
      <c r="C165" s="18">
        <v>210</v>
      </c>
      <c r="D165" s="18">
        <v>58.300734082397071</v>
      </c>
      <c r="E165" s="17">
        <v>41061</v>
      </c>
      <c r="F165" s="19">
        <f t="shared" si="18"/>
        <v>8154.3799999999992</v>
      </c>
      <c r="G165" s="19">
        <f t="shared" si="19"/>
        <v>-3336.6000000000004</v>
      </c>
      <c r="H165" s="19">
        <f t="shared" si="20"/>
        <v>-1071.6304600481244</v>
      </c>
      <c r="I165" s="22">
        <v>402149.77</v>
      </c>
      <c r="V165" s="17">
        <v>42430</v>
      </c>
      <c r="W165" s="21">
        <f t="shared" si="21"/>
        <v>-2.890945781721741E-3</v>
      </c>
      <c r="X165" s="21">
        <f t="shared" si="21"/>
        <v>1.2289204107195188E-2</v>
      </c>
      <c r="Y165" s="21">
        <f t="shared" si="21"/>
        <v>1.0839341959328785E-2</v>
      </c>
    </row>
    <row r="166" spans="1:25">
      <c r="A166" s="17">
        <v>41091</v>
      </c>
      <c r="B166" s="18">
        <v>2019.1</v>
      </c>
      <c r="C166" s="18">
        <v>-953.1</v>
      </c>
      <c r="D166" s="18">
        <v>-358.4611851150832</v>
      </c>
      <c r="E166" s="17">
        <v>41091</v>
      </c>
      <c r="F166" s="19">
        <f t="shared" si="18"/>
        <v>9665.0399999999991</v>
      </c>
      <c r="G166" s="19">
        <f t="shared" si="19"/>
        <v>-3820.5000000000005</v>
      </c>
      <c r="H166" s="19">
        <f t="shared" si="20"/>
        <v>-1355.6009014820668</v>
      </c>
      <c r="I166" s="22">
        <v>434564.07</v>
      </c>
      <c r="V166" s="17">
        <v>42461</v>
      </c>
      <c r="W166" s="21">
        <f t="shared" si="21"/>
        <v>-3.434815669974868E-3</v>
      </c>
      <c r="X166" s="21">
        <f t="shared" si="21"/>
        <v>1.1623568529607723E-2</v>
      </c>
      <c r="Y166" s="21">
        <f t="shared" si="21"/>
        <v>9.3511650078139056E-3</v>
      </c>
    </row>
    <row r="167" spans="1:25">
      <c r="A167" s="17">
        <v>41122</v>
      </c>
      <c r="B167" s="18">
        <v>1752.8</v>
      </c>
      <c r="C167" s="18">
        <v>-783.19999999999993</v>
      </c>
      <c r="D167" s="18">
        <v>-288.29611083703304</v>
      </c>
      <c r="E167" s="17">
        <v>41122</v>
      </c>
      <c r="F167" s="19">
        <f t="shared" si="18"/>
        <v>12276.619999999999</v>
      </c>
      <c r="G167" s="19">
        <f t="shared" si="19"/>
        <v>-5520.7000000000007</v>
      </c>
      <c r="H167" s="19">
        <f t="shared" si="20"/>
        <v>-1797.0722185046666</v>
      </c>
      <c r="I167" s="22">
        <v>426655.31</v>
      </c>
      <c r="V167" s="17">
        <v>42491</v>
      </c>
      <c r="W167" s="21">
        <f t="shared" si="21"/>
        <v>1.7251323118311096E-3</v>
      </c>
      <c r="X167" s="21">
        <f t="shared" si="21"/>
        <v>9.3380384745361377E-3</v>
      </c>
      <c r="Y167" s="21">
        <f t="shared" si="21"/>
        <v>8.4722987147031279E-3</v>
      </c>
    </row>
    <row r="168" spans="1:25">
      <c r="A168" s="17">
        <v>41153</v>
      </c>
      <c r="B168" s="18">
        <v>3845.17</v>
      </c>
      <c r="C168" s="18">
        <v>-1702.6</v>
      </c>
      <c r="D168" s="18">
        <v>-556.86370677451964</v>
      </c>
      <c r="E168" s="17">
        <v>41153</v>
      </c>
      <c r="F168" s="19">
        <f t="shared" si="18"/>
        <v>16133.39</v>
      </c>
      <c r="G168" s="19">
        <f t="shared" si="19"/>
        <v>-7391.4000000000015</v>
      </c>
      <c r="H168" s="19">
        <f t="shared" si="20"/>
        <v>-2406.3119564075905</v>
      </c>
      <c r="I168" s="22">
        <v>429465.67</v>
      </c>
      <c r="V168" s="17">
        <v>42522</v>
      </c>
      <c r="W168" s="21">
        <f t="shared" si="21"/>
        <v>4.5885609540417547E-3</v>
      </c>
      <c r="X168" s="21">
        <f t="shared" si="21"/>
        <v>6.097461751621026E-3</v>
      </c>
      <c r="Y168" s="21">
        <f t="shared" si="21"/>
        <v>6.0195016630095943E-3</v>
      </c>
    </row>
    <row r="169" spans="1:25">
      <c r="A169" s="17">
        <v>41183</v>
      </c>
      <c r="B169" s="18">
        <v>1967.02</v>
      </c>
      <c r="C169" s="18">
        <v>-872.6</v>
      </c>
      <c r="D169" s="18">
        <v>-482.46359781561205</v>
      </c>
      <c r="E169" s="17">
        <v>41183</v>
      </c>
      <c r="F169" s="19">
        <f t="shared" si="18"/>
        <v>15917.07</v>
      </c>
      <c r="G169" s="19">
        <f t="shared" si="19"/>
        <v>-6931.8000000000011</v>
      </c>
      <c r="H169" s="19">
        <f t="shared" si="20"/>
        <v>-2525.1447888908551</v>
      </c>
      <c r="I169" s="22">
        <v>493300.26</v>
      </c>
      <c r="V169" s="17">
        <v>42552</v>
      </c>
      <c r="W169" s="21">
        <f t="shared" si="21"/>
        <v>6.1423650157062049E-3</v>
      </c>
      <c r="X169" s="21">
        <f t="shared" si="21"/>
        <v>4.8720185370494514E-3</v>
      </c>
      <c r="Y169" s="21">
        <f t="shared" si="21"/>
        <v>5.0470184387507088E-3</v>
      </c>
    </row>
    <row r="170" spans="1:25">
      <c r="A170" s="17">
        <v>41214</v>
      </c>
      <c r="B170" s="18">
        <v>2000.87</v>
      </c>
      <c r="C170" s="18">
        <v>-957.09999999999991</v>
      </c>
      <c r="D170" s="18">
        <v>-436.16634379188645</v>
      </c>
      <c r="E170" s="17">
        <v>41214</v>
      </c>
      <c r="F170" s="19">
        <f t="shared" si="18"/>
        <v>12787.189999999999</v>
      </c>
      <c r="G170" s="19">
        <f t="shared" si="19"/>
        <v>-5477.1</v>
      </c>
      <c r="H170" s="19">
        <f t="shared" si="20"/>
        <v>-2519.5775945305136</v>
      </c>
      <c r="I170" s="22">
        <v>481244.48</v>
      </c>
      <c r="V170" s="17">
        <v>42583</v>
      </c>
      <c r="W170" s="21">
        <f t="shared" si="21"/>
        <v>1.0364308308700726E-2</v>
      </c>
      <c r="X170" s="21">
        <f t="shared" si="21"/>
        <v>1.446481516657633E-3</v>
      </c>
      <c r="Y170" s="21">
        <f t="shared" si="21"/>
        <v>4.2183426671458654E-3</v>
      </c>
    </row>
    <row r="171" spans="1:25">
      <c r="A171" s="17">
        <v>41244</v>
      </c>
      <c r="B171" s="18">
        <v>4446.38</v>
      </c>
      <c r="C171" s="18">
        <v>-1632.5</v>
      </c>
      <c r="D171" s="18">
        <v>-480.1699544840979</v>
      </c>
      <c r="E171" s="17">
        <v>41244</v>
      </c>
      <c r="F171" s="19">
        <f t="shared" si="18"/>
        <v>15681.66</v>
      </c>
      <c r="G171" s="19">
        <f t="shared" si="19"/>
        <v>-6413.7999999999993</v>
      </c>
      <c r="H171" s="19">
        <f t="shared" si="20"/>
        <v>-2716.5382268228591</v>
      </c>
      <c r="I171" s="22">
        <v>496002.21</v>
      </c>
      <c r="V171" s="17">
        <v>42614</v>
      </c>
      <c r="W171" s="21">
        <f t="shared" si="21"/>
        <v>1.2176539021461182E-2</v>
      </c>
      <c r="X171" s="21">
        <f t="shared" si="21"/>
        <v>3.3627666210617874E-4</v>
      </c>
      <c r="Y171" s="21">
        <f t="shared" si="21"/>
        <v>3.7110472516179546E-3</v>
      </c>
    </row>
    <row r="172" spans="1:25">
      <c r="A172" s="17">
        <v>41275</v>
      </c>
      <c r="B172" s="18">
        <v>4095.8</v>
      </c>
      <c r="C172" s="18">
        <v>-3238.8</v>
      </c>
      <c r="D172" s="18">
        <v>-868.40238779650667</v>
      </c>
      <c r="E172" s="17">
        <v>41275</v>
      </c>
      <c r="F172" s="19">
        <f t="shared" si="18"/>
        <v>19880.04</v>
      </c>
      <c r="G172" s="19">
        <f t="shared" si="19"/>
        <v>-9801.5</v>
      </c>
      <c r="H172" s="19">
        <f t="shared" si="20"/>
        <v>-3484.0043511927051</v>
      </c>
      <c r="I172" s="22">
        <v>509631.89</v>
      </c>
      <c r="V172" s="17">
        <v>42644</v>
      </c>
      <c r="W172" s="21">
        <f t="shared" si="21"/>
        <v>1.340751341376362E-2</v>
      </c>
      <c r="X172" s="21">
        <f t="shared" si="21"/>
        <v>-8.1796391714373325E-4</v>
      </c>
      <c r="Y172" s="21">
        <f t="shared" si="21"/>
        <v>4.0610621421578036E-3</v>
      </c>
    </row>
    <row r="173" spans="1:25">
      <c r="A173" s="17">
        <v>41306</v>
      </c>
      <c r="B173" s="18">
        <v>4142.2700000000004</v>
      </c>
      <c r="C173" s="18">
        <v>-1647.4</v>
      </c>
      <c r="D173" s="18">
        <v>-158.80099749575103</v>
      </c>
      <c r="E173" s="17">
        <v>41306</v>
      </c>
      <c r="F173" s="19">
        <f t="shared" si="18"/>
        <v>24295.74</v>
      </c>
      <c r="G173" s="19">
        <f t="shared" si="19"/>
        <v>-11577.300000000001</v>
      </c>
      <c r="H173" s="19">
        <f t="shared" si="20"/>
        <v>-3571.323550028093</v>
      </c>
      <c r="I173" s="22">
        <v>529513.80000000005</v>
      </c>
      <c r="V173" s="17">
        <v>42675</v>
      </c>
      <c r="W173" s="21">
        <f t="shared" si="21"/>
        <v>1.0874867003365912E-2</v>
      </c>
      <c r="X173" s="21">
        <f t="shared" si="21"/>
        <v>9.9005562788942176E-4</v>
      </c>
      <c r="Y173" s="21">
        <f t="shared" si="21"/>
        <v>5.7244786529375008E-3</v>
      </c>
    </row>
    <row r="174" spans="1:25">
      <c r="A174" s="17">
        <v>41334</v>
      </c>
      <c r="B174" s="18">
        <v>1912.52</v>
      </c>
      <c r="C174" s="18">
        <v>-1448</v>
      </c>
      <c r="D174" s="18">
        <v>-295.45339500889543</v>
      </c>
      <c r="E174" s="17">
        <v>41334</v>
      </c>
      <c r="F174" s="19">
        <f t="shared" si="18"/>
        <v>26181.93</v>
      </c>
      <c r="G174" s="19">
        <f t="shared" si="19"/>
        <v>-13235.300000000001</v>
      </c>
      <c r="H174" s="19">
        <f t="shared" si="20"/>
        <v>-3925.0776791193853</v>
      </c>
      <c r="I174" s="22">
        <v>490736.27</v>
      </c>
      <c r="V174" s="17">
        <v>42705</v>
      </c>
      <c r="W174" s="21">
        <f t="shared" si="21"/>
        <v>2.6024458334557633E-3</v>
      </c>
      <c r="X174" s="21">
        <f t="shared" si="21"/>
        <v>6.6927431524495097E-3</v>
      </c>
      <c r="Y174" s="21">
        <f t="shared" si="21"/>
        <v>1.0095553993706157E-2</v>
      </c>
    </row>
    <row r="175" spans="1:25">
      <c r="A175" s="17">
        <v>41365</v>
      </c>
      <c r="B175" s="18">
        <v>1183.45</v>
      </c>
      <c r="C175" s="18">
        <v>-500.20000000000005</v>
      </c>
      <c r="D175" s="18">
        <v>-262.83291714138545</v>
      </c>
      <c r="E175" s="17">
        <v>41365</v>
      </c>
      <c r="F175" s="19">
        <f t="shared" si="18"/>
        <v>25346.280000000002</v>
      </c>
      <c r="G175" s="19">
        <f t="shared" si="19"/>
        <v>-12782.4</v>
      </c>
      <c r="H175" s="19">
        <f t="shared" si="20"/>
        <v>-3829.4494111456879</v>
      </c>
      <c r="I175" s="22">
        <v>492996.6</v>
      </c>
      <c r="V175" s="17">
        <v>42736</v>
      </c>
      <c r="W175" s="21">
        <f t="shared" si="21"/>
        <v>1.6934601392421663E-3</v>
      </c>
      <c r="X175" s="21">
        <f t="shared" si="21"/>
        <v>8.3164377117344208E-3</v>
      </c>
      <c r="Y175" s="21">
        <f t="shared" si="21"/>
        <v>1.1322680161274162E-2</v>
      </c>
    </row>
    <row r="176" spans="1:25">
      <c r="A176" s="17">
        <v>41395</v>
      </c>
      <c r="B176" s="18">
        <v>3771.49</v>
      </c>
      <c r="C176" s="18">
        <v>-2197.1999999999998</v>
      </c>
      <c r="D176" s="18">
        <v>-639.06897105191922</v>
      </c>
      <c r="E176" s="17">
        <v>41395</v>
      </c>
      <c r="F176" s="19">
        <f t="shared" si="18"/>
        <v>27364.97</v>
      </c>
      <c r="G176" s="19">
        <f t="shared" si="19"/>
        <v>-14196.399999999998</v>
      </c>
      <c r="H176" s="19">
        <f t="shared" si="20"/>
        <v>-4180.2222713605734</v>
      </c>
      <c r="I176" s="22">
        <v>517635.01</v>
      </c>
      <c r="V176" s="17">
        <v>42767</v>
      </c>
      <c r="W176" s="21">
        <f t="shared" ref="W176:Y191" si="22">F221/AVERAGE($I216:$I221)</f>
        <v>3.4902347585106098E-3</v>
      </c>
      <c r="X176" s="21">
        <f t="shared" si="22"/>
        <v>6.847320360574111E-3</v>
      </c>
      <c r="Y176" s="21">
        <f t="shared" si="22"/>
        <v>1.0113469828714337E-2</v>
      </c>
    </row>
    <row r="177" spans="1:25">
      <c r="A177" s="17">
        <v>41426</v>
      </c>
      <c r="B177" s="18">
        <v>-1764.18</v>
      </c>
      <c r="C177" s="18">
        <v>1428.5</v>
      </c>
      <c r="D177" s="18">
        <v>-45.03391078907152</v>
      </c>
      <c r="E177" s="17">
        <v>41426</v>
      </c>
      <c r="F177" s="19">
        <f t="shared" si="18"/>
        <v>21755.620000000003</v>
      </c>
      <c r="G177" s="19">
        <f t="shared" si="19"/>
        <v>-11065.3</v>
      </c>
      <c r="H177" s="19">
        <f t="shared" si="20"/>
        <v>-3668.3924753751253</v>
      </c>
      <c r="I177" s="22">
        <v>497410.26</v>
      </c>
      <c r="V177" s="17">
        <v>42795</v>
      </c>
      <c r="W177" s="21">
        <f t="shared" si="22"/>
        <v>1.0092401968059586E-2</v>
      </c>
      <c r="X177" s="21">
        <f t="shared" si="22"/>
        <v>6.28113816819362E-3</v>
      </c>
      <c r="Y177" s="21">
        <f t="shared" si="22"/>
        <v>1.1002492615632518E-2</v>
      </c>
    </row>
    <row r="178" spans="1:25">
      <c r="A178" s="17">
        <v>41456</v>
      </c>
      <c r="B178" s="18">
        <v>-986.07</v>
      </c>
      <c r="C178" s="18">
        <v>-258.2</v>
      </c>
      <c r="D178" s="18">
        <v>-361.89943846466275</v>
      </c>
      <c r="E178" s="17">
        <v>41456</v>
      </c>
      <c r="F178" s="19">
        <f t="shared" si="18"/>
        <v>18802.53</v>
      </c>
      <c r="G178" s="19">
        <f t="shared" si="19"/>
        <v>-10450.900000000001</v>
      </c>
      <c r="H178" s="19">
        <f t="shared" si="20"/>
        <v>-3547.8283160241758</v>
      </c>
      <c r="I178" s="22">
        <v>466117.08</v>
      </c>
      <c r="V178" s="17">
        <v>42826</v>
      </c>
      <c r="W178" s="21">
        <f t="shared" si="22"/>
        <v>6.8883517009451301E-3</v>
      </c>
      <c r="X178" s="21">
        <f t="shared" si="22"/>
        <v>9.6696020633224404E-3</v>
      </c>
      <c r="Y178" s="21">
        <f t="shared" si="22"/>
        <v>1.3568004920548901E-2</v>
      </c>
    </row>
    <row r="179" spans="1:25">
      <c r="A179" s="17">
        <v>41487</v>
      </c>
      <c r="B179" s="18">
        <v>-946.53</v>
      </c>
      <c r="C179" s="18">
        <v>1075.5999999999999</v>
      </c>
      <c r="D179" s="18">
        <v>245.31920274193541</v>
      </c>
      <c r="E179" s="17">
        <v>41487</v>
      </c>
      <c r="F179" s="19">
        <f t="shared" si="18"/>
        <v>15855.130000000003</v>
      </c>
      <c r="G179" s="19">
        <f t="shared" si="19"/>
        <v>-8418.2000000000025</v>
      </c>
      <c r="H179" s="19">
        <f t="shared" si="20"/>
        <v>-2866.3427694903544</v>
      </c>
      <c r="I179" s="22">
        <v>438211.47</v>
      </c>
      <c r="V179" s="17">
        <v>42856</v>
      </c>
      <c r="W179" s="21">
        <f t="shared" si="22"/>
        <v>6.8502795676993918E-3</v>
      </c>
      <c r="X179" s="21">
        <f t="shared" si="22"/>
        <v>1.1385247707778963E-2</v>
      </c>
      <c r="Y179" s="21">
        <f t="shared" si="22"/>
        <v>1.4764289566370976E-2</v>
      </c>
    </row>
    <row r="180" spans="1:25">
      <c r="A180" s="17">
        <v>41518</v>
      </c>
      <c r="B180" s="18">
        <v>1993.76</v>
      </c>
      <c r="C180" s="18">
        <v>-1449.9</v>
      </c>
      <c r="D180" s="18">
        <v>-441.95126439693195</v>
      </c>
      <c r="E180" s="17">
        <v>41518</v>
      </c>
      <c r="F180" s="19">
        <f t="shared" si="18"/>
        <v>13402.51</v>
      </c>
      <c r="G180" s="19">
        <f t="shared" si="19"/>
        <v>-8235.6</v>
      </c>
      <c r="H180" s="19">
        <f t="shared" si="20"/>
        <v>-2828.1240794031883</v>
      </c>
      <c r="I180" s="22">
        <v>385355.6</v>
      </c>
      <c r="V180" s="17">
        <v>42887</v>
      </c>
      <c r="W180" s="21">
        <f t="shared" si="22"/>
        <v>5.4704201270442711E-3</v>
      </c>
      <c r="X180" s="21">
        <f t="shared" si="22"/>
        <v>1.1936977260665789E-2</v>
      </c>
      <c r="Y180" s="21">
        <f t="shared" si="22"/>
        <v>1.5353238611268281E-2</v>
      </c>
    </row>
    <row r="181" spans="1:25">
      <c r="A181" s="17">
        <v>41548</v>
      </c>
      <c r="B181" s="18">
        <v>2927.12</v>
      </c>
      <c r="C181" s="18">
        <v>-2019.6000000000001</v>
      </c>
      <c r="D181" s="18">
        <v>-652.90142209984026</v>
      </c>
      <c r="E181" s="17">
        <v>41548</v>
      </c>
      <c r="F181" s="19">
        <f t="shared" si="18"/>
        <v>12233.829999999998</v>
      </c>
      <c r="G181" s="19">
        <f t="shared" si="19"/>
        <v>-7016.4000000000005</v>
      </c>
      <c r="H181" s="19">
        <f t="shared" si="20"/>
        <v>-2612.6231137065224</v>
      </c>
      <c r="I181" s="22">
        <v>438888.46</v>
      </c>
      <c r="V181" s="17">
        <v>42917</v>
      </c>
      <c r="W181" s="21">
        <f t="shared" si="22"/>
        <v>6.7924591391052584E-3</v>
      </c>
      <c r="X181" s="21">
        <f t="shared" si="22"/>
        <v>1.0887214345756674E-2</v>
      </c>
      <c r="Y181" s="21">
        <f t="shared" si="22"/>
        <v>1.5415591275571759E-2</v>
      </c>
    </row>
    <row r="182" spans="1:25">
      <c r="A182" s="17">
        <v>41579</v>
      </c>
      <c r="B182" s="18">
        <v>1130.05</v>
      </c>
      <c r="C182" s="18">
        <v>-1455.9</v>
      </c>
      <c r="D182" s="18">
        <v>-206.8581793654831</v>
      </c>
      <c r="E182" s="17">
        <v>41579</v>
      </c>
      <c r="F182" s="19">
        <f t="shared" si="18"/>
        <v>9221.61</v>
      </c>
      <c r="G182" s="19">
        <f t="shared" si="19"/>
        <v>-6824.9</v>
      </c>
      <c r="H182" s="19">
        <f t="shared" si="20"/>
        <v>-2660.6802955762541</v>
      </c>
      <c r="I182" s="22">
        <v>472078.28</v>
      </c>
      <c r="V182" s="17">
        <v>42948</v>
      </c>
      <c r="W182" s="21">
        <f t="shared" si="22"/>
        <v>7.7032072534583178E-3</v>
      </c>
      <c r="X182" s="21">
        <f t="shared" si="22"/>
        <v>1.0303590779260952E-2</v>
      </c>
      <c r="Y182" s="21">
        <f t="shared" si="22"/>
        <v>1.5917910981172043E-2</v>
      </c>
    </row>
    <row r="183" spans="1:25">
      <c r="A183" s="17">
        <v>41609</v>
      </c>
      <c r="B183" s="18">
        <v>2526.65</v>
      </c>
      <c r="C183" s="18">
        <v>-1231.0999999999999</v>
      </c>
      <c r="D183" s="18">
        <v>-92.57398347689653</v>
      </c>
      <c r="E183" s="17">
        <v>41609</v>
      </c>
      <c r="F183" s="19">
        <f t="shared" si="18"/>
        <v>9835.74</v>
      </c>
      <c r="G183" s="19">
        <f t="shared" si="19"/>
        <v>-6608</v>
      </c>
      <c r="H183" s="19">
        <f t="shared" si="20"/>
        <v>-2457.8008840442553</v>
      </c>
      <c r="I183" s="22">
        <v>466667.84</v>
      </c>
      <c r="V183" s="17">
        <v>42979</v>
      </c>
      <c r="W183" s="21">
        <f t="shared" si="22"/>
        <v>6.9849354274053276E-3</v>
      </c>
      <c r="X183" s="21">
        <f t="shared" si="22"/>
        <v>1.2435786055928943E-2</v>
      </c>
      <c r="Y183" s="21">
        <f t="shared" si="22"/>
        <v>1.7218814147894064E-2</v>
      </c>
    </row>
    <row r="184" spans="1:25">
      <c r="A184" s="17">
        <v>41640</v>
      </c>
      <c r="B184" s="18">
        <v>-12.780000000000058</v>
      </c>
      <c r="C184" s="18">
        <v>-239.8</v>
      </c>
      <c r="D184" s="18">
        <v>-227.51656050955049</v>
      </c>
      <c r="E184" s="17">
        <v>41640</v>
      </c>
      <c r="F184" s="19">
        <f t="shared" si="18"/>
        <v>8639.51</v>
      </c>
      <c r="G184" s="19">
        <f t="shared" si="19"/>
        <v>-6347.6000000000013</v>
      </c>
      <c r="H184" s="19">
        <f t="shared" si="20"/>
        <v>-2422.48452741242</v>
      </c>
      <c r="I184" s="22">
        <v>485848.11</v>
      </c>
      <c r="V184" s="17">
        <v>43009</v>
      </c>
      <c r="W184" s="21">
        <f t="shared" si="22"/>
        <v>7.2778709234174932E-3</v>
      </c>
      <c r="X184" s="21">
        <f t="shared" si="22"/>
        <v>1.3351776476977781E-2</v>
      </c>
      <c r="Y184" s="21">
        <f t="shared" si="22"/>
        <v>1.8036890851324924E-2</v>
      </c>
    </row>
    <row r="185" spans="1:25">
      <c r="A185" s="17">
        <v>41671</v>
      </c>
      <c r="B185" s="18">
        <v>419.95</v>
      </c>
      <c r="C185" s="18">
        <v>44.300000000000011</v>
      </c>
      <c r="D185" s="18">
        <v>-217.8196148359491</v>
      </c>
      <c r="E185" s="17">
        <v>41671</v>
      </c>
      <c r="F185" s="19">
        <f t="shared" si="18"/>
        <v>5287.97</v>
      </c>
      <c r="G185" s="19">
        <f t="shared" si="19"/>
        <v>-4106.1000000000004</v>
      </c>
      <c r="H185" s="19">
        <f t="shared" si="20"/>
        <v>-2001.2351711964502</v>
      </c>
      <c r="I185" s="22">
        <v>462585.81</v>
      </c>
      <c r="V185" s="17">
        <v>43040</v>
      </c>
      <c r="W185" s="21">
        <f t="shared" si="22"/>
        <v>8.8308390144814924E-3</v>
      </c>
      <c r="X185" s="21">
        <f t="shared" si="22"/>
        <v>1.4653067357783158E-2</v>
      </c>
      <c r="Y185" s="21">
        <f t="shared" si="22"/>
        <v>1.9606646608290135E-2</v>
      </c>
    </row>
    <row r="186" spans="1:25">
      <c r="A186" s="17">
        <v>41699</v>
      </c>
      <c r="B186" s="18">
        <v>3678.4500000000003</v>
      </c>
      <c r="C186" s="18">
        <v>-2161.8999999999996</v>
      </c>
      <c r="D186" s="18">
        <v>-647.01236035737872</v>
      </c>
      <c r="E186" s="17">
        <v>41699</v>
      </c>
      <c r="F186" s="19">
        <f t="shared" si="18"/>
        <v>10730.6</v>
      </c>
      <c r="G186" s="19">
        <f t="shared" si="19"/>
        <v>-7696.5</v>
      </c>
      <c r="H186" s="19">
        <f t="shared" si="20"/>
        <v>-2603.2136207647577</v>
      </c>
      <c r="I186" s="22">
        <v>480978.96</v>
      </c>
      <c r="V186" s="17">
        <v>43070</v>
      </c>
      <c r="W186" s="21">
        <f t="shared" si="22"/>
        <v>1.5913067260161751E-3</v>
      </c>
      <c r="X186" s="21">
        <f t="shared" si="22"/>
        <v>1.676325089347739E-2</v>
      </c>
      <c r="Y186" s="21">
        <f t="shared" si="22"/>
        <v>2.0120108986490637E-2</v>
      </c>
    </row>
    <row r="187" spans="1:25">
      <c r="A187" s="17">
        <v>41730</v>
      </c>
      <c r="B187" s="18">
        <v>1211.05</v>
      </c>
      <c r="C187" s="18">
        <v>-1137.5999999999999</v>
      </c>
      <c r="D187" s="18">
        <v>-447.60487636139305</v>
      </c>
      <c r="E187" s="17">
        <v>41730</v>
      </c>
      <c r="F187" s="19">
        <f t="shared" si="18"/>
        <v>12927.72</v>
      </c>
      <c r="G187" s="19">
        <f t="shared" si="19"/>
        <v>-8575.9</v>
      </c>
      <c r="H187" s="19">
        <f t="shared" si="20"/>
        <v>-2688.9190586614877</v>
      </c>
      <c r="I187" s="22">
        <v>527467.67000000004</v>
      </c>
      <c r="V187" s="17">
        <v>43101</v>
      </c>
      <c r="W187" s="21">
        <f t="shared" si="22"/>
        <v>4.363556220270101E-3</v>
      </c>
      <c r="X187" s="21">
        <f t="shared" si="22"/>
        <v>1.4732230768059046E-2</v>
      </c>
      <c r="Y187" s="21">
        <f t="shared" si="22"/>
        <v>1.8922150390159102E-2</v>
      </c>
    </row>
    <row r="188" spans="1:25">
      <c r="A188" s="17">
        <v>41760</v>
      </c>
      <c r="B188" s="18">
        <v>2780.86</v>
      </c>
      <c r="C188" s="18">
        <v>-813.69999999999993</v>
      </c>
      <c r="D188" s="18">
        <v>17.75088687015467</v>
      </c>
      <c r="E188" s="17">
        <v>41760</v>
      </c>
      <c r="F188" s="19">
        <f t="shared" si="18"/>
        <v>16655.11</v>
      </c>
      <c r="G188" s="19">
        <f t="shared" si="19"/>
        <v>-10465.200000000001</v>
      </c>
      <c r="H188" s="19">
        <f t="shared" si="20"/>
        <v>-2916.4873745332684</v>
      </c>
      <c r="I188" s="22">
        <v>525750.56000000006</v>
      </c>
      <c r="V188" s="17">
        <v>43132</v>
      </c>
      <c r="W188" s="21">
        <f t="shared" si="22"/>
        <v>2.6122034392325332E-4</v>
      </c>
      <c r="X188" s="21">
        <f t="shared" si="22"/>
        <v>1.6846355516228657E-2</v>
      </c>
      <c r="Y188" s="21">
        <f t="shared" si="22"/>
        <v>1.9745979863301177E-2</v>
      </c>
    </row>
    <row r="189" spans="1:25">
      <c r="A189" s="17">
        <v>41791</v>
      </c>
      <c r="B189" s="18">
        <v>1839.8600000000004</v>
      </c>
      <c r="C189" s="18">
        <v>-774.69999999999982</v>
      </c>
      <c r="D189" s="18">
        <v>563.43471777355023</v>
      </c>
      <c r="E189" s="17">
        <v>41791</v>
      </c>
      <c r="F189" s="19">
        <f t="shared" si="18"/>
        <v>16501.21</v>
      </c>
      <c r="G189" s="19">
        <f t="shared" si="19"/>
        <v>-9790</v>
      </c>
      <c r="H189" s="19">
        <f t="shared" si="20"/>
        <v>-1911.1013923627861</v>
      </c>
      <c r="I189" s="22">
        <v>583056.82999999996</v>
      </c>
      <c r="V189" s="17">
        <v>43160</v>
      </c>
      <c r="W189" s="21">
        <f t="shared" si="22"/>
        <v>1.8675485253959235E-3</v>
      </c>
      <c r="X189" s="21">
        <f t="shared" si="22"/>
        <v>1.6692990440050744E-2</v>
      </c>
      <c r="Y189" s="21">
        <f t="shared" si="22"/>
        <v>1.9555897498476197E-2</v>
      </c>
    </row>
    <row r="190" spans="1:25">
      <c r="A190" s="17">
        <v>41821</v>
      </c>
      <c r="B190" s="18">
        <v>1938.5000000000005</v>
      </c>
      <c r="C190" s="18">
        <v>-540.6</v>
      </c>
      <c r="D190" s="18">
        <v>845.21662589539676</v>
      </c>
      <c r="E190" s="17">
        <v>41821</v>
      </c>
      <c r="F190" s="19">
        <f t="shared" si="18"/>
        <v>15512.59</v>
      </c>
      <c r="G190" s="19">
        <f t="shared" si="19"/>
        <v>-8311</v>
      </c>
      <c r="H190" s="19">
        <f t="shared" si="20"/>
        <v>-412.98334436754919</v>
      </c>
      <c r="I190" s="22">
        <v>612944.81999999995</v>
      </c>
      <c r="V190" s="17">
        <v>43191</v>
      </c>
      <c r="W190" s="21">
        <f t="shared" si="22"/>
        <v>3.4032487856926338E-4</v>
      </c>
      <c r="X190" s="21">
        <f t="shared" si="22"/>
        <v>1.7099624257098482E-2</v>
      </c>
      <c r="Y190" s="21">
        <f t="shared" si="22"/>
        <v>1.91568919456825E-2</v>
      </c>
    </row>
    <row r="191" spans="1:25">
      <c r="A191" s="17">
        <v>41852</v>
      </c>
      <c r="B191" s="18">
        <v>1054.52</v>
      </c>
      <c r="C191" s="18">
        <v>382.40000000000009</v>
      </c>
      <c r="D191" s="18">
        <v>1139.8586778939498</v>
      </c>
      <c r="E191" s="17">
        <v>41852</v>
      </c>
      <c r="F191" s="19">
        <f t="shared" si="18"/>
        <v>15437.060000000001</v>
      </c>
      <c r="G191" s="19">
        <f t="shared" si="19"/>
        <v>-6472.6999999999989</v>
      </c>
      <c r="H191" s="19">
        <f t="shared" si="20"/>
        <v>933.73351289188361</v>
      </c>
      <c r="I191" s="22">
        <v>607682.46</v>
      </c>
      <c r="V191" s="17">
        <v>43221</v>
      </c>
      <c r="W191" s="21">
        <f t="shared" si="22"/>
        <v>6.805627702031298E-4</v>
      </c>
      <c r="X191" s="21">
        <f t="shared" si="22"/>
        <v>1.6643613369393854E-2</v>
      </c>
      <c r="Y191" s="21">
        <f t="shared" si="22"/>
        <v>1.814990732337261E-2</v>
      </c>
    </row>
    <row r="192" spans="1:25">
      <c r="A192" s="17">
        <v>41883</v>
      </c>
      <c r="B192" s="18">
        <v>903.23</v>
      </c>
      <c r="C192" s="18">
        <v>-194.90000000000012</v>
      </c>
      <c r="D192" s="18">
        <v>691.48079151517993</v>
      </c>
      <c r="E192" s="17">
        <v>41883</v>
      </c>
      <c r="F192" s="19">
        <f t="shared" si="18"/>
        <v>13813.640000000001</v>
      </c>
      <c r="G192" s="19">
        <f t="shared" si="19"/>
        <v>-5436.5000000000009</v>
      </c>
      <c r="H192" s="19">
        <f t="shared" si="20"/>
        <v>1717.78828788396</v>
      </c>
      <c r="I192" s="22">
        <v>643880.27</v>
      </c>
      <c r="V192" s="17">
        <v>43252</v>
      </c>
      <c r="W192" s="21">
        <f t="shared" ref="W192:Y207" si="23">F237/AVERAGE($I232:$I237)</f>
        <v>2.1067064979027007E-3</v>
      </c>
      <c r="X192" s="21">
        <f t="shared" si="23"/>
        <v>1.5289495045494544E-2</v>
      </c>
      <c r="Y192" s="21">
        <f t="shared" si="23"/>
        <v>1.6587427313006692E-2</v>
      </c>
    </row>
    <row r="193" spans="1:25">
      <c r="A193" s="17">
        <v>41913</v>
      </c>
      <c r="B193" s="18">
        <v>145.32000000000002</v>
      </c>
      <c r="C193" s="18">
        <v>671.3</v>
      </c>
      <c r="D193" s="18">
        <v>967.28548663641857</v>
      </c>
      <c r="E193" s="17">
        <v>41913</v>
      </c>
      <c r="F193" s="19">
        <f t="shared" si="18"/>
        <v>13971.740000000002</v>
      </c>
      <c r="G193" s="19">
        <f t="shared" si="19"/>
        <v>-4525.3999999999996</v>
      </c>
      <c r="H193" s="19">
        <f t="shared" si="20"/>
        <v>2912.5903350299295</v>
      </c>
      <c r="I193" s="22">
        <v>626819.4</v>
      </c>
      <c r="V193" s="17">
        <v>43282</v>
      </c>
      <c r="W193" s="21">
        <f t="shared" si="23"/>
        <v>2.0250579390075998E-3</v>
      </c>
      <c r="X193" s="21">
        <f t="shared" si="23"/>
        <v>1.4360230413466724E-2</v>
      </c>
      <c r="Y193" s="21">
        <f t="shared" si="23"/>
        <v>1.5634704915848528E-2</v>
      </c>
    </row>
    <row r="194" spans="1:25">
      <c r="A194" s="17">
        <v>41944</v>
      </c>
      <c r="B194" s="18">
        <v>2319.7800000000002</v>
      </c>
      <c r="C194" s="18">
        <v>-1180.1000000000001</v>
      </c>
      <c r="D194" s="18">
        <v>272.00450978623593</v>
      </c>
      <c r="E194" s="17">
        <v>41944</v>
      </c>
      <c r="F194" s="19">
        <f t="shared" si="18"/>
        <v>15871.570000000002</v>
      </c>
      <c r="G194" s="19">
        <f t="shared" si="19"/>
        <v>-5749.8000000000011</v>
      </c>
      <c r="H194" s="19">
        <f t="shared" si="20"/>
        <v>3402.4144596521141</v>
      </c>
      <c r="I194" s="22">
        <v>644149.42000000004</v>
      </c>
      <c r="V194" s="17">
        <v>43313</v>
      </c>
      <c r="W194" s="21">
        <f t="shared" si="23"/>
        <v>-1.6193732635619636E-3</v>
      </c>
      <c r="X194" s="21">
        <f t="shared" si="23"/>
        <v>1.3285702386286723E-2</v>
      </c>
      <c r="Y194" s="21">
        <f t="shared" si="23"/>
        <v>1.4251862922948465E-2</v>
      </c>
    </row>
    <row r="195" spans="1:25">
      <c r="A195" s="17">
        <v>41974</v>
      </c>
      <c r="B195" s="18">
        <v>-116.87000000000033</v>
      </c>
      <c r="C195" s="18">
        <v>855.1</v>
      </c>
      <c r="D195" s="18">
        <v>951.49384501471582</v>
      </c>
      <c r="E195" s="17">
        <v>41974</v>
      </c>
      <c r="F195" s="19">
        <f t="shared" si="18"/>
        <v>12076.25</v>
      </c>
      <c r="G195" s="19">
        <f t="shared" si="19"/>
        <v>-2732.7999999999997</v>
      </c>
      <c r="H195" s="19">
        <f t="shared" si="20"/>
        <v>5000.9206650242086</v>
      </c>
      <c r="I195" s="22">
        <v>659326.98</v>
      </c>
      <c r="V195" s="17">
        <v>43344</v>
      </c>
      <c r="W195" s="21">
        <f t="shared" si="23"/>
        <v>-2.256998033308694E-3</v>
      </c>
      <c r="X195" s="21">
        <f t="shared" si="23"/>
        <v>1.3721295792678171E-2</v>
      </c>
      <c r="Y195" s="21">
        <f t="shared" si="23"/>
        <v>1.4496678844557249E-2</v>
      </c>
    </row>
    <row r="196" spans="1:25">
      <c r="A196" s="17">
        <v>42005</v>
      </c>
      <c r="B196" s="18">
        <v>2878.83</v>
      </c>
      <c r="C196" s="18">
        <v>-1285.8000000000002</v>
      </c>
      <c r="D196" s="18">
        <v>143.13517456240064</v>
      </c>
      <c r="E196" s="17">
        <v>42005</v>
      </c>
      <c r="F196" s="19">
        <f t="shared" si="18"/>
        <v>13744.03</v>
      </c>
      <c r="G196" s="19">
        <f t="shared" si="19"/>
        <v>-2881</v>
      </c>
      <c r="H196" s="19">
        <f t="shared" si="20"/>
        <v>5591.6607159480018</v>
      </c>
      <c r="I196" s="22">
        <v>641859.06999999995</v>
      </c>
      <c r="V196" s="17">
        <v>43374</v>
      </c>
      <c r="W196" s="21">
        <f t="shared" si="23"/>
        <v>-8.8496822097864879E-3</v>
      </c>
      <c r="X196" s="21">
        <f t="shared" si="23"/>
        <v>1.777811391958516E-2</v>
      </c>
      <c r="Y196" s="21">
        <f t="shared" si="23"/>
        <v>1.7013579152459799E-2</v>
      </c>
    </row>
    <row r="197" spans="1:25">
      <c r="A197" s="17">
        <v>42036</v>
      </c>
      <c r="B197" s="18">
        <v>1433.86</v>
      </c>
      <c r="C197" s="18">
        <v>393.89999999999986</v>
      </c>
      <c r="D197" s="18">
        <v>633.87187226606397</v>
      </c>
      <c r="E197" s="17">
        <v>42036</v>
      </c>
      <c r="F197" s="19">
        <f t="shared" si="18"/>
        <v>12397.030000000002</v>
      </c>
      <c r="G197" s="19">
        <f t="shared" si="19"/>
        <v>-1673.4000000000003</v>
      </c>
      <c r="H197" s="19">
        <f t="shared" si="20"/>
        <v>6207.7817013439117</v>
      </c>
      <c r="I197" s="22">
        <v>691260.11</v>
      </c>
      <c r="V197" s="17">
        <v>43405</v>
      </c>
      <c r="W197" s="21">
        <f t="shared" si="23"/>
        <v>-5.8079011820780331E-3</v>
      </c>
      <c r="X197" s="21">
        <f t="shared" si="23"/>
        <v>1.5145488666034372E-2</v>
      </c>
      <c r="Y197" s="21">
        <f t="shared" si="23"/>
        <v>1.5361878961644641E-2</v>
      </c>
    </row>
    <row r="198" spans="1:25">
      <c r="A198" s="17">
        <v>42064</v>
      </c>
      <c r="B198" s="18">
        <v>1687.07</v>
      </c>
      <c r="C198" s="18">
        <v>30.89999999999997</v>
      </c>
      <c r="D198" s="18">
        <v>634.21687483185303</v>
      </c>
      <c r="E198" s="17">
        <v>42064</v>
      </c>
      <c r="F198" s="19">
        <f t="shared" si="18"/>
        <v>12244.240000000002</v>
      </c>
      <c r="G198" s="19">
        <f t="shared" si="19"/>
        <v>-867.80000000000052</v>
      </c>
      <c r="H198" s="19">
        <f t="shared" si="20"/>
        <v>6278.5638584022145</v>
      </c>
      <c r="I198" s="22">
        <v>718885.6</v>
      </c>
      <c r="V198" s="17">
        <v>43435</v>
      </c>
      <c r="W198" s="21">
        <f t="shared" si="23"/>
        <v>-7.8123270388599638E-3</v>
      </c>
      <c r="X198" s="21">
        <f t="shared" si="23"/>
        <v>1.4082664979624709E-2</v>
      </c>
      <c r="Y198" s="21">
        <f t="shared" si="23"/>
        <v>1.4281775899811588E-2</v>
      </c>
    </row>
    <row r="199" spans="1:25">
      <c r="A199" s="17">
        <v>42095</v>
      </c>
      <c r="B199" s="18">
        <v>1212.3799999999997</v>
      </c>
      <c r="C199" s="18">
        <v>1821.0000000000002</v>
      </c>
      <c r="D199" s="18">
        <v>1222.4514377068697</v>
      </c>
      <c r="E199" s="17">
        <v>42095</v>
      </c>
      <c r="F199" s="19">
        <f t="shared" si="18"/>
        <v>11518.119999999999</v>
      </c>
      <c r="G199" s="19">
        <f t="shared" si="19"/>
        <v>1493.7999999999997</v>
      </c>
      <c r="H199" s="19">
        <f t="shared" si="20"/>
        <v>6655.7986702136877</v>
      </c>
      <c r="I199" s="22">
        <v>703374.1</v>
      </c>
      <c r="V199" s="17">
        <v>43466</v>
      </c>
      <c r="W199" s="21">
        <f t="shared" si="23"/>
        <v>-6.8085175505732086E-3</v>
      </c>
      <c r="X199" s="21">
        <f t="shared" si="23"/>
        <v>1.2945003497442337E-2</v>
      </c>
      <c r="Y199" s="21">
        <f t="shared" si="23"/>
        <v>1.3547976857637154E-2</v>
      </c>
    </row>
    <row r="200" spans="1:25">
      <c r="A200" s="17">
        <v>42125</v>
      </c>
      <c r="B200" s="18">
        <v>-67.090000000000089</v>
      </c>
      <c r="C200" s="18">
        <v>1345</v>
      </c>
      <c r="D200" s="18">
        <v>634.48362092390596</v>
      </c>
      <c r="E200" s="17">
        <v>42125</v>
      </c>
      <c r="F200" s="19">
        <f t="shared" si="18"/>
        <v>10396.509999999998</v>
      </c>
      <c r="G200" s="19">
        <f t="shared" si="19"/>
        <v>2456.3999999999996</v>
      </c>
      <c r="H200" s="19">
        <f t="shared" si="20"/>
        <v>6150.4236132436436</v>
      </c>
      <c r="I200" s="22">
        <v>666529.93000000005</v>
      </c>
      <c r="V200" s="17">
        <v>43497</v>
      </c>
      <c r="W200" s="21">
        <f t="shared" si="23"/>
        <v>-2.6613865350421165E-3</v>
      </c>
      <c r="X200" s="21">
        <f t="shared" si="23"/>
        <v>1.0412325105851874E-2</v>
      </c>
      <c r="Y200" s="21">
        <f t="shared" si="23"/>
        <v>1.1744050266207409E-2</v>
      </c>
    </row>
    <row r="201" spans="1:25">
      <c r="A201" s="17">
        <v>42156</v>
      </c>
      <c r="B201" s="18">
        <v>-960.9899999999999</v>
      </c>
      <c r="C201" s="18">
        <v>1882.1000000000004</v>
      </c>
      <c r="D201" s="18">
        <v>1613.8700123121598</v>
      </c>
      <c r="E201" s="17">
        <v>42156</v>
      </c>
      <c r="F201" s="19">
        <f t="shared" si="18"/>
        <v>8532.2899999999991</v>
      </c>
      <c r="G201" s="19">
        <f t="shared" si="19"/>
        <v>4533.3999999999996</v>
      </c>
      <c r="H201" s="19">
        <f t="shared" si="20"/>
        <v>7072.8128340406229</v>
      </c>
      <c r="I201" s="22">
        <v>685302.31</v>
      </c>
      <c r="V201" s="17">
        <v>43525</v>
      </c>
      <c r="W201" s="21">
        <f t="shared" si="23"/>
        <v>5.1821412050133131E-3</v>
      </c>
      <c r="X201" s="21">
        <f t="shared" si="23"/>
        <v>5.6180730405662694E-3</v>
      </c>
      <c r="Y201" s="21">
        <f t="shared" si="23"/>
        <v>8.9972087449200558E-3</v>
      </c>
    </row>
    <row r="202" spans="1:25">
      <c r="A202" s="17">
        <v>42186</v>
      </c>
      <c r="B202" s="18">
        <v>882.36000000000013</v>
      </c>
      <c r="C202" s="18">
        <v>112.80000000000008</v>
      </c>
      <c r="D202" s="18">
        <v>859.09824824439806</v>
      </c>
      <c r="E202" s="17">
        <v>42186</v>
      </c>
      <c r="F202" s="19">
        <f t="shared" si="18"/>
        <v>9269.33</v>
      </c>
      <c r="G202" s="19">
        <f t="shared" si="19"/>
        <v>3974.9000000000005</v>
      </c>
      <c r="H202" s="19">
        <f t="shared" si="20"/>
        <v>6964.625595648602</v>
      </c>
      <c r="I202" s="22">
        <v>696328.57</v>
      </c>
      <c r="V202" s="17">
        <v>43556</v>
      </c>
      <c r="W202" s="21">
        <f t="shared" si="23"/>
        <v>6.6579111588547608E-3</v>
      </c>
      <c r="X202" s="21">
        <f t="shared" si="23"/>
        <v>4.0689872429313535E-3</v>
      </c>
      <c r="Y202" s="21">
        <f t="shared" si="23"/>
        <v>7.3615020789347761E-3</v>
      </c>
    </row>
    <row r="203" spans="1:25">
      <c r="A203" s="17">
        <v>42217</v>
      </c>
      <c r="B203" s="18">
        <v>-2597.5699999999997</v>
      </c>
      <c r="C203" s="18">
        <v>2454.2999999999997</v>
      </c>
      <c r="D203" s="18">
        <v>1589.8561080290792</v>
      </c>
      <c r="E203" s="17">
        <v>42217</v>
      </c>
      <c r="F203" s="19">
        <f t="shared" si="18"/>
        <v>4351.9799999999996</v>
      </c>
      <c r="G203" s="19">
        <f t="shared" si="19"/>
        <v>7609.3000000000011</v>
      </c>
      <c r="H203" s="19">
        <f t="shared" si="20"/>
        <v>8282.4771938914455</v>
      </c>
      <c r="I203" s="22">
        <v>706320.92</v>
      </c>
      <c r="V203" s="17">
        <v>43586</v>
      </c>
      <c r="W203" s="21">
        <f t="shared" si="23"/>
        <v>8.4500761355274529E-3</v>
      </c>
      <c r="X203" s="21">
        <f t="shared" si="23"/>
        <v>4.3684076301766074E-3</v>
      </c>
      <c r="Y203" s="21">
        <f t="shared" si="23"/>
        <v>7.3890840935794313E-3</v>
      </c>
    </row>
    <row r="204" spans="1:25">
      <c r="A204" s="17">
        <v>42248</v>
      </c>
      <c r="B204" s="18">
        <v>-860.61999999999966</v>
      </c>
      <c r="C204" s="18">
        <v>1548.8999999999996</v>
      </c>
      <c r="D204" s="18">
        <v>1408.2515581930231</v>
      </c>
      <c r="E204" s="17">
        <v>42248</v>
      </c>
      <c r="F204" s="19">
        <f t="shared" si="18"/>
        <v>3608.2300000000005</v>
      </c>
      <c r="G204" s="19">
        <f t="shared" si="19"/>
        <v>8303.1</v>
      </c>
      <c r="H204" s="19">
        <f t="shared" si="20"/>
        <v>8739.2349070697528</v>
      </c>
      <c r="I204" s="22">
        <v>604892.89</v>
      </c>
      <c r="V204" s="17">
        <v>43617</v>
      </c>
      <c r="W204" s="21">
        <f t="shared" si="23"/>
        <v>9.9643244182782784E-3</v>
      </c>
      <c r="X204" s="21">
        <f t="shared" si="23"/>
        <v>2.9318776554159371E-3</v>
      </c>
      <c r="Y204" s="21">
        <f t="shared" si="23"/>
        <v>6.4790431556405355E-3</v>
      </c>
    </row>
    <row r="205" spans="1:25">
      <c r="A205" s="17">
        <v>42278</v>
      </c>
      <c r="B205" s="18">
        <v>779.93</v>
      </c>
      <c r="C205" s="18">
        <v>-219.7</v>
      </c>
      <c r="D205" s="18">
        <v>454.68207801080928</v>
      </c>
      <c r="E205" s="17">
        <v>42278</v>
      </c>
      <c r="F205" s="19">
        <f t="shared" si="18"/>
        <v>1509.3300000000008</v>
      </c>
      <c r="G205" s="19">
        <f t="shared" si="19"/>
        <v>9369.1999999999989</v>
      </c>
      <c r="H205" s="19">
        <f t="shared" si="20"/>
        <v>9050.7818105181632</v>
      </c>
      <c r="I205" s="22">
        <v>615747.76</v>
      </c>
      <c r="V205" s="17">
        <v>43647</v>
      </c>
      <c r="W205" s="21">
        <f t="shared" si="23"/>
        <v>1.1847608019576917E-2</v>
      </c>
      <c r="X205" s="21">
        <f t="shared" si="23"/>
        <v>2.2525847080137537E-3</v>
      </c>
      <c r="Y205" s="21">
        <f t="shared" si="23"/>
        <v>5.1812049377227207E-3</v>
      </c>
    </row>
    <row r="206" spans="1:25">
      <c r="A206" s="17">
        <v>42309</v>
      </c>
      <c r="B206" s="18">
        <v>-1149.03</v>
      </c>
      <c r="C206" s="18">
        <v>1282.8</v>
      </c>
      <c r="D206" s="18">
        <v>824.22250246106671</v>
      </c>
      <c r="E206" s="17">
        <v>42309</v>
      </c>
      <c r="F206" s="19">
        <f t="shared" si="18"/>
        <v>-1073.5599999999995</v>
      </c>
      <c r="G206" s="19">
        <f t="shared" si="19"/>
        <v>10258.099999999999</v>
      </c>
      <c r="H206" s="19">
        <f t="shared" si="20"/>
        <v>9241.1324407131651</v>
      </c>
      <c r="I206" s="22">
        <v>629898.94999999995</v>
      </c>
      <c r="V206" s="17">
        <v>43678</v>
      </c>
      <c r="W206" s="21">
        <f t="shared" si="23"/>
        <v>8.3633725230230441E-3</v>
      </c>
      <c r="X206" s="21">
        <f t="shared" si="23"/>
        <v>5.3650789662725738E-3</v>
      </c>
      <c r="Y206" s="21">
        <f t="shared" si="23"/>
        <v>7.0648411304572497E-3</v>
      </c>
    </row>
    <row r="207" spans="1:25">
      <c r="A207" s="17">
        <v>42339</v>
      </c>
      <c r="B207" s="18">
        <v>34.970000000000113</v>
      </c>
      <c r="C207" s="18">
        <v>949.19999999999982</v>
      </c>
      <c r="D207" s="18">
        <v>787.77374568103721</v>
      </c>
      <c r="E207" s="17">
        <v>42339</v>
      </c>
      <c r="F207" s="19">
        <f t="shared" si="18"/>
        <v>-2725.66</v>
      </c>
      <c r="G207" s="19">
        <f t="shared" si="19"/>
        <v>11176.399999999998</v>
      </c>
      <c r="H207" s="19">
        <f t="shared" si="20"/>
        <v>9394.6893115623479</v>
      </c>
      <c r="I207" s="22">
        <v>612783.73</v>
      </c>
      <c r="V207" s="17">
        <v>43709</v>
      </c>
      <c r="W207" s="21">
        <f t="shared" si="23"/>
        <v>9.0576228828007799E-3</v>
      </c>
      <c r="X207" s="21">
        <f t="shared" si="23"/>
        <v>7.2579920322690689E-3</v>
      </c>
      <c r="Y207" s="21">
        <f t="shared" si="23"/>
        <v>8.3505645180517139E-3</v>
      </c>
    </row>
    <row r="208" spans="1:25">
      <c r="A208" s="17">
        <v>42370</v>
      </c>
      <c r="B208" s="18">
        <v>-1702.0100000000004</v>
      </c>
      <c r="C208" s="18">
        <v>1905.7000000000003</v>
      </c>
      <c r="D208" s="18">
        <v>1087.2473993911706</v>
      </c>
      <c r="E208" s="17">
        <v>42370</v>
      </c>
      <c r="F208" s="19">
        <f t="shared" si="18"/>
        <v>-5640.0499999999993</v>
      </c>
      <c r="G208" s="19">
        <f t="shared" si="19"/>
        <v>11261.100000000002</v>
      </c>
      <c r="H208" s="19">
        <f t="shared" si="20"/>
        <v>9259.4852732466497</v>
      </c>
      <c r="I208" s="22">
        <v>601285.26</v>
      </c>
      <c r="V208" s="17">
        <v>43739</v>
      </c>
      <c r="W208" s="21">
        <f t="shared" ref="W208:Y223" si="24">F253/AVERAGE($I248:$I253)</f>
        <v>1.159133196100434E-2</v>
      </c>
      <c r="X208" s="21">
        <f t="shared" si="24"/>
        <v>7.7567971152107517E-3</v>
      </c>
      <c r="Y208" s="21">
        <f t="shared" si="24"/>
        <v>7.80742509557755E-3</v>
      </c>
    </row>
    <row r="209" spans="1:25">
      <c r="A209" s="17">
        <v>42401</v>
      </c>
      <c r="B209" s="18">
        <v>-1169.5100000000002</v>
      </c>
      <c r="C209" s="18">
        <v>1534.6</v>
      </c>
      <c r="D209" s="18">
        <v>870.57042425092334</v>
      </c>
      <c r="E209" s="17">
        <v>42401</v>
      </c>
      <c r="F209" s="19">
        <f t="shared" ref="F209:F272" si="25">SUM(B201:B209)</f>
        <v>-6742.4699999999993</v>
      </c>
      <c r="G209" s="19">
        <f t="shared" ref="G209:G272" si="26">SUM(C201:C209)</f>
        <v>11450.7</v>
      </c>
      <c r="H209" s="19">
        <f t="shared" ref="H209:H272" si="27">SUM(D201:D209)</f>
        <v>9495.5720765736678</v>
      </c>
      <c r="I209" s="22">
        <v>543091.96</v>
      </c>
      <c r="V209" s="17">
        <v>43770</v>
      </c>
      <c r="W209" s="21">
        <f t="shared" si="24"/>
        <v>1.2766394571771042E-2</v>
      </c>
      <c r="X209" s="21">
        <f t="shared" si="24"/>
        <v>6.6208812487733894E-3</v>
      </c>
      <c r="Y209" s="21">
        <f t="shared" si="24"/>
        <v>6.7317084285340801E-3</v>
      </c>
    </row>
    <row r="210" spans="1:25">
      <c r="A210" s="17">
        <v>42430</v>
      </c>
      <c r="B210" s="18">
        <v>4085.38</v>
      </c>
      <c r="C210" s="18">
        <v>-2358.6000000000004</v>
      </c>
      <c r="D210" s="18">
        <v>-1522.3272141844679</v>
      </c>
      <c r="E210" s="17">
        <v>42430</v>
      </c>
      <c r="F210" s="19">
        <f t="shared" si="25"/>
        <v>-1696.0999999999995</v>
      </c>
      <c r="G210" s="19">
        <f t="shared" si="26"/>
        <v>7210</v>
      </c>
      <c r="H210" s="19">
        <f t="shared" si="27"/>
        <v>6359.3748500770398</v>
      </c>
      <c r="I210" s="22">
        <v>517355.21</v>
      </c>
      <c r="V210" s="17">
        <v>43800</v>
      </c>
      <c r="W210" s="21">
        <f t="shared" si="24"/>
        <v>6.8486241539484445E-3</v>
      </c>
      <c r="X210" s="21">
        <f t="shared" si="24"/>
        <v>8.8489359807621057E-3</v>
      </c>
      <c r="Y210" s="21">
        <f t="shared" si="24"/>
        <v>8.3423876639531509E-3</v>
      </c>
    </row>
    <row r="211" spans="1:25">
      <c r="A211" s="17">
        <v>42461</v>
      </c>
      <c r="B211" s="18">
        <v>584.81000000000006</v>
      </c>
      <c r="C211" s="18">
        <v>-350.59999999999997</v>
      </c>
      <c r="D211" s="18">
        <v>-72.634507150862461</v>
      </c>
      <c r="E211" s="17">
        <v>42461</v>
      </c>
      <c r="F211" s="19">
        <f t="shared" si="25"/>
        <v>-1993.65</v>
      </c>
      <c r="G211" s="19">
        <f t="shared" si="26"/>
        <v>6746.5999999999985</v>
      </c>
      <c r="H211" s="19">
        <f t="shared" si="27"/>
        <v>5427.6420946817798</v>
      </c>
      <c r="I211" s="22">
        <v>578129.85</v>
      </c>
      <c r="V211" s="17">
        <v>43831</v>
      </c>
      <c r="W211" s="21">
        <f t="shared" si="24"/>
        <v>6.6976200053139407E-3</v>
      </c>
      <c r="X211" s="21">
        <f t="shared" si="24"/>
        <v>9.9499468908944878E-3</v>
      </c>
      <c r="Y211" s="21">
        <f t="shared" si="24"/>
        <v>8.8999192710523048E-3</v>
      </c>
    </row>
    <row r="212" spans="1:25">
      <c r="A212" s="17">
        <v>42491</v>
      </c>
      <c r="B212" s="18">
        <v>385.69</v>
      </c>
      <c r="C212" s="18">
        <v>1064.4000000000003</v>
      </c>
      <c r="D212" s="18">
        <v>1022.2884978128013</v>
      </c>
      <c r="E212" s="17">
        <v>42491</v>
      </c>
      <c r="F212" s="19">
        <f t="shared" si="25"/>
        <v>989.60999999999967</v>
      </c>
      <c r="G212" s="19">
        <f t="shared" si="26"/>
        <v>5356.7</v>
      </c>
      <c r="H212" s="19">
        <f t="shared" si="27"/>
        <v>4860.0744844655019</v>
      </c>
      <c r="I212" s="22">
        <v>589211.73</v>
      </c>
      <c r="V212" s="17">
        <v>43862</v>
      </c>
      <c r="W212" s="21">
        <f t="shared" si="24"/>
        <v>5.5181610156399266E-3</v>
      </c>
      <c r="X212" s="21">
        <f t="shared" si="24"/>
        <v>1.1730770680784321E-2</v>
      </c>
      <c r="Y212" s="21">
        <f t="shared" si="24"/>
        <v>9.5267355610136398E-3</v>
      </c>
    </row>
    <row r="213" spans="1:25">
      <c r="A213" s="17">
        <v>42522</v>
      </c>
      <c r="B213" s="18">
        <v>771.23</v>
      </c>
      <c r="C213" s="18">
        <v>-324.3</v>
      </c>
      <c r="D213" s="18">
        <v>-12.861781904614556</v>
      </c>
      <c r="E213" s="17">
        <v>42522</v>
      </c>
      <c r="F213" s="19">
        <f t="shared" si="25"/>
        <v>2621.4599999999996</v>
      </c>
      <c r="G213" s="19">
        <f t="shared" si="26"/>
        <v>3483.5</v>
      </c>
      <c r="H213" s="19">
        <f t="shared" si="27"/>
        <v>3438.9611443678632</v>
      </c>
      <c r="I213" s="22">
        <v>598745.77</v>
      </c>
      <c r="V213" s="17">
        <v>43891</v>
      </c>
      <c r="W213" s="21">
        <f t="shared" si="24"/>
        <v>-4.230031028499572E-3</v>
      </c>
      <c r="X213" s="21">
        <f t="shared" si="24"/>
        <v>1.9632551357902924E-2</v>
      </c>
      <c r="Y213" s="21">
        <f t="shared" si="24"/>
        <v>1.2854086865958483E-2</v>
      </c>
    </row>
    <row r="214" spans="1:25">
      <c r="A214" s="17">
        <v>42552</v>
      </c>
      <c r="B214" s="18">
        <v>1689.56</v>
      </c>
      <c r="C214" s="18">
        <v>-902.39999999999986</v>
      </c>
      <c r="D214" s="18">
        <v>-82.876057366509585</v>
      </c>
      <c r="E214" s="17">
        <v>42552</v>
      </c>
      <c r="F214" s="19">
        <f t="shared" si="25"/>
        <v>3531.0899999999992</v>
      </c>
      <c r="G214" s="19">
        <f t="shared" si="26"/>
        <v>2800.8000000000011</v>
      </c>
      <c r="H214" s="19">
        <f t="shared" si="27"/>
        <v>2901.4030089905445</v>
      </c>
      <c r="I214" s="22">
        <v>622713.43999999994</v>
      </c>
      <c r="V214" s="17">
        <v>43922</v>
      </c>
      <c r="W214" s="21">
        <f t="shared" si="24"/>
        <v>-2.1616767701887738E-3</v>
      </c>
      <c r="X214" s="21">
        <f t="shared" si="24"/>
        <v>1.6941450024332363E-2</v>
      </c>
      <c r="Y214" s="21">
        <f t="shared" si="24"/>
        <v>9.9332602030726014E-3</v>
      </c>
    </row>
    <row r="215" spans="1:25">
      <c r="A215" s="17">
        <v>42583</v>
      </c>
      <c r="B215" s="18">
        <v>1463.3100000000004</v>
      </c>
      <c r="C215" s="18">
        <v>-660.59999999999991</v>
      </c>
      <c r="D215" s="18">
        <v>423.23651308662858</v>
      </c>
      <c r="E215" s="17">
        <v>42583</v>
      </c>
      <c r="F215" s="19">
        <f t="shared" si="25"/>
        <v>6143.4299999999994</v>
      </c>
      <c r="G215" s="19">
        <f t="shared" si="26"/>
        <v>857.39999999999986</v>
      </c>
      <c r="H215" s="19">
        <f t="shared" si="27"/>
        <v>2500.4170196161067</v>
      </c>
      <c r="I215" s="22">
        <v>650336.04</v>
      </c>
      <c r="V215" s="17">
        <v>43952</v>
      </c>
      <c r="W215" s="21">
        <f t="shared" si="24"/>
        <v>2.6320215223128935E-3</v>
      </c>
      <c r="X215" s="21">
        <f t="shared" si="24"/>
        <v>1.5804032930258876E-2</v>
      </c>
      <c r="Y215" s="21">
        <f t="shared" si="24"/>
        <v>8.0973821072205382E-3</v>
      </c>
    </row>
    <row r="216" spans="1:25">
      <c r="A216" s="17">
        <v>42614</v>
      </c>
      <c r="B216" s="18">
        <v>1401.47</v>
      </c>
      <c r="C216" s="18">
        <v>299.2</v>
      </c>
      <c r="D216" s="18">
        <v>576.16022246261809</v>
      </c>
      <c r="E216" s="17">
        <v>42614</v>
      </c>
      <c r="F216" s="19">
        <f t="shared" si="25"/>
        <v>7509.93</v>
      </c>
      <c r="G216" s="19">
        <f t="shared" si="26"/>
        <v>207.40000000000049</v>
      </c>
      <c r="H216" s="19">
        <f t="shared" si="27"/>
        <v>2288.8034963976875</v>
      </c>
      <c r="I216" s="22">
        <v>661387.59</v>
      </c>
      <c r="V216" s="17">
        <v>43983</v>
      </c>
      <c r="W216" s="21">
        <f t="shared" si="24"/>
        <v>4.6391896332214607E-3</v>
      </c>
      <c r="X216" s="21">
        <f t="shared" si="24"/>
        <v>1.4384998984948567E-2</v>
      </c>
      <c r="Y216" s="21">
        <f t="shared" si="24"/>
        <v>6.2062070987170623E-3</v>
      </c>
    </row>
    <row r="217" spans="1:25">
      <c r="A217" s="17">
        <v>42644</v>
      </c>
      <c r="B217" s="18">
        <v>-745.81999999999994</v>
      </c>
      <c r="C217" s="18">
        <v>1181.8000000000002</v>
      </c>
      <c r="D217" s="18">
        <v>1362.7851318204787</v>
      </c>
      <c r="E217" s="17">
        <v>42644</v>
      </c>
      <c r="F217" s="19">
        <f t="shared" si="25"/>
        <v>8466.1200000000008</v>
      </c>
      <c r="G217" s="19">
        <f t="shared" si="26"/>
        <v>-516.49999999999955</v>
      </c>
      <c r="H217" s="19">
        <f t="shared" si="27"/>
        <v>2564.3412288269956</v>
      </c>
      <c r="I217" s="22">
        <v>666281.11</v>
      </c>
      <c r="V217" s="17">
        <v>44013</v>
      </c>
      <c r="W217" s="21">
        <f t="shared" si="24"/>
        <v>3.508669632855654E-3</v>
      </c>
      <c r="X217" s="21">
        <f t="shared" si="24"/>
        <v>1.1940646468692044E-2</v>
      </c>
      <c r="Y217" s="21">
        <f t="shared" si="24"/>
        <v>4.0485387022932955E-3</v>
      </c>
    </row>
    <row r="218" spans="1:25">
      <c r="A218" s="17">
        <v>42675</v>
      </c>
      <c r="B218" s="18">
        <v>-2611.3000000000002</v>
      </c>
      <c r="C218" s="18">
        <v>2690.6</v>
      </c>
      <c r="D218" s="18">
        <v>2003.8033472496704</v>
      </c>
      <c r="E218" s="17">
        <v>42675</v>
      </c>
      <c r="F218" s="19">
        <f t="shared" si="25"/>
        <v>7024.329999999999</v>
      </c>
      <c r="G218" s="19">
        <f t="shared" si="26"/>
        <v>639.5</v>
      </c>
      <c r="H218" s="19">
        <f t="shared" si="27"/>
        <v>3697.5741518257428</v>
      </c>
      <c r="I218" s="22">
        <v>676075.86</v>
      </c>
      <c r="V218" s="17">
        <v>44044</v>
      </c>
      <c r="W218" s="21">
        <f t="shared" si="24"/>
        <v>7.3080563529999368E-3</v>
      </c>
      <c r="X218" s="21">
        <f t="shared" si="24"/>
        <v>1.1483044430649979E-2</v>
      </c>
      <c r="Y218" s="21">
        <f t="shared" si="24"/>
        <v>3.4717959738248642E-3</v>
      </c>
    </row>
    <row r="219" spans="1:25">
      <c r="A219" s="17">
        <v>42705</v>
      </c>
      <c r="B219" s="18">
        <v>-1249.92</v>
      </c>
      <c r="C219" s="18">
        <v>1345.6</v>
      </c>
      <c r="D219" s="18">
        <v>1332.2786420350433</v>
      </c>
      <c r="E219" s="17">
        <v>42705</v>
      </c>
      <c r="F219" s="19">
        <f t="shared" si="25"/>
        <v>1689.0300000000007</v>
      </c>
      <c r="G219" s="19">
        <f t="shared" si="26"/>
        <v>4343.7000000000007</v>
      </c>
      <c r="H219" s="19">
        <f t="shared" si="27"/>
        <v>6552.1800080452531</v>
      </c>
      <c r="I219" s="22">
        <v>617304.30000000005</v>
      </c>
      <c r="V219" s="17">
        <v>44075</v>
      </c>
      <c r="W219" s="21">
        <f t="shared" si="24"/>
        <v>5.1725005554847121E-3</v>
      </c>
      <c r="X219" s="21">
        <f t="shared" si="24"/>
        <v>1.1555857389537677E-2</v>
      </c>
      <c r="Y219" s="21">
        <f t="shared" si="24"/>
        <v>2.3803448359799241E-3</v>
      </c>
    </row>
    <row r="220" spans="1:25">
      <c r="A220" s="17">
        <v>42736</v>
      </c>
      <c r="B220" s="18">
        <v>-6.3999999999999631</v>
      </c>
      <c r="C220" s="18">
        <v>697.00000000000023</v>
      </c>
      <c r="D220" s="18">
        <v>715.34333476227471</v>
      </c>
      <c r="E220" s="17">
        <v>42736</v>
      </c>
      <c r="F220" s="19">
        <f t="shared" si="25"/>
        <v>1097.8200000000013</v>
      </c>
      <c r="G220" s="19">
        <f t="shared" si="26"/>
        <v>5391.3000000000011</v>
      </c>
      <c r="H220" s="19">
        <f t="shared" si="27"/>
        <v>7340.1578499583902</v>
      </c>
      <c r="I220" s="22">
        <v>618237.21</v>
      </c>
      <c r="V220" s="17">
        <v>44105</v>
      </c>
      <c r="W220" s="21">
        <f t="shared" si="24"/>
        <v>6.2406483709684206E-3</v>
      </c>
      <c r="X220" s="21">
        <f t="shared" si="24"/>
        <v>7.6687768226786574E-3</v>
      </c>
      <c r="Y220" s="21">
        <f t="shared" si="24"/>
        <v>1.5062570536753447E-4</v>
      </c>
    </row>
    <row r="221" spans="1:25">
      <c r="A221" s="17">
        <v>42767</v>
      </c>
      <c r="B221" s="18">
        <v>1563.6799999999998</v>
      </c>
      <c r="C221" s="18">
        <v>137.89999999999992</v>
      </c>
      <c r="D221" s="18">
        <v>276.62567852912565</v>
      </c>
      <c r="E221" s="17">
        <v>42767</v>
      </c>
      <c r="F221" s="19">
        <f t="shared" si="25"/>
        <v>2275.8100000000004</v>
      </c>
      <c r="G221" s="19">
        <f t="shared" si="26"/>
        <v>4464.8</v>
      </c>
      <c r="H221" s="19">
        <f t="shared" si="27"/>
        <v>6594.4950306747151</v>
      </c>
      <c r="I221" s="22">
        <v>673018.1</v>
      </c>
      <c r="V221" s="17">
        <v>44136</v>
      </c>
      <c r="W221" s="21">
        <f t="shared" si="24"/>
        <v>1.6706203007747979E-2</v>
      </c>
      <c r="X221" s="21">
        <f t="shared" si="24"/>
        <v>-2.9227784400176707E-3</v>
      </c>
      <c r="Y221" s="21">
        <f t="shared" si="24"/>
        <v>-6.2389388116998691E-3</v>
      </c>
    </row>
    <row r="222" spans="1:25">
      <c r="A222" s="17">
        <v>42795</v>
      </c>
      <c r="B222" s="18">
        <v>5141.3799999999992</v>
      </c>
      <c r="C222" s="18">
        <v>-652.90000000000009</v>
      </c>
      <c r="D222" s="18">
        <v>637.90809613178237</v>
      </c>
      <c r="E222" s="17">
        <v>42795</v>
      </c>
      <c r="F222" s="19">
        <f t="shared" si="25"/>
        <v>6645.9599999999991</v>
      </c>
      <c r="G222" s="19">
        <f t="shared" si="26"/>
        <v>4136.2000000000007</v>
      </c>
      <c r="H222" s="19">
        <f t="shared" si="27"/>
        <v>7245.2649087111113</v>
      </c>
      <c r="I222" s="22">
        <v>700150.78</v>
      </c>
      <c r="V222" s="17">
        <v>44166</v>
      </c>
      <c r="W222" s="21">
        <f t="shared" si="24"/>
        <v>3.2593909648404994E-2</v>
      </c>
      <c r="X222" s="21">
        <f t="shared" si="24"/>
        <v>-1.615290570867416E-2</v>
      </c>
      <c r="Y222" s="21">
        <f t="shared" si="24"/>
        <v>-1.3191027179970338E-2</v>
      </c>
    </row>
    <row r="223" spans="1:25">
      <c r="A223" s="17">
        <v>42826</v>
      </c>
      <c r="B223" s="18">
        <v>-344.79</v>
      </c>
      <c r="C223" s="18">
        <v>1435</v>
      </c>
      <c r="D223" s="18">
        <v>1755.359686635484</v>
      </c>
      <c r="E223" s="17">
        <v>42826</v>
      </c>
      <c r="F223" s="19">
        <f t="shared" si="25"/>
        <v>4611.6099999999997</v>
      </c>
      <c r="G223" s="19">
        <f t="shared" si="26"/>
        <v>6473.6</v>
      </c>
      <c r="H223" s="19">
        <f t="shared" si="27"/>
        <v>9083.5006527131045</v>
      </c>
      <c r="I223" s="22">
        <v>732090.53</v>
      </c>
      <c r="V223" s="25">
        <v>44197</v>
      </c>
      <c r="W223" s="21">
        <f t="shared" si="24"/>
        <v>3.3497603766736078E-2</v>
      </c>
      <c r="X223" s="21">
        <f t="shared" si="24"/>
        <v>-1.7170255665105421E-2</v>
      </c>
      <c r="Y223" s="21">
        <f t="shared" si="24"/>
        <v>-1.3739497853645876E-2</v>
      </c>
    </row>
    <row r="224" spans="1:25">
      <c r="A224" s="17">
        <v>42856</v>
      </c>
      <c r="B224" s="18">
        <v>1542.4599999999998</v>
      </c>
      <c r="C224" s="18">
        <v>661.9</v>
      </c>
      <c r="D224" s="18">
        <v>1449.6500969992328</v>
      </c>
      <c r="E224" s="17">
        <v>42856</v>
      </c>
      <c r="F224" s="19">
        <f t="shared" si="25"/>
        <v>4690.7599999999984</v>
      </c>
      <c r="G224" s="19">
        <f t="shared" si="26"/>
        <v>7796.1</v>
      </c>
      <c r="H224" s="19">
        <f t="shared" si="27"/>
        <v>10109.914236625709</v>
      </c>
      <c r="I224" s="22">
        <v>767726.29</v>
      </c>
      <c r="V224" s="25">
        <v>44228</v>
      </c>
      <c r="W224" s="21">
        <f t="shared" ref="W224:Y238" si="28">F269/AVERAGE($I264:$I269)</f>
        <v>3.3353818515346585E-2</v>
      </c>
      <c r="X224" s="21">
        <f t="shared" si="28"/>
        <v>-2.0267467308839202E-2</v>
      </c>
      <c r="Y224" s="21">
        <f t="shared" si="28"/>
        <v>-1.5868558374051569E-2</v>
      </c>
    </row>
    <row r="225" spans="1:25">
      <c r="A225" s="17">
        <v>42887</v>
      </c>
      <c r="B225" s="18">
        <v>609.99000000000012</v>
      </c>
      <c r="C225" s="18">
        <v>1011.7000000000002</v>
      </c>
      <c r="D225" s="18">
        <v>1409.9349277852762</v>
      </c>
      <c r="E225" s="17">
        <v>42887</v>
      </c>
      <c r="F225" s="19">
        <f t="shared" si="25"/>
        <v>3899.2799999999993</v>
      </c>
      <c r="G225" s="19">
        <f t="shared" si="26"/>
        <v>8508.6</v>
      </c>
      <c r="H225" s="19">
        <f t="shared" si="27"/>
        <v>10943.688941948367</v>
      </c>
      <c r="I225" s="22">
        <v>785538.19</v>
      </c>
      <c r="V225" s="27">
        <v>44286</v>
      </c>
      <c r="W225" s="21">
        <f t="shared" si="28"/>
        <v>3.1507456484166342E-2</v>
      </c>
      <c r="X225" s="21">
        <f t="shared" si="28"/>
        <v>-1.8882926387062748E-2</v>
      </c>
      <c r="Y225" s="21">
        <f t="shared" si="28"/>
        <v>-1.4687869623593044E-2</v>
      </c>
    </row>
    <row r="226" spans="1:25">
      <c r="A226" s="17">
        <v>42917</v>
      </c>
      <c r="B226" s="18">
        <v>388.71999999999997</v>
      </c>
      <c r="C226" s="18">
        <v>741.59999999999991</v>
      </c>
      <c r="D226" s="18">
        <v>1843.4286864854707</v>
      </c>
      <c r="E226" s="17">
        <v>42917</v>
      </c>
      <c r="F226" s="19">
        <f t="shared" si="25"/>
        <v>5033.8199999999988</v>
      </c>
      <c r="G226" s="19">
        <f t="shared" si="26"/>
        <v>8068.3999999999978</v>
      </c>
      <c r="H226" s="19">
        <f t="shared" si="27"/>
        <v>11424.33249661336</v>
      </c>
      <c r="I226" s="22">
        <v>788012.98</v>
      </c>
      <c r="V226" s="27">
        <v>44316</v>
      </c>
      <c r="W226" s="21">
        <f t="shared" si="28"/>
        <v>2.779010978374662E-2</v>
      </c>
      <c r="X226" s="21">
        <f t="shared" si="28"/>
        <v>-1.5532385731697861E-2</v>
      </c>
      <c r="Y226" s="21">
        <f t="shared" si="28"/>
        <v>-1.284741212890818E-2</v>
      </c>
    </row>
    <row r="227" spans="1:25">
      <c r="A227" s="17">
        <v>42948</v>
      </c>
      <c r="B227" s="18">
        <v>-1732.2400000000002</v>
      </c>
      <c r="C227" s="18">
        <v>2531.1</v>
      </c>
      <c r="D227" s="18">
        <v>2797.8487788813923</v>
      </c>
      <c r="E227" s="17">
        <v>42948</v>
      </c>
      <c r="F227" s="19">
        <f t="shared" si="25"/>
        <v>5912.8799999999992</v>
      </c>
      <c r="G227" s="19">
        <f t="shared" si="26"/>
        <v>7908.9</v>
      </c>
      <c r="H227" s="19">
        <f t="shared" si="27"/>
        <v>12218.377928245083</v>
      </c>
      <c r="I227" s="22">
        <v>832001.87</v>
      </c>
      <c r="V227" s="27">
        <v>44347</v>
      </c>
      <c r="W227" s="21">
        <f t="shared" si="28"/>
        <v>2.146850368689197E-2</v>
      </c>
      <c r="X227" s="21">
        <f t="shared" si="28"/>
        <v>-1.3072885135414091E-2</v>
      </c>
      <c r="Y227" s="21">
        <f t="shared" si="28"/>
        <v>-1.1091994582854864E-2</v>
      </c>
    </row>
    <row r="228" spans="1:25">
      <c r="A228" s="17">
        <v>42979</v>
      </c>
      <c r="B228" s="18">
        <v>-1656.4800000000002</v>
      </c>
      <c r="C228" s="18">
        <v>3239.9999999999995</v>
      </c>
      <c r="D228" s="18">
        <v>2687.7270868780861</v>
      </c>
      <c r="E228" s="17">
        <v>42979</v>
      </c>
      <c r="F228" s="19">
        <f t="shared" si="25"/>
        <v>5506.3199999999988</v>
      </c>
      <c r="G228" s="19">
        <f t="shared" si="26"/>
        <v>9803.2999999999993</v>
      </c>
      <c r="H228" s="19">
        <f t="shared" si="27"/>
        <v>13573.826373088126</v>
      </c>
      <c r="I228" s="22">
        <v>824512.09</v>
      </c>
      <c r="V228" s="27">
        <v>44377</v>
      </c>
      <c r="W228" s="21">
        <f t="shared" si="28"/>
        <v>2.2522183091182858E-2</v>
      </c>
      <c r="X228" s="21">
        <f t="shared" si="28"/>
        <v>-1.177126594170448E-2</v>
      </c>
      <c r="Y228" s="21">
        <f t="shared" si="28"/>
        <v>-9.4584044210938596E-3</v>
      </c>
    </row>
    <row r="229" spans="1:25">
      <c r="A229" s="17">
        <v>43009</v>
      </c>
      <c r="B229" s="18">
        <v>295.71999999999997</v>
      </c>
      <c r="C229" s="18">
        <v>1549.6999999999998</v>
      </c>
      <c r="D229" s="18">
        <v>1536.6882142132501</v>
      </c>
      <c r="E229" s="17">
        <v>43009</v>
      </c>
      <c r="F229" s="19">
        <f t="shared" si="25"/>
        <v>5808.4399999999987</v>
      </c>
      <c r="G229" s="19">
        <f t="shared" si="26"/>
        <v>10656</v>
      </c>
      <c r="H229" s="19">
        <f t="shared" si="27"/>
        <v>14395.171252539103</v>
      </c>
      <c r="I229" s="22">
        <v>790784.85</v>
      </c>
      <c r="V229" s="29">
        <v>44408</v>
      </c>
      <c r="W229" s="21">
        <f t="shared" si="28"/>
        <v>1.87259242830288E-2</v>
      </c>
      <c r="X229" s="21">
        <f t="shared" si="28"/>
        <v>-7.8108155417114383E-3</v>
      </c>
      <c r="Y229" s="21">
        <f t="shared" si="28"/>
        <v>-7.5868410743826185E-3</v>
      </c>
    </row>
    <row r="230" spans="1:25">
      <c r="A230" s="17">
        <v>43040</v>
      </c>
      <c r="B230" s="18">
        <v>2951.5</v>
      </c>
      <c r="C230" s="18">
        <v>1422.6999999999998</v>
      </c>
      <c r="D230" s="18">
        <v>1858.9313667423357</v>
      </c>
      <c r="E230" s="17">
        <v>43040</v>
      </c>
      <c r="F230" s="19">
        <f t="shared" si="25"/>
        <v>7196.2599999999984</v>
      </c>
      <c r="G230" s="19">
        <f t="shared" si="26"/>
        <v>11940.8</v>
      </c>
      <c r="H230" s="19">
        <f t="shared" si="27"/>
        <v>15977.476940752313</v>
      </c>
      <c r="I230" s="22">
        <v>868556.33</v>
      </c>
      <c r="V230" s="27">
        <v>44409</v>
      </c>
      <c r="W230" s="21">
        <f t="shared" si="28"/>
        <v>1.1498555728092023E-2</v>
      </c>
      <c r="X230" s="21">
        <f t="shared" si="28"/>
        <v>-1.6962235770592998E-3</v>
      </c>
      <c r="Y230" s="21">
        <f t="shared" si="28"/>
        <v>-2.8612932896038062E-3</v>
      </c>
    </row>
    <row r="231" spans="1:25">
      <c r="A231" s="17">
        <v>43070</v>
      </c>
      <c r="B231" s="18">
        <v>-739.05999999999983</v>
      </c>
      <c r="C231" s="18">
        <v>1267.5</v>
      </c>
      <c r="D231" s="18">
        <v>1297.3505963490147</v>
      </c>
      <c r="E231" s="17">
        <v>43070</v>
      </c>
      <c r="F231" s="19">
        <f t="shared" si="25"/>
        <v>1315.8199999999993</v>
      </c>
      <c r="G231" s="19">
        <f t="shared" si="26"/>
        <v>13861.2</v>
      </c>
      <c r="H231" s="19">
        <f t="shared" si="27"/>
        <v>16636.919440969541</v>
      </c>
      <c r="I231" s="22">
        <v>857412.99</v>
      </c>
      <c r="V231" s="27">
        <v>44440</v>
      </c>
      <c r="W231" s="21">
        <f t="shared" si="28"/>
        <v>7.0338255752913532E-3</v>
      </c>
      <c r="X231" s="21">
        <f t="shared" si="28"/>
        <v>2.453602143597907E-3</v>
      </c>
      <c r="Y231" s="21">
        <f t="shared" si="28"/>
        <v>7.8387710427642028E-5</v>
      </c>
    </row>
    <row r="232" spans="1:25">
      <c r="A232" s="17">
        <v>43101</v>
      </c>
      <c r="B232" s="18">
        <v>2038.6100000000004</v>
      </c>
      <c r="C232" s="18">
        <v>63.099999999999966</v>
      </c>
      <c r="D232" s="18">
        <v>1159.759214154346</v>
      </c>
      <c r="E232" s="17">
        <v>43101</v>
      </c>
      <c r="F232" s="19">
        <f t="shared" si="25"/>
        <v>3699.2199999999993</v>
      </c>
      <c r="G232" s="19">
        <f t="shared" si="26"/>
        <v>12489.300000000001</v>
      </c>
      <c r="H232" s="19">
        <f t="shared" si="27"/>
        <v>16041.318968488407</v>
      </c>
      <c r="I232" s="22">
        <v>913252.79</v>
      </c>
      <c r="V232" s="27">
        <v>44470</v>
      </c>
      <c r="W232" s="21">
        <f t="shared" si="28"/>
        <v>3.6240039680489667E-3</v>
      </c>
      <c r="X232" s="21">
        <f t="shared" si="28"/>
        <v>4.0543576645935839E-3</v>
      </c>
      <c r="Y232" s="21">
        <f t="shared" si="28"/>
        <v>1.9918122326810874E-3</v>
      </c>
    </row>
    <row r="233" spans="1:25">
      <c r="A233" s="17">
        <v>43132</v>
      </c>
      <c r="B233" s="18">
        <v>-1930.64</v>
      </c>
      <c r="C233" s="18">
        <v>2755.3</v>
      </c>
      <c r="D233" s="18">
        <v>2501.0311059730416</v>
      </c>
      <c r="E233" s="17">
        <v>43132</v>
      </c>
      <c r="F233" s="19">
        <f t="shared" si="25"/>
        <v>226.12000000000012</v>
      </c>
      <c r="G233" s="19">
        <f t="shared" si="26"/>
        <v>14582.7</v>
      </c>
      <c r="H233" s="19">
        <f t="shared" si="27"/>
        <v>17092.699977462216</v>
      </c>
      <c r="I233" s="22">
        <v>939257.13</v>
      </c>
      <c r="V233" s="27">
        <v>44501</v>
      </c>
      <c r="W233" s="21">
        <f t="shared" si="28"/>
        <v>7.7592976624208971E-4</v>
      </c>
      <c r="X233" s="21">
        <f t="shared" si="28"/>
        <v>8.6379667386178877E-3</v>
      </c>
      <c r="Y233" s="21">
        <f t="shared" si="28"/>
        <v>5.761273889731508E-3</v>
      </c>
    </row>
    <row r="234" spans="1:25">
      <c r="A234" s="17">
        <v>43160</v>
      </c>
      <c r="B234" s="18">
        <v>2017.5199999999998</v>
      </c>
      <c r="C234" s="18">
        <v>1031.3</v>
      </c>
      <c r="D234" s="18">
        <v>1423.8811841138051</v>
      </c>
      <c r="E234" s="17">
        <v>43160</v>
      </c>
      <c r="F234" s="19">
        <f t="shared" si="25"/>
        <v>1633.6499999999996</v>
      </c>
      <c r="G234" s="19">
        <f t="shared" si="26"/>
        <v>14602.3</v>
      </c>
      <c r="H234" s="19">
        <f t="shared" si="27"/>
        <v>17106.646233790743</v>
      </c>
      <c r="I234" s="22">
        <v>879274.23</v>
      </c>
      <c r="V234" s="27">
        <v>44531</v>
      </c>
      <c r="W234" s="21">
        <f t="shared" si="28"/>
        <v>-2.1443919078520291E-3</v>
      </c>
      <c r="X234" s="21">
        <f t="shared" si="28"/>
        <v>1.1012045584944114E-2</v>
      </c>
      <c r="Y234" s="21">
        <f t="shared" si="28"/>
        <v>7.5446210502341585E-3</v>
      </c>
    </row>
    <row r="235" spans="1:25">
      <c r="A235" s="17">
        <v>43191</v>
      </c>
      <c r="B235" s="18">
        <v>-943.29999999999984</v>
      </c>
      <c r="C235" s="18">
        <v>1294.7000000000003</v>
      </c>
      <c r="D235" s="18">
        <v>1715.5391685373706</v>
      </c>
      <c r="E235" s="17">
        <v>43191</v>
      </c>
      <c r="F235" s="19">
        <f t="shared" si="25"/>
        <v>301.63</v>
      </c>
      <c r="G235" s="19">
        <f t="shared" si="26"/>
        <v>15155.400000000001</v>
      </c>
      <c r="H235" s="19">
        <f t="shared" si="27"/>
        <v>16978.756715842643</v>
      </c>
      <c r="I235" s="22">
        <v>860047.59</v>
      </c>
      <c r="V235" s="27">
        <v>44562</v>
      </c>
      <c r="W235" s="21">
        <f t="shared" si="28"/>
        <v>-4.6524373928397839E-3</v>
      </c>
      <c r="X235" s="21">
        <f t="shared" si="28"/>
        <v>1.1982958794613335E-2</v>
      </c>
      <c r="Y235" s="21">
        <f t="shared" si="28"/>
        <v>8.9866922098894974E-3</v>
      </c>
    </row>
    <row r="236" spans="1:25">
      <c r="A236" s="17">
        <v>43221</v>
      </c>
      <c r="B236" s="18">
        <v>-1426.7100000000003</v>
      </c>
      <c r="C236" s="18">
        <v>2224.2000000000003</v>
      </c>
      <c r="D236" s="18">
        <v>2011.4231938906025</v>
      </c>
      <c r="E236" s="17">
        <v>43221</v>
      </c>
      <c r="F236" s="19">
        <f t="shared" si="25"/>
        <v>607.16000000000008</v>
      </c>
      <c r="G236" s="19">
        <f t="shared" si="26"/>
        <v>14848.5</v>
      </c>
      <c r="H236" s="19">
        <f t="shared" si="27"/>
        <v>16192.331130851853</v>
      </c>
      <c r="I236" s="22">
        <v>903619.34</v>
      </c>
      <c r="V236" s="27">
        <v>44593</v>
      </c>
      <c r="W236" s="21">
        <f t="shared" si="28"/>
        <v>-8.6230923045155349E-3</v>
      </c>
      <c r="X236" s="21">
        <f t="shared" si="28"/>
        <v>1.55202023453101E-2</v>
      </c>
      <c r="Y236" s="21">
        <f t="shared" si="28"/>
        <v>1.1463388287150062E-2</v>
      </c>
    </row>
    <row r="237" spans="1:25">
      <c r="A237" s="17">
        <v>43252</v>
      </c>
      <c r="B237" s="18">
        <v>-376.97999999999979</v>
      </c>
      <c r="C237" s="18">
        <v>2084</v>
      </c>
      <c r="D237" s="18">
        <v>1350.2585795156929</v>
      </c>
      <c r="E237" s="17">
        <v>43252</v>
      </c>
      <c r="F237" s="19">
        <f t="shared" si="25"/>
        <v>1886.6599999999996</v>
      </c>
      <c r="G237" s="19">
        <f t="shared" si="26"/>
        <v>13692.500000000002</v>
      </c>
      <c r="H237" s="19">
        <f t="shared" si="27"/>
        <v>14854.862623489458</v>
      </c>
      <c r="I237" s="22">
        <v>877846.06</v>
      </c>
      <c r="V237" s="27">
        <v>44621</v>
      </c>
      <c r="W237" s="21">
        <f t="shared" si="28"/>
        <v>-1.3180509968713543E-2</v>
      </c>
      <c r="X237" s="21">
        <f t="shared" si="28"/>
        <v>1.8663144267164474E-2</v>
      </c>
      <c r="Y237" s="21">
        <f t="shared" si="28"/>
        <v>1.3146947900578401E-2</v>
      </c>
    </row>
    <row r="238" spans="1:25">
      <c r="A238" s="17">
        <v>43282</v>
      </c>
      <c r="B238" s="18">
        <v>207.92000000000004</v>
      </c>
      <c r="C238" s="18">
        <v>613.40000000000009</v>
      </c>
      <c r="D238" s="18">
        <v>570.14194117154375</v>
      </c>
      <c r="E238" s="17">
        <v>43282</v>
      </c>
      <c r="F238" s="19">
        <f t="shared" si="25"/>
        <v>1798.8599999999997</v>
      </c>
      <c r="G238" s="19">
        <f t="shared" si="26"/>
        <v>12756.2</v>
      </c>
      <c r="H238" s="19">
        <f t="shared" si="27"/>
        <v>13888.316350447752</v>
      </c>
      <c r="I238" s="22">
        <v>869758.71</v>
      </c>
      <c r="V238" s="27">
        <v>44652</v>
      </c>
      <c r="W238" s="21">
        <f t="shared" si="28"/>
        <v>-1.4845434625016104E-2</v>
      </c>
      <c r="X238" s="21">
        <f t="shared" si="28"/>
        <v>1.9792753606734315E-2</v>
      </c>
      <c r="Y238" s="21">
        <f t="shared" si="28"/>
        <v>1.5069165829429684E-2</v>
      </c>
    </row>
    <row r="239" spans="1:25">
      <c r="A239" s="17">
        <v>43313</v>
      </c>
      <c r="B239" s="18">
        <v>-277.94</v>
      </c>
      <c r="C239" s="18">
        <v>403.30000000000007</v>
      </c>
      <c r="D239" s="18">
        <v>560.93654319526649</v>
      </c>
      <c r="E239" s="17">
        <v>43313</v>
      </c>
      <c r="F239" s="19">
        <f t="shared" si="25"/>
        <v>-1430.5799999999995</v>
      </c>
      <c r="G239" s="19">
        <f t="shared" si="26"/>
        <v>11736.8</v>
      </c>
      <c r="H239" s="19">
        <f t="shared" si="27"/>
        <v>12590.321526900685</v>
      </c>
      <c r="I239" s="22">
        <v>909949.14</v>
      </c>
      <c r="V239" s="17"/>
      <c r="W239" s="21"/>
      <c r="X239" s="21"/>
      <c r="Y239" s="21"/>
    </row>
    <row r="240" spans="1:25">
      <c r="A240" s="17">
        <v>43344</v>
      </c>
      <c r="B240" s="18">
        <v>-1314.1399999999999</v>
      </c>
      <c r="C240" s="18">
        <v>1724</v>
      </c>
      <c r="D240" s="18">
        <v>1589.3659001769697</v>
      </c>
      <c r="E240" s="17">
        <v>43344</v>
      </c>
      <c r="F240" s="19">
        <f t="shared" si="25"/>
        <v>-2005.6599999999999</v>
      </c>
      <c r="G240" s="19">
        <f t="shared" si="26"/>
        <v>12193.3</v>
      </c>
      <c r="H240" s="19">
        <f t="shared" si="27"/>
        <v>12882.336830728638</v>
      </c>
      <c r="I240" s="22">
        <v>910622.53</v>
      </c>
      <c r="V240" s="17"/>
      <c r="W240" s="21"/>
      <c r="X240" s="21"/>
      <c r="Y240" s="21"/>
    </row>
    <row r="241" spans="1:25">
      <c r="A241" s="17">
        <v>43374</v>
      </c>
      <c r="B241" s="18">
        <v>-3752.4899999999993</v>
      </c>
      <c r="C241" s="18">
        <v>3532.7</v>
      </c>
      <c r="D241" s="18">
        <v>3266.7508415752668</v>
      </c>
      <c r="E241" s="17">
        <v>43374</v>
      </c>
      <c r="F241" s="19">
        <f t="shared" si="25"/>
        <v>-7796.76</v>
      </c>
      <c r="G241" s="19">
        <f t="shared" si="26"/>
        <v>15662.900000000001</v>
      </c>
      <c r="H241" s="19">
        <f t="shared" si="27"/>
        <v>14989.328458149559</v>
      </c>
      <c r="I241" s="22">
        <v>814333.02</v>
      </c>
      <c r="V241" s="17"/>
      <c r="W241" s="21"/>
      <c r="X241" s="21"/>
      <c r="Y241" s="21"/>
    </row>
    <row r="242" spans="1:25">
      <c r="A242" s="17">
        <v>43405</v>
      </c>
      <c r="B242" s="18">
        <v>868.38000000000011</v>
      </c>
      <c r="C242" s="18">
        <v>125.20000000000007</v>
      </c>
      <c r="D242" s="18">
        <v>730.70802599356148</v>
      </c>
      <c r="E242" s="17">
        <v>43405</v>
      </c>
      <c r="F242" s="19">
        <f t="shared" si="25"/>
        <v>-4997.7399999999989</v>
      </c>
      <c r="G242" s="19">
        <f t="shared" si="26"/>
        <v>13032.800000000003</v>
      </c>
      <c r="H242" s="19">
        <f t="shared" si="27"/>
        <v>13219.005378170079</v>
      </c>
      <c r="I242" s="22">
        <v>780532.93</v>
      </c>
      <c r="V242" s="17"/>
      <c r="W242" s="21"/>
      <c r="X242" s="21"/>
      <c r="Y242" s="21"/>
    </row>
    <row r="243" spans="1:25">
      <c r="A243" s="17">
        <v>43435</v>
      </c>
      <c r="B243" s="18">
        <v>332.37999999999994</v>
      </c>
      <c r="C243" s="18">
        <v>45.200000000000024</v>
      </c>
      <c r="D243" s="18">
        <v>421.90077821891538</v>
      </c>
      <c r="E243" s="17">
        <v>43435</v>
      </c>
      <c r="F243" s="19">
        <f t="shared" si="25"/>
        <v>-6682.8799999999992</v>
      </c>
      <c r="G243" s="19">
        <f t="shared" si="26"/>
        <v>12046.700000000004</v>
      </c>
      <c r="H243" s="19">
        <f t="shared" si="27"/>
        <v>12217.024972275189</v>
      </c>
      <c r="I243" s="22">
        <v>847369.14</v>
      </c>
      <c r="V243" s="17"/>
      <c r="W243" s="21"/>
      <c r="X243" s="21"/>
      <c r="Y243" s="21"/>
    </row>
    <row r="244" spans="1:25">
      <c r="A244" s="17">
        <v>43466</v>
      </c>
      <c r="B244" s="18">
        <v>-75.349999999999909</v>
      </c>
      <c r="C244" s="18">
        <v>303.89999999999992</v>
      </c>
      <c r="D244" s="18">
        <v>1069.3938310143114</v>
      </c>
      <c r="E244" s="17">
        <v>43466</v>
      </c>
      <c r="F244" s="19">
        <f t="shared" si="25"/>
        <v>-5814.9299999999985</v>
      </c>
      <c r="G244" s="19">
        <f t="shared" si="26"/>
        <v>11055.900000000001</v>
      </c>
      <c r="H244" s="19">
        <f t="shared" si="27"/>
        <v>11570.879634752129</v>
      </c>
      <c r="I244" s="22">
        <v>861595.1</v>
      </c>
      <c r="V244" s="17"/>
      <c r="W244" s="21"/>
      <c r="X244" s="21"/>
      <c r="Y244" s="21"/>
    </row>
    <row r="245" spans="1:25">
      <c r="A245" s="17">
        <v>43497</v>
      </c>
      <c r="B245" s="18">
        <v>2152.7199999999998</v>
      </c>
      <c r="C245" s="18">
        <v>-85.600000000000165</v>
      </c>
      <c r="D245" s="18">
        <v>305.26032403756113</v>
      </c>
      <c r="E245" s="17">
        <v>43497</v>
      </c>
      <c r="F245" s="19">
        <f t="shared" si="25"/>
        <v>-2235.4999999999995</v>
      </c>
      <c r="G245" s="19">
        <f t="shared" si="26"/>
        <v>8746.1000000000022</v>
      </c>
      <c r="H245" s="19">
        <f t="shared" si="27"/>
        <v>9864.7167648990871</v>
      </c>
      <c r="I245" s="22">
        <v>825401.44</v>
      </c>
      <c r="V245" s="17"/>
      <c r="W245" s="21"/>
      <c r="X245" s="21"/>
      <c r="Y245" s="21"/>
    </row>
    <row r="246" spans="1:25">
      <c r="A246" s="17">
        <v>43525</v>
      </c>
      <c r="B246" s="18">
        <v>6148.72</v>
      </c>
      <c r="C246" s="18">
        <v>-2010.9999999999995</v>
      </c>
      <c r="D246" s="18">
        <v>-1065.833489453895</v>
      </c>
      <c r="E246" s="17">
        <v>43525</v>
      </c>
      <c r="F246" s="19">
        <f t="shared" si="25"/>
        <v>4290.2000000000007</v>
      </c>
      <c r="G246" s="19">
        <f t="shared" si="26"/>
        <v>4651.0999999999985</v>
      </c>
      <c r="H246" s="19">
        <f t="shared" si="27"/>
        <v>7448.6246959295022</v>
      </c>
      <c r="I246" s="22">
        <v>838058.72</v>
      </c>
      <c r="V246" s="17"/>
      <c r="W246" s="21"/>
      <c r="X246" s="21"/>
      <c r="Y246" s="21"/>
    </row>
    <row r="247" spans="1:25">
      <c r="A247" s="17">
        <v>43556</v>
      </c>
      <c r="B247" s="18">
        <v>1541.21</v>
      </c>
      <c r="C247" s="18">
        <v>-600.9</v>
      </c>
      <c r="D247" s="18">
        <v>-660.71680112066861</v>
      </c>
      <c r="E247" s="17">
        <v>43556</v>
      </c>
      <c r="F247" s="19">
        <f t="shared" si="25"/>
        <v>5623.49</v>
      </c>
      <c r="G247" s="19">
        <f t="shared" si="26"/>
        <v>3436.7999999999993</v>
      </c>
      <c r="H247" s="19">
        <f t="shared" si="27"/>
        <v>6217.7659536372894</v>
      </c>
      <c r="I247" s="22">
        <v>914839.34</v>
      </c>
      <c r="V247" s="17"/>
      <c r="W247" s="21"/>
      <c r="X247" s="21"/>
      <c r="Y247" s="21"/>
    </row>
    <row r="248" spans="1:25">
      <c r="A248" s="17">
        <v>43586</v>
      </c>
      <c r="B248" s="18">
        <v>1422.6399999999999</v>
      </c>
      <c r="C248" s="18">
        <v>752.8000000000003</v>
      </c>
      <c r="D248" s="18">
        <v>747.62994226465707</v>
      </c>
      <c r="E248" s="17">
        <v>43586</v>
      </c>
      <c r="F248" s="19">
        <f t="shared" si="25"/>
        <v>7324.0700000000015</v>
      </c>
      <c r="G248" s="19">
        <f t="shared" si="26"/>
        <v>3786.2999999999993</v>
      </c>
      <c r="H248" s="19">
        <f t="shared" si="27"/>
        <v>6404.45935270668</v>
      </c>
      <c r="I248" s="22">
        <v>913212.48</v>
      </c>
      <c r="V248" s="17"/>
      <c r="W248" s="21"/>
      <c r="X248" s="21"/>
      <c r="Y248" s="21"/>
    </row>
    <row r="249" spans="1:25">
      <c r="A249" s="17">
        <v>43617</v>
      </c>
      <c r="B249" s="18">
        <v>148.91000000000003</v>
      </c>
      <c r="C249" s="18">
        <v>523.20000000000005</v>
      </c>
      <c r="D249" s="18">
        <v>898.50310494059454</v>
      </c>
      <c r="E249" s="17">
        <v>43617</v>
      </c>
      <c r="F249" s="19">
        <f t="shared" si="25"/>
        <v>8787.1200000000008</v>
      </c>
      <c r="G249" s="19">
        <f t="shared" si="26"/>
        <v>2585.5</v>
      </c>
      <c r="H249" s="19">
        <f t="shared" si="27"/>
        <v>5713.5965574703041</v>
      </c>
      <c r="I249" s="22">
        <v>938041.4</v>
      </c>
      <c r="V249" s="17"/>
      <c r="W249" s="21"/>
      <c r="X249" s="21"/>
      <c r="Y249" s="21"/>
    </row>
    <row r="250" spans="1:25">
      <c r="A250" s="17">
        <v>43647</v>
      </c>
      <c r="B250" s="18">
        <v>-1934.23</v>
      </c>
      <c r="C250" s="18">
        <v>2963.6000000000004</v>
      </c>
      <c r="D250" s="18">
        <v>2191.1071207981563</v>
      </c>
      <c r="E250" s="17">
        <v>43647</v>
      </c>
      <c r="F250" s="19">
        <f t="shared" si="25"/>
        <v>10605.380000000001</v>
      </c>
      <c r="G250" s="19">
        <f t="shared" si="26"/>
        <v>2016.4000000000008</v>
      </c>
      <c r="H250" s="19">
        <f t="shared" si="27"/>
        <v>4637.9528366931936</v>
      </c>
      <c r="I250" s="22">
        <v>941343.42</v>
      </c>
      <c r="V250" s="17"/>
      <c r="W250" s="21"/>
      <c r="X250" s="21"/>
      <c r="Y250" s="21"/>
    </row>
    <row r="251" spans="1:25">
      <c r="A251" s="17">
        <v>43678</v>
      </c>
      <c r="B251" s="18">
        <v>-2198.54</v>
      </c>
      <c r="C251" s="18">
        <v>2944.7</v>
      </c>
      <c r="D251" s="18">
        <v>2460.7630858392135</v>
      </c>
      <c r="E251" s="17">
        <v>43678</v>
      </c>
      <c r="F251" s="19">
        <f t="shared" si="25"/>
        <v>7538.46</v>
      </c>
      <c r="G251" s="19">
        <f t="shared" si="26"/>
        <v>4835.9000000000005</v>
      </c>
      <c r="H251" s="19">
        <f t="shared" si="27"/>
        <v>6368.0078965388457</v>
      </c>
      <c r="I251" s="22">
        <v>862700.9</v>
      </c>
      <c r="V251" s="17"/>
      <c r="W251" s="21"/>
      <c r="X251" s="21"/>
      <c r="Y251" s="21"/>
    </row>
    <row r="252" spans="1:25">
      <c r="A252" s="17">
        <v>43709</v>
      </c>
      <c r="B252" s="18">
        <v>954.65</v>
      </c>
      <c r="C252" s="18">
        <v>1748.6</v>
      </c>
      <c r="D252" s="18">
        <v>1577.5779877139792</v>
      </c>
      <c r="E252" s="17">
        <v>43709</v>
      </c>
      <c r="F252" s="19">
        <f t="shared" si="25"/>
        <v>8160.7299999999987</v>
      </c>
      <c r="G252" s="19">
        <f t="shared" si="26"/>
        <v>6539.3000000000011</v>
      </c>
      <c r="H252" s="19">
        <f t="shared" si="27"/>
        <v>7523.6851060339104</v>
      </c>
      <c r="I252" s="22">
        <v>835737.78</v>
      </c>
      <c r="V252" s="17"/>
      <c r="W252" s="21"/>
      <c r="X252" s="21"/>
      <c r="Y252" s="21"/>
    </row>
    <row r="253" spans="1:25">
      <c r="A253" s="17">
        <v>43739</v>
      </c>
      <c r="B253" s="18">
        <v>2062.0500000000002</v>
      </c>
      <c r="C253" s="18">
        <v>656.00000000000023</v>
      </c>
      <c r="D253" s="18">
        <v>482.08832915434317</v>
      </c>
      <c r="E253" s="17">
        <v>43739</v>
      </c>
      <c r="F253" s="19">
        <f t="shared" si="25"/>
        <v>10298.130000000001</v>
      </c>
      <c r="G253" s="19">
        <f t="shared" si="26"/>
        <v>6891.4</v>
      </c>
      <c r="H253" s="19">
        <f t="shared" si="27"/>
        <v>6936.3796041739415</v>
      </c>
      <c r="I253" s="22">
        <v>839566.25</v>
      </c>
      <c r="V253" s="17"/>
      <c r="W253" s="21"/>
      <c r="X253" s="21"/>
      <c r="Y253" s="21"/>
    </row>
    <row r="254" spans="1:25">
      <c r="A254" s="17">
        <v>43770</v>
      </c>
      <c r="B254" s="18">
        <v>3149.6099999999997</v>
      </c>
      <c r="C254" s="18">
        <v>-1119.1999999999998</v>
      </c>
      <c r="D254" s="18">
        <v>-675.26534604377753</v>
      </c>
      <c r="E254" s="17">
        <v>43770</v>
      </c>
      <c r="F254" s="19">
        <f t="shared" si="25"/>
        <v>11295.02</v>
      </c>
      <c r="G254" s="19">
        <f t="shared" si="26"/>
        <v>5857.8</v>
      </c>
      <c r="H254" s="19">
        <f t="shared" si="27"/>
        <v>5955.8539340926027</v>
      </c>
      <c r="I254" s="22">
        <v>891087.88</v>
      </c>
      <c r="V254" s="17"/>
      <c r="W254" s="21"/>
      <c r="X254" s="21"/>
      <c r="Y254" s="21"/>
    </row>
    <row r="255" spans="1:25">
      <c r="A255" s="17">
        <v>43800</v>
      </c>
      <c r="B255" s="18">
        <v>862.02</v>
      </c>
      <c r="C255" s="18">
        <v>-105.59999999999991</v>
      </c>
      <c r="D255" s="18">
        <v>297.11610871992195</v>
      </c>
      <c r="E255" s="17">
        <v>43800</v>
      </c>
      <c r="F255" s="19">
        <f t="shared" si="25"/>
        <v>6008.32</v>
      </c>
      <c r="G255" s="19">
        <f t="shared" si="26"/>
        <v>7763.2000000000007</v>
      </c>
      <c r="H255" s="19">
        <f t="shared" si="27"/>
        <v>7318.80353226642</v>
      </c>
      <c r="I255" s="22">
        <v>893383.07</v>
      </c>
      <c r="V255" s="17"/>
      <c r="W255" s="21"/>
      <c r="X255" s="21"/>
      <c r="Y255" s="21"/>
    </row>
    <row r="256" spans="1:25">
      <c r="A256" s="17">
        <v>43831</v>
      </c>
      <c r="B256" s="18">
        <v>1372.6400000000003</v>
      </c>
      <c r="C256" s="18">
        <v>311.39999999999992</v>
      </c>
      <c r="D256" s="18">
        <v>-219.55432726973584</v>
      </c>
      <c r="E256" s="17">
        <v>43831</v>
      </c>
      <c r="F256" s="19">
        <f t="shared" si="25"/>
        <v>5839.75</v>
      </c>
      <c r="G256" s="19">
        <f t="shared" si="26"/>
        <v>8675.5</v>
      </c>
      <c r="H256" s="19">
        <f t="shared" si="27"/>
        <v>7759.9660061173527</v>
      </c>
      <c r="I256" s="22">
        <v>909009.33</v>
      </c>
      <c r="V256" s="17"/>
      <c r="W256" s="21"/>
      <c r="X256" s="21"/>
      <c r="Y256" s="21"/>
    </row>
    <row r="257" spans="1:25">
      <c r="A257" s="17">
        <v>43862</v>
      </c>
      <c r="B257" s="18">
        <v>414.27999999999992</v>
      </c>
      <c r="C257" s="18">
        <v>2348.1</v>
      </c>
      <c r="D257" s="18">
        <v>1328.7353169337566</v>
      </c>
      <c r="E257" s="17">
        <v>43862</v>
      </c>
      <c r="F257" s="19">
        <f t="shared" si="25"/>
        <v>4831.3900000000003</v>
      </c>
      <c r="G257" s="19">
        <f t="shared" si="26"/>
        <v>10270.800000000001</v>
      </c>
      <c r="H257" s="19">
        <f t="shared" si="27"/>
        <v>8341.0713807864522</v>
      </c>
      <c r="I257" s="22">
        <v>884476.68</v>
      </c>
      <c r="V257" s="17"/>
      <c r="W257" s="21"/>
      <c r="X257" s="21"/>
      <c r="Y257" s="21"/>
    </row>
    <row r="258" spans="1:25">
      <c r="A258" s="17">
        <v>43891</v>
      </c>
      <c r="B258" s="18">
        <v>-8389.8799999999992</v>
      </c>
      <c r="C258" s="18">
        <v>7459.3000000000011</v>
      </c>
      <c r="D258" s="18">
        <v>3823.3636584071628</v>
      </c>
      <c r="E258" s="17">
        <v>43891</v>
      </c>
      <c r="F258" s="19">
        <f t="shared" si="25"/>
        <v>-3707.3999999999996</v>
      </c>
      <c r="G258" s="19">
        <f t="shared" si="26"/>
        <v>17206.900000000001</v>
      </c>
      <c r="H258" s="19">
        <f t="shared" si="27"/>
        <v>11265.93193425302</v>
      </c>
      <c r="I258" s="22">
        <v>841161.62</v>
      </c>
      <c r="V258" s="17"/>
      <c r="W258" s="21"/>
      <c r="X258" s="21"/>
      <c r="Y258" s="21"/>
    </row>
    <row r="259" spans="1:25">
      <c r="A259" s="17">
        <v>43922</v>
      </c>
      <c r="B259" s="18">
        <v>-30.54000000000002</v>
      </c>
      <c r="C259" s="18">
        <v>-107.30000000000004</v>
      </c>
      <c r="D259" s="18">
        <v>-786.48077980016978</v>
      </c>
      <c r="E259" s="17">
        <v>43922</v>
      </c>
      <c r="F259" s="19">
        <f t="shared" si="25"/>
        <v>-1803.7099999999991</v>
      </c>
      <c r="G259" s="19">
        <f t="shared" si="26"/>
        <v>14136.000000000002</v>
      </c>
      <c r="H259" s="19">
        <f t="shared" si="27"/>
        <v>8288.3440336546937</v>
      </c>
      <c r="I259" s="22">
        <v>587300.57999999996</v>
      </c>
      <c r="V259" s="17"/>
      <c r="W259" s="21"/>
      <c r="X259" s="21"/>
      <c r="Y259" s="21"/>
    </row>
    <row r="260" spans="1:25">
      <c r="A260" s="17">
        <v>43952</v>
      </c>
      <c r="B260" s="18">
        <v>1718.9599999999996</v>
      </c>
      <c r="C260" s="18">
        <v>1501.0000000000002</v>
      </c>
      <c r="D260" s="18">
        <v>675.46820255045486</v>
      </c>
      <c r="E260" s="17">
        <v>43952</v>
      </c>
      <c r="F260" s="19">
        <f t="shared" si="25"/>
        <v>2113.7900000000022</v>
      </c>
      <c r="G260" s="19">
        <f t="shared" si="26"/>
        <v>12692.300000000003</v>
      </c>
      <c r="H260" s="19">
        <f t="shared" si="27"/>
        <v>6503.0491503659359</v>
      </c>
      <c r="I260" s="22">
        <v>703299.53</v>
      </c>
      <c r="V260" s="17"/>
      <c r="W260" s="21"/>
      <c r="X260" s="21"/>
      <c r="Y260" s="21"/>
    </row>
    <row r="261" spans="1:25">
      <c r="A261" s="17">
        <v>43983</v>
      </c>
      <c r="B261" s="18">
        <v>2473.0699999999993</v>
      </c>
      <c r="C261" s="18">
        <v>318.89999999999998</v>
      </c>
      <c r="D261" s="18">
        <v>-66.379539277697489</v>
      </c>
      <c r="E261" s="17">
        <v>43983</v>
      </c>
      <c r="F261" s="19">
        <f t="shared" si="25"/>
        <v>3632.21</v>
      </c>
      <c r="G261" s="19">
        <f t="shared" si="26"/>
        <v>11262.600000000002</v>
      </c>
      <c r="H261" s="19">
        <f t="shared" si="27"/>
        <v>4859.0916233742591</v>
      </c>
      <c r="I261" s="22">
        <v>772395.97</v>
      </c>
      <c r="V261" s="17"/>
      <c r="W261" s="21"/>
      <c r="X261" s="21"/>
      <c r="Y261" s="21"/>
    </row>
    <row r="262" spans="1:25">
      <c r="A262" s="17">
        <v>44013</v>
      </c>
      <c r="B262" s="18">
        <v>1153.29</v>
      </c>
      <c r="C262" s="18">
        <v>-1338.1999999999998</v>
      </c>
      <c r="D262" s="18">
        <v>-1234.5037480922906</v>
      </c>
      <c r="E262" s="17">
        <v>44013</v>
      </c>
      <c r="F262" s="19">
        <f t="shared" si="25"/>
        <v>2723.45</v>
      </c>
      <c r="G262" s="19">
        <f t="shared" si="26"/>
        <v>9268.4000000000015</v>
      </c>
      <c r="H262" s="19">
        <f t="shared" si="27"/>
        <v>3142.4995461276253</v>
      </c>
      <c r="I262" s="22">
        <v>868600.9</v>
      </c>
      <c r="V262" s="17"/>
      <c r="W262" s="21"/>
      <c r="X262" s="21"/>
      <c r="Y262" s="21"/>
    </row>
    <row r="263" spans="1:25">
      <c r="A263" s="17">
        <v>44044</v>
      </c>
      <c r="B263" s="18">
        <v>6095.5299999999988</v>
      </c>
      <c r="C263" s="18">
        <v>-1479.4</v>
      </c>
      <c r="D263" s="18">
        <v>-1124.450146172805</v>
      </c>
      <c r="E263" s="17">
        <v>44044</v>
      </c>
      <c r="F263" s="19">
        <f t="shared" si="25"/>
        <v>5669.369999999999</v>
      </c>
      <c r="G263" s="19">
        <f t="shared" si="26"/>
        <v>8908.2000000000025</v>
      </c>
      <c r="H263" s="19">
        <f t="shared" si="27"/>
        <v>2693.314745998598</v>
      </c>
      <c r="I263" s="22">
        <v>881860.68</v>
      </c>
      <c r="V263" s="17"/>
      <c r="W263" s="21"/>
      <c r="X263" s="21"/>
      <c r="Y263" s="21"/>
    </row>
    <row r="264" spans="1:25">
      <c r="A264" s="17">
        <v>44075</v>
      </c>
      <c r="B264" s="18">
        <v>-767.28</v>
      </c>
      <c r="C264" s="18">
        <v>12.09999999999992</v>
      </c>
      <c r="D264" s="18">
        <v>-536.98960320710296</v>
      </c>
      <c r="E264" s="17">
        <v>44075</v>
      </c>
      <c r="F264" s="19">
        <f t="shared" si="25"/>
        <v>4040.0699999999988</v>
      </c>
      <c r="G264" s="19">
        <f t="shared" si="26"/>
        <v>9025.9000000000015</v>
      </c>
      <c r="H264" s="19">
        <f t="shared" si="27"/>
        <v>1859.2090340715736</v>
      </c>
      <c r="I264" s="22">
        <v>872944.93</v>
      </c>
      <c r="V264" s="17"/>
      <c r="W264" s="21"/>
      <c r="X264" s="21"/>
      <c r="Y264" s="21"/>
    </row>
    <row r="265" spans="1:25">
      <c r="A265" s="17">
        <v>44105</v>
      </c>
      <c r="B265" s="18">
        <v>2506.3800000000006</v>
      </c>
      <c r="C265" s="18">
        <v>-2356.7000000000003</v>
      </c>
      <c r="D265" s="18">
        <v>-1953.8871090094271</v>
      </c>
      <c r="E265" s="17">
        <v>44105</v>
      </c>
      <c r="F265" s="19">
        <f t="shared" si="25"/>
        <v>5173.8099999999977</v>
      </c>
      <c r="G265" s="19">
        <f t="shared" si="26"/>
        <v>6357.8000000000029</v>
      </c>
      <c r="H265" s="19">
        <f t="shared" si="27"/>
        <v>124.87625233188237</v>
      </c>
      <c r="I265" s="22">
        <v>875198.44</v>
      </c>
      <c r="V265" s="17"/>
      <c r="W265" s="21"/>
      <c r="X265" s="21"/>
      <c r="Y265" s="21"/>
    </row>
    <row r="266" spans="1:25">
      <c r="A266" s="17">
        <v>44136</v>
      </c>
      <c r="B266" s="18">
        <v>9559.2800000000025</v>
      </c>
      <c r="C266" s="18">
        <v>-6514.7999999999993</v>
      </c>
      <c r="D266" s="18">
        <v>-4143.5067853716318</v>
      </c>
      <c r="E266" s="17">
        <v>44136</v>
      </c>
      <c r="F266" s="19">
        <f t="shared" si="25"/>
        <v>14318.810000000001</v>
      </c>
      <c r="G266" s="19">
        <f t="shared" si="26"/>
        <v>-2505.0999999999981</v>
      </c>
      <c r="H266" s="19">
        <f t="shared" si="27"/>
        <v>-5347.3658499735066</v>
      </c>
      <c r="I266" s="22">
        <v>871571.57</v>
      </c>
      <c r="V266" s="17"/>
      <c r="W266" s="21"/>
      <c r="X266" s="21"/>
      <c r="Y266" s="21"/>
    </row>
    <row r="267" spans="1:25">
      <c r="A267" s="17">
        <v>44166</v>
      </c>
      <c r="B267" s="18">
        <v>6450.6500000000015</v>
      </c>
      <c r="C267" s="18">
        <v>-4486.4000000000005</v>
      </c>
      <c r="D267" s="18">
        <v>-2630.2986787616182</v>
      </c>
      <c r="E267" s="17">
        <v>44166</v>
      </c>
      <c r="F267" s="19">
        <f t="shared" si="25"/>
        <v>29159.340000000004</v>
      </c>
      <c r="G267" s="19">
        <f t="shared" si="26"/>
        <v>-14450.8</v>
      </c>
      <c r="H267" s="19">
        <f t="shared" si="27"/>
        <v>-11801.028187142289</v>
      </c>
      <c r="I267" s="22">
        <v>997575.98</v>
      </c>
      <c r="V267" s="17"/>
      <c r="W267" s="21"/>
      <c r="X267" s="21"/>
      <c r="Y267" s="21"/>
    </row>
    <row r="268" spans="1:25" ht="10">
      <c r="A268" s="25">
        <v>44197</v>
      </c>
      <c r="B268" s="26">
        <v>1978.2299999999998</v>
      </c>
      <c r="C268" s="26">
        <v>-1632.7000000000007</v>
      </c>
      <c r="D268" s="26">
        <v>-1769.4768897165691</v>
      </c>
      <c r="E268" s="25">
        <v>44197</v>
      </c>
      <c r="F268" s="19">
        <f t="shared" si="25"/>
        <v>31168.110000000004</v>
      </c>
      <c r="G268" s="19">
        <f t="shared" si="26"/>
        <v>-15976.2</v>
      </c>
      <c r="H268" s="19">
        <f t="shared" si="27"/>
        <v>-12784.024297058686</v>
      </c>
      <c r="I268" s="22">
        <v>1083595.79</v>
      </c>
    </row>
    <row r="269" spans="1:25" ht="10">
      <c r="A269" s="25">
        <v>44228</v>
      </c>
      <c r="B269" s="26">
        <v>3015.5599999999995</v>
      </c>
      <c r="C269" s="26">
        <v>-2249.9999999999995</v>
      </c>
      <c r="D269" s="26">
        <v>-1986.0597238827268</v>
      </c>
      <c r="E269" s="25">
        <v>44228</v>
      </c>
      <c r="F269" s="19">
        <f t="shared" si="25"/>
        <v>32464.71</v>
      </c>
      <c r="G269" s="19">
        <f t="shared" si="26"/>
        <v>-19727.2</v>
      </c>
      <c r="H269" s="19">
        <f t="shared" si="27"/>
        <v>-15445.552223491868</v>
      </c>
      <c r="I269" s="22">
        <v>1139172.05</v>
      </c>
    </row>
    <row r="270" spans="1:25">
      <c r="A270" s="27">
        <v>44286</v>
      </c>
      <c r="B270" s="18">
        <f>[1]fii_mf_bse!$D271-64.41</f>
        <v>2268.13</v>
      </c>
      <c r="C270" s="18">
        <f>[1]MFs_mon!$Q260</f>
        <v>712.30000000000007</v>
      </c>
      <c r="D270" s="18">
        <f>[1]MFs_mon!$S260</f>
        <v>340.59614645988074</v>
      </c>
      <c r="E270" s="27">
        <v>44286</v>
      </c>
      <c r="F270" s="19">
        <f t="shared" si="25"/>
        <v>32259.770000000008</v>
      </c>
      <c r="G270" s="19">
        <f t="shared" si="26"/>
        <v>-19333.800000000003</v>
      </c>
      <c r="H270" s="19">
        <f t="shared" si="27"/>
        <v>-15038.576537754292</v>
      </c>
      <c r="I270" s="22">
        <v>1176150.07</v>
      </c>
    </row>
    <row r="271" spans="1:25">
      <c r="A271" s="27">
        <v>44316</v>
      </c>
      <c r="B271" s="28">
        <f>-92280/74</f>
        <v>-1247.0270270270271</v>
      </c>
      <c r="C271" s="28">
        <f>96690/74</f>
        <v>1306.6216216216217</v>
      </c>
      <c r="E271" s="27">
        <v>44316</v>
      </c>
      <c r="F271" s="19">
        <f t="shared" si="25"/>
        <v>29859.45297297298</v>
      </c>
      <c r="G271" s="19">
        <f t="shared" si="26"/>
        <v>-16688.978378378379</v>
      </c>
      <c r="H271" s="19">
        <f t="shared" si="27"/>
        <v>-13804.072789662001</v>
      </c>
      <c r="I271" s="22">
        <v>1178714.32</v>
      </c>
    </row>
    <row r="272" spans="1:25">
      <c r="A272" s="27">
        <v>44347</v>
      </c>
      <c r="B272" s="18">
        <f>[1]fii_mf_bse!$D273</f>
        <v>748.90999999999985</v>
      </c>
      <c r="C272" s="18">
        <f>[1]MFs_mon!$Q262</f>
        <v>282.89999999999998</v>
      </c>
      <c r="D272" s="18">
        <f>[1]MFs_mon!$S262</f>
        <v>14.733906382930723</v>
      </c>
      <c r="E272" s="27">
        <v>44347</v>
      </c>
      <c r="F272" s="19">
        <f t="shared" si="25"/>
        <v>24512.832972972981</v>
      </c>
      <c r="G272" s="19">
        <f t="shared" si="26"/>
        <v>-14926.678378378379</v>
      </c>
      <c r="H272" s="19">
        <f t="shared" si="27"/>
        <v>-12664.888737106263</v>
      </c>
      <c r="I272" s="22">
        <v>1275618.47</v>
      </c>
    </row>
    <row r="273" spans="1:9">
      <c r="A273" s="27">
        <v>44377</v>
      </c>
      <c r="B273" s="18">
        <f>[1]fii_mf_bse!$D274</f>
        <v>1498.08</v>
      </c>
      <c r="C273" s="18">
        <f>[1]MFs_mon!$Q263</f>
        <v>943.1</v>
      </c>
      <c r="D273" s="18">
        <f>[1]MFs_mon!$S263</f>
        <v>882.14299298458002</v>
      </c>
      <c r="E273" s="27">
        <v>44377</v>
      </c>
      <c r="F273" s="19">
        <f t="shared" ref="F273:F283" si="29">SUM(B265:B273)</f>
        <v>26778.192972972982</v>
      </c>
      <c r="G273" s="19">
        <f t="shared" ref="G273:G283" si="30">SUM(C265:C273)</f>
        <v>-13995.678378378381</v>
      </c>
      <c r="H273" s="19">
        <f t="shared" ref="H273:H283" si="31">SUM(D265:D273)</f>
        <v>-11245.756140914582</v>
      </c>
      <c r="I273" s="22">
        <v>1280567.42</v>
      </c>
    </row>
    <row r="274" spans="1:9">
      <c r="A274" s="29">
        <v>44408</v>
      </c>
      <c r="B274" s="30">
        <v>-1337.52</v>
      </c>
      <c r="C274" s="30">
        <v>2072.8000000000002</v>
      </c>
      <c r="E274" s="29">
        <v>44408</v>
      </c>
      <c r="F274" s="19">
        <f t="shared" si="29"/>
        <v>22934.292972972977</v>
      </c>
      <c r="G274" s="19">
        <f t="shared" si="30"/>
        <v>-9566.1783783783794</v>
      </c>
      <c r="H274" s="19">
        <f t="shared" si="31"/>
        <v>-9291.8690319051548</v>
      </c>
      <c r="I274" s="22">
        <v>1298187.06</v>
      </c>
    </row>
    <row r="275" spans="1:9">
      <c r="A275" s="27">
        <v>44409</v>
      </c>
      <c r="B275" s="18">
        <f>[1]fii_mf_bse!$D276</f>
        <v>1012.4099999999999</v>
      </c>
      <c r="C275" s="18">
        <f>[1]MFs_mon!$Q265</f>
        <v>929</v>
      </c>
      <c r="D275" s="18">
        <f>[1]MFs_mon!$S265</f>
        <v>1568.2050702122094</v>
      </c>
      <c r="E275" s="27">
        <v>44409</v>
      </c>
      <c r="F275" s="19">
        <f t="shared" si="29"/>
        <v>14387.422972972972</v>
      </c>
      <c r="G275" s="19">
        <f t="shared" si="30"/>
        <v>-2122.3783783783783</v>
      </c>
      <c r="H275" s="19">
        <f t="shared" si="31"/>
        <v>-3580.1571763213142</v>
      </c>
      <c r="I275" s="22">
        <v>1298187.06</v>
      </c>
    </row>
    <row r="276" spans="1:9">
      <c r="A276" s="27">
        <v>44440</v>
      </c>
      <c r="B276" s="18">
        <f>[1]fii_mf_bse!$D277</f>
        <v>1139.3699999999999</v>
      </c>
      <c r="C276" s="18">
        <f>[1]MFs_mon!$Q266</f>
        <v>802</v>
      </c>
      <c r="D276" s="18">
        <f>[1]MFs_mon!$S266</f>
        <v>1051.0065939333831</v>
      </c>
      <c r="E276" s="27">
        <v>44440</v>
      </c>
      <c r="F276" s="19">
        <f t="shared" si="29"/>
        <v>9076.1429729729716</v>
      </c>
      <c r="G276" s="19">
        <f t="shared" si="30"/>
        <v>3166.0216216216218</v>
      </c>
      <c r="H276" s="19">
        <f t="shared" si="31"/>
        <v>101.1480963736883</v>
      </c>
      <c r="I276" s="22">
        <v>1410865.03</v>
      </c>
    </row>
    <row r="277" spans="1:9">
      <c r="A277" s="27">
        <v>44470</v>
      </c>
      <c r="B277" s="18">
        <v>-2271.3500000000004</v>
      </c>
      <c r="C277" s="26">
        <v>601.00000000000011</v>
      </c>
      <c r="D277" s="26">
        <v>782.13347006253184</v>
      </c>
      <c r="E277" s="27">
        <v>44470</v>
      </c>
      <c r="F277" s="19">
        <f t="shared" si="29"/>
        <v>4826.5629729729708</v>
      </c>
      <c r="G277" s="19">
        <f t="shared" si="30"/>
        <v>5399.721621621622</v>
      </c>
      <c r="H277" s="19">
        <f t="shared" si="31"/>
        <v>2652.7584561527892</v>
      </c>
      <c r="I277" s="22">
        <v>1427564.51</v>
      </c>
    </row>
    <row r="278" spans="1:9">
      <c r="A278" s="27">
        <v>44501</v>
      </c>
      <c r="B278" s="18">
        <f>[1]fii_mf_bse!$D279</f>
        <v>-756.09000000000049</v>
      </c>
      <c r="C278" s="18">
        <f>[1]MFs_mon!$Q268</f>
        <v>4094</v>
      </c>
      <c r="D278" s="18">
        <f>[1]MFs_mon!$S268</f>
        <v>3193.904356906055</v>
      </c>
      <c r="E278" s="27">
        <v>44501</v>
      </c>
      <c r="F278" s="19">
        <f t="shared" si="29"/>
        <v>1054.9129729729716</v>
      </c>
      <c r="G278" s="19">
        <f t="shared" si="30"/>
        <v>11743.721621621622</v>
      </c>
      <c r="H278" s="19">
        <f t="shared" si="31"/>
        <v>7832.722536941571</v>
      </c>
      <c r="I278" s="22">
        <v>1441910.82</v>
      </c>
    </row>
    <row r="279" spans="1:9">
      <c r="A279" s="27">
        <v>44531</v>
      </c>
      <c r="B279" s="18">
        <f>[1]fii_mf_bse!$D280</f>
        <v>-1741.37</v>
      </c>
      <c r="C279" s="18">
        <f>[1]MFs_mon!$Q269</f>
        <v>4141.2</v>
      </c>
      <c r="D279" s="18">
        <f>[1]MFs_mon!$S269</f>
        <v>2903.0067926057818</v>
      </c>
      <c r="E279" s="27">
        <v>44531</v>
      </c>
      <c r="F279" s="19">
        <f t="shared" si="29"/>
        <v>-2954.5870270270284</v>
      </c>
      <c r="G279" s="19">
        <f t="shared" si="30"/>
        <v>15172.621621621623</v>
      </c>
      <c r="H279" s="19">
        <f t="shared" si="31"/>
        <v>10395.133183087471</v>
      </c>
      <c r="I279" s="22">
        <v>1390208.23</v>
      </c>
    </row>
    <row r="280" spans="1:9">
      <c r="A280" s="27">
        <v>44562</v>
      </c>
      <c r="B280" s="18">
        <f>[1]fii_mf_bse!$D281</f>
        <v>-4816.9399999999996</v>
      </c>
      <c r="C280" s="18">
        <f>[1]MFs_mon!$Q270</f>
        <v>2938.7</v>
      </c>
      <c r="D280" s="18">
        <f>[1]MFs_mon!$S270</f>
        <v>2207.6529207433332</v>
      </c>
      <c r="E280" s="27">
        <v>44562</v>
      </c>
      <c r="F280" s="19">
        <f t="shared" si="29"/>
        <v>-6524.5000000000009</v>
      </c>
      <c r="G280" s="19">
        <f t="shared" si="30"/>
        <v>16804.7</v>
      </c>
      <c r="H280" s="19">
        <f t="shared" si="31"/>
        <v>12602.786103830804</v>
      </c>
      <c r="I280" s="22">
        <v>1445563.5</v>
      </c>
    </row>
    <row r="281" spans="1:9">
      <c r="A281" s="27">
        <v>44593</v>
      </c>
      <c r="B281" s="18">
        <f>[1]fii_mf_bse!$D282</f>
        <v>-5018.17</v>
      </c>
      <c r="C281" s="18">
        <f>[1]MFs_mon!$Q271</f>
        <v>5601.1</v>
      </c>
      <c r="D281" s="18">
        <f>[1]MFs_mon!$S271</f>
        <v>3752.1595533625805</v>
      </c>
      <c r="E281" s="27">
        <v>44593</v>
      </c>
      <c r="F281" s="19">
        <f t="shared" si="29"/>
        <v>-12291.580000000002</v>
      </c>
      <c r="G281" s="19">
        <f t="shared" si="30"/>
        <v>22122.9</v>
      </c>
      <c r="H281" s="19">
        <f t="shared" si="31"/>
        <v>16340.211750810457</v>
      </c>
      <c r="I281" s="22">
        <v>1436443.93</v>
      </c>
    </row>
    <row r="282" spans="1:9">
      <c r="A282" s="27">
        <v>44621</v>
      </c>
      <c r="B282" s="18">
        <v>-4837.2800000000007</v>
      </c>
      <c r="C282" s="18">
        <v>5195.3000000000011</v>
      </c>
      <c r="D282" s="18">
        <v>3121.4407079297616</v>
      </c>
      <c r="E282" s="27">
        <v>44621</v>
      </c>
      <c r="F282" s="19">
        <f t="shared" si="29"/>
        <v>-18626.940000000002</v>
      </c>
      <c r="G282" s="19">
        <f t="shared" si="30"/>
        <v>26375.100000000006</v>
      </c>
      <c r="H282" s="19">
        <f t="shared" si="31"/>
        <v>18579.50946575564</v>
      </c>
      <c r="I282" s="22">
        <f>_xll.BDH("BSE500 Index","free float market cap",E282,E282,"days=a","fill=p","FX=USD")</f>
        <v>1337619.77</v>
      </c>
    </row>
    <row r="283" spans="1:9">
      <c r="A283" s="27">
        <v>44652</v>
      </c>
      <c r="B283" s="14">
        <v>-3627.58</v>
      </c>
      <c r="C283" s="14">
        <v>3585.4</v>
      </c>
      <c r="D283" s="15">
        <v>2652.7245250924907</v>
      </c>
      <c r="E283" s="27">
        <v>44652</v>
      </c>
      <c r="F283" s="19">
        <f t="shared" si="29"/>
        <v>-20917</v>
      </c>
      <c r="G283" s="19">
        <f t="shared" si="30"/>
        <v>27887.700000000004</v>
      </c>
      <c r="H283" s="19">
        <f t="shared" si="31"/>
        <v>21232.23399084813</v>
      </c>
      <c r="I283" s="22">
        <f>_xll.BDH("BSE500 Index","free float market cap",E283,E283,"days=a","fill=p","FX=USD")</f>
        <v>1402165.89</v>
      </c>
    </row>
  </sheetData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46D8C2-3FCF-4EC5-B4D0-1A7758D4FC0E}">
  <dimension ref="A1:Y283"/>
  <sheetViews>
    <sheetView showGridLines="0" topLeftCell="Q1" workbookViewId="0">
      <selection activeCell="Y3" sqref="Y3"/>
    </sheetView>
  </sheetViews>
  <sheetFormatPr defaultColWidth="9.1796875" defaultRowHeight="14.5"/>
  <cols>
    <col min="1" max="1" width="9.1796875" style="14"/>
    <col min="2" max="2" width="8.26953125" style="14" bestFit="1" customWidth="1"/>
    <col min="3" max="3" width="9.1796875" style="14" bestFit="1" customWidth="1"/>
    <col min="4" max="4" width="9.26953125" style="15" bestFit="1" customWidth="1"/>
    <col min="5" max="5" width="9.26953125" style="15" customWidth="1"/>
    <col min="6" max="8" width="9.1796875" style="14"/>
    <col min="9" max="9" width="12.1796875" style="14" bestFit="1" customWidth="1"/>
    <col min="10" max="16384" width="9.1796875" style="14"/>
  </cols>
  <sheetData>
    <row r="1" spans="1:25">
      <c r="A1" s="13" t="s">
        <v>25</v>
      </c>
    </row>
    <row r="3" spans="1:25" s="13" customFormat="1" ht="10">
      <c r="A3" s="16"/>
      <c r="B3" s="13" t="s">
        <v>26</v>
      </c>
      <c r="C3" s="13" t="s">
        <v>27</v>
      </c>
      <c r="D3" s="13" t="s">
        <v>28</v>
      </c>
    </row>
    <row r="4" spans="1:25">
      <c r="A4" s="17">
        <v>36161</v>
      </c>
      <c r="B4" s="18"/>
      <c r="C4" s="18"/>
      <c r="D4" s="18"/>
      <c r="E4" s="20"/>
    </row>
    <row r="5" spans="1:25">
      <c r="A5" s="17">
        <v>36192</v>
      </c>
      <c r="B5" s="18"/>
      <c r="C5" s="18"/>
      <c r="D5" s="18"/>
      <c r="E5" s="20"/>
    </row>
    <row r="6" spans="1:25">
      <c r="A6" s="17">
        <v>36220</v>
      </c>
      <c r="B6" s="18"/>
      <c r="C6" s="18"/>
      <c r="D6" s="18"/>
      <c r="E6" s="20"/>
    </row>
    <row r="7" spans="1:25">
      <c r="A7" s="17">
        <v>36251</v>
      </c>
      <c r="B7" s="18"/>
      <c r="C7" s="18"/>
      <c r="D7" s="18"/>
      <c r="E7" s="20"/>
    </row>
    <row r="8" spans="1:25">
      <c r="A8" s="17">
        <v>36281</v>
      </c>
      <c r="B8" s="18"/>
      <c r="C8" s="18"/>
      <c r="D8" s="18"/>
      <c r="E8" s="20"/>
    </row>
    <row r="9" spans="1:25">
      <c r="A9" s="17">
        <v>36312</v>
      </c>
      <c r="B9" s="18"/>
      <c r="C9" s="18"/>
      <c r="D9" s="18"/>
      <c r="E9" s="20"/>
    </row>
    <row r="10" spans="1:25">
      <c r="A10" s="17">
        <v>36342</v>
      </c>
      <c r="B10" s="18"/>
      <c r="C10" s="18"/>
      <c r="D10" s="18"/>
      <c r="E10" s="20"/>
    </row>
    <row r="11" spans="1:25">
      <c r="A11" s="17">
        <v>36373</v>
      </c>
      <c r="B11" s="18"/>
      <c r="C11" s="18"/>
      <c r="D11" s="18"/>
      <c r="E11" s="20"/>
    </row>
    <row r="12" spans="1:25">
      <c r="A12" s="17">
        <v>36404</v>
      </c>
      <c r="B12" s="18"/>
      <c r="C12" s="18"/>
      <c r="D12" s="18"/>
      <c r="E12" s="20"/>
    </row>
    <row r="13" spans="1:25">
      <c r="A13" s="17">
        <v>36434</v>
      </c>
      <c r="B13" s="18"/>
      <c r="C13" s="18"/>
      <c r="D13" s="18"/>
      <c r="E13" s="20"/>
    </row>
    <row r="14" spans="1:25">
      <c r="A14" s="17">
        <v>36465</v>
      </c>
      <c r="B14" s="18"/>
      <c r="C14" s="18"/>
      <c r="D14" s="18"/>
      <c r="E14" s="20"/>
    </row>
    <row r="15" spans="1:25">
      <c r="A15" s="17">
        <v>36495</v>
      </c>
      <c r="B15" s="18"/>
      <c r="C15" s="18"/>
      <c r="D15" s="18"/>
      <c r="E15" s="20" t="s">
        <v>21</v>
      </c>
      <c r="F15" s="13" t="s">
        <v>26</v>
      </c>
      <c r="G15" s="13" t="s">
        <v>27</v>
      </c>
      <c r="H15" s="13" t="s">
        <v>28</v>
      </c>
      <c r="V15" s="20" t="s">
        <v>21</v>
      </c>
      <c r="W15" s="13" t="s">
        <v>26</v>
      </c>
      <c r="X15" s="13" t="s">
        <v>27</v>
      </c>
      <c r="Y15" s="13" t="s">
        <v>28</v>
      </c>
    </row>
    <row r="16" spans="1:25">
      <c r="A16" s="17">
        <v>36526</v>
      </c>
      <c r="B16" s="18"/>
      <c r="C16" s="18"/>
      <c r="D16" s="18"/>
      <c r="E16" s="17">
        <v>36526</v>
      </c>
      <c r="F16" s="19"/>
      <c r="G16" s="19"/>
      <c r="H16" s="19"/>
      <c r="I16" s="22"/>
      <c r="V16" s="17">
        <v>37895</v>
      </c>
      <c r="W16" s="21"/>
      <c r="X16" s="21"/>
      <c r="Y16" s="21"/>
    </row>
    <row r="17" spans="1:25">
      <c r="A17" s="17">
        <v>36557</v>
      </c>
      <c r="B17" s="18"/>
      <c r="C17" s="18"/>
      <c r="D17" s="18"/>
      <c r="E17" s="17">
        <v>36557</v>
      </c>
      <c r="F17" s="19"/>
      <c r="G17" s="19"/>
      <c r="H17" s="19"/>
      <c r="I17" s="22"/>
      <c r="V17" s="17">
        <v>37926</v>
      </c>
      <c r="W17" s="21"/>
      <c r="X17" s="21"/>
      <c r="Y17" s="21"/>
    </row>
    <row r="18" spans="1:25">
      <c r="A18" s="17">
        <v>36586</v>
      </c>
      <c r="B18" s="18"/>
      <c r="C18" s="18"/>
      <c r="D18" s="18"/>
      <c r="E18" s="17">
        <v>36586</v>
      </c>
      <c r="F18" s="19"/>
      <c r="G18" s="19"/>
      <c r="H18" s="19"/>
      <c r="I18" s="22"/>
      <c r="V18" s="17">
        <v>37956</v>
      </c>
      <c r="W18" s="21"/>
      <c r="X18" s="21"/>
      <c r="Y18" s="21"/>
    </row>
    <row r="19" spans="1:25">
      <c r="A19" s="17">
        <v>36617</v>
      </c>
      <c r="B19" s="18"/>
      <c r="C19" s="18"/>
      <c r="D19" s="18"/>
      <c r="E19" s="17">
        <v>36617</v>
      </c>
      <c r="F19" s="19"/>
      <c r="G19" s="19"/>
      <c r="H19" s="19"/>
      <c r="I19" s="22"/>
      <c r="V19" s="17">
        <v>37987</v>
      </c>
      <c r="W19" s="21"/>
      <c r="X19" s="21"/>
      <c r="Y19" s="21"/>
    </row>
    <row r="20" spans="1:25">
      <c r="A20" s="17">
        <v>36647</v>
      </c>
      <c r="B20" s="18"/>
      <c r="C20" s="18"/>
      <c r="D20" s="18"/>
      <c r="E20" s="17">
        <v>36647</v>
      </c>
      <c r="F20" s="19"/>
      <c r="G20" s="19"/>
      <c r="H20" s="19"/>
      <c r="I20" s="22"/>
      <c r="V20" s="17">
        <v>38018</v>
      </c>
      <c r="W20" s="21"/>
      <c r="X20" s="21"/>
      <c r="Y20" s="21"/>
    </row>
    <row r="21" spans="1:25">
      <c r="A21" s="17">
        <v>36678</v>
      </c>
      <c r="B21" s="18"/>
      <c r="C21" s="18"/>
      <c r="D21" s="18"/>
      <c r="E21" s="17">
        <v>36678</v>
      </c>
      <c r="F21" s="19"/>
      <c r="G21" s="19"/>
      <c r="H21" s="19"/>
      <c r="I21" s="22"/>
      <c r="V21" s="17">
        <v>38047</v>
      </c>
      <c r="W21" s="21"/>
      <c r="X21" s="21"/>
      <c r="Y21" s="21"/>
    </row>
    <row r="22" spans="1:25">
      <c r="A22" s="17">
        <v>36708</v>
      </c>
      <c r="B22" s="18"/>
      <c r="C22" s="18"/>
      <c r="D22" s="18"/>
      <c r="E22" s="17">
        <v>36708</v>
      </c>
      <c r="F22" s="19"/>
      <c r="G22" s="19"/>
      <c r="H22" s="19"/>
      <c r="I22" s="22"/>
      <c r="V22" s="17">
        <v>38078</v>
      </c>
      <c r="W22" s="21"/>
      <c r="X22" s="21"/>
      <c r="Y22" s="21"/>
    </row>
    <row r="23" spans="1:25">
      <c r="A23" s="17">
        <v>36739</v>
      </c>
      <c r="B23" s="18"/>
      <c r="C23" s="18"/>
      <c r="D23" s="18"/>
      <c r="E23" s="17">
        <v>36739</v>
      </c>
      <c r="F23" s="19"/>
      <c r="G23" s="19"/>
      <c r="H23" s="19"/>
      <c r="I23" s="22"/>
      <c r="V23" s="17">
        <v>38108</v>
      </c>
      <c r="W23" s="21"/>
      <c r="X23" s="21"/>
      <c r="Y23" s="21"/>
    </row>
    <row r="24" spans="1:25">
      <c r="A24" s="17">
        <v>36770</v>
      </c>
      <c r="B24" s="18"/>
      <c r="C24" s="18"/>
      <c r="D24" s="18"/>
      <c r="E24" s="17">
        <v>36770</v>
      </c>
      <c r="F24" s="19"/>
      <c r="G24" s="19"/>
      <c r="H24" s="19"/>
      <c r="I24" s="22"/>
      <c r="V24" s="17">
        <v>38139</v>
      </c>
      <c r="W24" s="21"/>
      <c r="X24" s="21"/>
      <c r="Y24" s="21"/>
    </row>
    <row r="25" spans="1:25">
      <c r="A25" s="17">
        <v>36800</v>
      </c>
      <c r="B25" s="18"/>
      <c r="C25" s="18"/>
      <c r="D25" s="18"/>
      <c r="E25" s="17">
        <v>36800</v>
      </c>
      <c r="F25" s="19"/>
      <c r="G25" s="19"/>
      <c r="H25" s="19"/>
      <c r="I25" s="22"/>
      <c r="V25" s="17">
        <v>38169</v>
      </c>
      <c r="W25" s="21"/>
      <c r="X25" s="21"/>
      <c r="Y25" s="21"/>
    </row>
    <row r="26" spans="1:25">
      <c r="A26" s="17">
        <v>36831</v>
      </c>
      <c r="B26" s="18"/>
      <c r="C26" s="18"/>
      <c r="D26" s="18"/>
      <c r="E26" s="17">
        <v>36831</v>
      </c>
      <c r="F26" s="19"/>
      <c r="G26" s="19"/>
      <c r="H26" s="19"/>
      <c r="I26" s="22"/>
      <c r="V26" s="17">
        <v>38200</v>
      </c>
      <c r="W26" s="21"/>
      <c r="X26" s="21"/>
      <c r="Y26" s="21"/>
    </row>
    <row r="27" spans="1:25">
      <c r="A27" s="17">
        <v>36861</v>
      </c>
      <c r="B27" s="18"/>
      <c r="C27" s="18"/>
      <c r="D27" s="18"/>
      <c r="E27" s="17">
        <v>36861</v>
      </c>
      <c r="F27" s="19"/>
      <c r="G27" s="19"/>
      <c r="H27" s="19"/>
      <c r="I27" s="22"/>
      <c r="V27" s="17">
        <v>38231</v>
      </c>
      <c r="W27" s="21"/>
      <c r="X27" s="21"/>
      <c r="Y27" s="21"/>
    </row>
    <row r="28" spans="1:25">
      <c r="A28" s="17">
        <v>36892</v>
      </c>
      <c r="B28" s="18"/>
      <c r="C28" s="18"/>
      <c r="D28" s="18"/>
      <c r="E28" s="17">
        <v>36892</v>
      </c>
      <c r="F28" s="19"/>
      <c r="G28" s="19"/>
      <c r="H28" s="19"/>
      <c r="I28" s="22"/>
      <c r="V28" s="17">
        <v>38261</v>
      </c>
      <c r="W28" s="21"/>
      <c r="X28" s="21"/>
      <c r="Y28" s="21"/>
    </row>
    <row r="29" spans="1:25">
      <c r="A29" s="17">
        <v>36923</v>
      </c>
      <c r="B29" s="18"/>
      <c r="C29" s="18"/>
      <c r="D29" s="18"/>
      <c r="E29" s="17">
        <v>36923</v>
      </c>
      <c r="F29" s="19"/>
      <c r="G29" s="19"/>
      <c r="H29" s="19"/>
      <c r="I29" s="22"/>
      <c r="V29" s="17">
        <v>38292</v>
      </c>
      <c r="W29" s="21"/>
      <c r="X29" s="21"/>
      <c r="Y29" s="21"/>
    </row>
    <row r="30" spans="1:25">
      <c r="A30" s="17">
        <v>36951</v>
      </c>
      <c r="B30" s="18"/>
      <c r="C30" s="18"/>
      <c r="D30" s="18"/>
      <c r="E30" s="17">
        <v>36951</v>
      </c>
      <c r="F30" s="19"/>
      <c r="G30" s="19"/>
      <c r="H30" s="19"/>
      <c r="I30" s="22"/>
      <c r="V30" s="17">
        <v>38322</v>
      </c>
      <c r="W30" s="21"/>
      <c r="X30" s="21"/>
      <c r="Y30" s="21"/>
    </row>
    <row r="31" spans="1:25">
      <c r="A31" s="17">
        <v>36982</v>
      </c>
      <c r="B31" s="18"/>
      <c r="C31" s="18"/>
      <c r="D31" s="18"/>
      <c r="E31" s="17">
        <v>36982</v>
      </c>
      <c r="F31" s="19"/>
      <c r="G31" s="19"/>
      <c r="H31" s="19"/>
      <c r="I31" s="22"/>
      <c r="V31" s="17">
        <v>38353</v>
      </c>
      <c r="W31" s="21"/>
      <c r="X31" s="21"/>
      <c r="Y31" s="21"/>
    </row>
    <row r="32" spans="1:25">
      <c r="A32" s="17">
        <v>37012</v>
      </c>
      <c r="B32" s="18"/>
      <c r="C32" s="18"/>
      <c r="D32" s="18"/>
      <c r="E32" s="17">
        <v>37012</v>
      </c>
      <c r="F32" s="19"/>
      <c r="G32" s="19"/>
      <c r="H32" s="19"/>
      <c r="I32" s="22"/>
      <c r="V32" s="17">
        <v>38384</v>
      </c>
      <c r="W32" s="21"/>
      <c r="X32" s="21"/>
      <c r="Y32" s="21"/>
    </row>
    <row r="33" spans="1:25">
      <c r="A33" s="17">
        <v>37043</v>
      </c>
      <c r="B33" s="18"/>
      <c r="C33" s="18"/>
      <c r="D33" s="18"/>
      <c r="E33" s="17">
        <v>37043</v>
      </c>
      <c r="F33" s="19"/>
      <c r="G33" s="19"/>
      <c r="H33" s="19"/>
      <c r="I33" s="22"/>
      <c r="V33" s="17">
        <v>38412</v>
      </c>
      <c r="W33" s="21"/>
      <c r="X33" s="21"/>
      <c r="Y33" s="21"/>
    </row>
    <row r="34" spans="1:25">
      <c r="A34" s="17">
        <v>37073</v>
      </c>
      <c r="B34" s="18"/>
      <c r="C34" s="18"/>
      <c r="D34" s="18"/>
      <c r="E34" s="17">
        <v>37073</v>
      </c>
      <c r="F34" s="19"/>
      <c r="G34" s="19"/>
      <c r="H34" s="19"/>
      <c r="I34" s="22"/>
      <c r="V34" s="17">
        <v>38443</v>
      </c>
      <c r="W34" s="21"/>
      <c r="X34" s="21"/>
      <c r="Y34" s="21"/>
    </row>
    <row r="35" spans="1:25">
      <c r="A35" s="17">
        <v>37104</v>
      </c>
      <c r="B35" s="18"/>
      <c r="C35" s="18"/>
      <c r="D35" s="18"/>
      <c r="E35" s="17">
        <v>37104</v>
      </c>
      <c r="F35" s="19"/>
      <c r="G35" s="19"/>
      <c r="H35" s="19"/>
      <c r="I35" s="22"/>
      <c r="V35" s="17">
        <v>38473</v>
      </c>
      <c r="W35" s="21"/>
      <c r="X35" s="21"/>
      <c r="Y35" s="21"/>
    </row>
    <row r="36" spans="1:25">
      <c r="A36" s="17">
        <v>37135</v>
      </c>
      <c r="B36" s="18"/>
      <c r="C36" s="18"/>
      <c r="D36" s="18"/>
      <c r="E36" s="17">
        <v>37135</v>
      </c>
      <c r="F36" s="19"/>
      <c r="G36" s="19"/>
      <c r="H36" s="19"/>
      <c r="I36" s="22"/>
      <c r="V36" s="17">
        <v>38504</v>
      </c>
      <c r="W36" s="21"/>
      <c r="X36" s="21"/>
      <c r="Y36" s="21"/>
    </row>
    <row r="37" spans="1:25">
      <c r="A37" s="17">
        <v>37165</v>
      </c>
      <c r="B37" s="18"/>
      <c r="C37" s="18"/>
      <c r="D37" s="18"/>
      <c r="E37" s="17">
        <v>37165</v>
      </c>
      <c r="F37" s="19"/>
      <c r="G37" s="19"/>
      <c r="H37" s="19"/>
      <c r="I37" s="22"/>
      <c r="V37" s="17">
        <v>38534</v>
      </c>
      <c r="W37" s="21"/>
      <c r="X37" s="21"/>
      <c r="Y37" s="21"/>
    </row>
    <row r="38" spans="1:25">
      <c r="A38" s="17">
        <v>37196</v>
      </c>
      <c r="B38" s="18"/>
      <c r="C38" s="18"/>
      <c r="D38" s="18"/>
      <c r="E38" s="17">
        <v>37196</v>
      </c>
      <c r="F38" s="19"/>
      <c r="G38" s="19"/>
      <c r="H38" s="19"/>
      <c r="I38" s="22"/>
      <c r="V38" s="17">
        <v>38565</v>
      </c>
      <c r="W38" s="21"/>
      <c r="X38" s="21"/>
      <c r="Y38" s="21"/>
    </row>
    <row r="39" spans="1:25">
      <c r="A39" s="17">
        <v>37226</v>
      </c>
      <c r="B39" s="18"/>
      <c r="C39" s="18"/>
      <c r="D39" s="18"/>
      <c r="E39" s="17">
        <v>37226</v>
      </c>
      <c r="F39" s="19"/>
      <c r="G39" s="19"/>
      <c r="H39" s="19"/>
      <c r="I39" s="22"/>
      <c r="V39" s="17">
        <v>38596</v>
      </c>
      <c r="W39" s="21"/>
      <c r="X39" s="21"/>
      <c r="Y39" s="21"/>
    </row>
    <row r="40" spans="1:25">
      <c r="A40" s="17">
        <v>37257</v>
      </c>
      <c r="B40" s="18"/>
      <c r="C40" s="18"/>
      <c r="D40" s="18"/>
      <c r="E40" s="17">
        <v>37257</v>
      </c>
      <c r="F40" s="19"/>
      <c r="G40" s="19"/>
      <c r="H40" s="19"/>
      <c r="I40" s="22"/>
      <c r="V40" s="17">
        <v>38626</v>
      </c>
      <c r="W40" s="21"/>
      <c r="X40" s="21"/>
      <c r="Y40" s="21"/>
    </row>
    <row r="41" spans="1:25">
      <c r="A41" s="17">
        <v>37288</v>
      </c>
      <c r="B41" s="18"/>
      <c r="C41" s="18"/>
      <c r="D41" s="18"/>
      <c r="E41" s="17">
        <v>37288</v>
      </c>
      <c r="F41" s="19"/>
      <c r="G41" s="19"/>
      <c r="H41" s="19"/>
      <c r="I41" s="22"/>
      <c r="V41" s="17">
        <v>38657</v>
      </c>
      <c r="W41" s="21"/>
      <c r="X41" s="21"/>
      <c r="Y41" s="21"/>
    </row>
    <row r="42" spans="1:25">
      <c r="A42" s="17">
        <v>37316</v>
      </c>
      <c r="B42" s="18"/>
      <c r="C42" s="18"/>
      <c r="D42" s="18"/>
      <c r="E42" s="17">
        <v>37316</v>
      </c>
      <c r="F42" s="19"/>
      <c r="G42" s="19"/>
      <c r="H42" s="19"/>
      <c r="I42" s="22"/>
      <c r="V42" s="17">
        <v>38687</v>
      </c>
      <c r="W42" s="21"/>
      <c r="X42" s="21"/>
      <c r="Y42" s="21"/>
    </row>
    <row r="43" spans="1:25">
      <c r="A43" s="17">
        <v>37347</v>
      </c>
      <c r="B43" s="18"/>
      <c r="C43" s="18"/>
      <c r="D43" s="18"/>
      <c r="E43" s="17">
        <v>37347</v>
      </c>
      <c r="F43" s="19"/>
      <c r="G43" s="19"/>
      <c r="H43" s="19"/>
      <c r="I43" s="22"/>
      <c r="V43" s="17">
        <v>38718</v>
      </c>
      <c r="W43" s="21"/>
      <c r="X43" s="21"/>
      <c r="Y43" s="21"/>
    </row>
    <row r="44" spans="1:25">
      <c r="A44" s="17">
        <v>37377</v>
      </c>
      <c r="B44" s="18"/>
      <c r="C44" s="18"/>
      <c r="D44" s="18"/>
      <c r="E44" s="17">
        <v>37377</v>
      </c>
      <c r="F44" s="19"/>
      <c r="G44" s="19"/>
      <c r="H44" s="19"/>
      <c r="I44" s="22"/>
      <c r="V44" s="17">
        <v>38749</v>
      </c>
      <c r="W44" s="21"/>
      <c r="X44" s="21"/>
      <c r="Y44" s="21"/>
    </row>
    <row r="45" spans="1:25">
      <c r="A45" s="17">
        <v>37408</v>
      </c>
      <c r="B45" s="18"/>
      <c r="C45" s="18"/>
      <c r="D45" s="18"/>
      <c r="E45" s="17">
        <v>37408</v>
      </c>
      <c r="F45" s="19"/>
      <c r="G45" s="19"/>
      <c r="H45" s="19"/>
      <c r="I45" s="22"/>
      <c r="V45" s="17">
        <v>38777</v>
      </c>
      <c r="W45" s="21"/>
      <c r="X45" s="21"/>
      <c r="Y45" s="21"/>
    </row>
    <row r="46" spans="1:25">
      <c r="A46" s="17">
        <v>37438</v>
      </c>
      <c r="B46" s="18"/>
      <c r="C46" s="18"/>
      <c r="D46" s="18"/>
      <c r="E46" s="17">
        <v>37438</v>
      </c>
      <c r="F46" s="19"/>
      <c r="G46" s="19"/>
      <c r="H46" s="19"/>
      <c r="I46" s="22"/>
      <c r="V46" s="17">
        <v>38808</v>
      </c>
      <c r="W46" s="21"/>
      <c r="X46" s="21"/>
      <c r="Y46" s="21"/>
    </row>
    <row r="47" spans="1:25">
      <c r="A47" s="17">
        <v>37469</v>
      </c>
      <c r="B47" s="18"/>
      <c r="C47" s="18"/>
      <c r="D47" s="18"/>
      <c r="E47" s="17">
        <v>37469</v>
      </c>
      <c r="F47" s="19"/>
      <c r="G47" s="19"/>
      <c r="H47" s="19"/>
      <c r="I47" s="22"/>
      <c r="V47" s="17">
        <v>38838</v>
      </c>
      <c r="W47" s="21"/>
      <c r="X47" s="21"/>
      <c r="Y47" s="21"/>
    </row>
    <row r="48" spans="1:25">
      <c r="A48" s="17">
        <v>37500</v>
      </c>
      <c r="B48" s="18"/>
      <c r="C48" s="18"/>
      <c r="D48" s="18"/>
      <c r="E48" s="17">
        <v>37500</v>
      </c>
      <c r="F48" s="19"/>
      <c r="G48" s="19"/>
      <c r="H48" s="19"/>
      <c r="I48" s="22"/>
      <c r="V48" s="17">
        <v>38869</v>
      </c>
      <c r="W48" s="21"/>
      <c r="X48" s="21"/>
      <c r="Y48" s="21"/>
    </row>
    <row r="49" spans="1:25">
      <c r="A49" s="17">
        <v>37530</v>
      </c>
      <c r="B49" s="18"/>
      <c r="C49" s="18"/>
      <c r="D49" s="18"/>
      <c r="E49" s="17">
        <v>37530</v>
      </c>
      <c r="F49" s="19"/>
      <c r="G49" s="19"/>
      <c r="H49" s="19"/>
      <c r="I49" s="22"/>
      <c r="V49" s="17">
        <v>38899</v>
      </c>
      <c r="W49" s="21"/>
      <c r="X49" s="21"/>
      <c r="Y49" s="21"/>
    </row>
    <row r="50" spans="1:25">
      <c r="A50" s="17">
        <v>37561</v>
      </c>
      <c r="B50" s="18"/>
      <c r="C50" s="18"/>
      <c r="D50" s="18"/>
      <c r="E50" s="17">
        <v>37561</v>
      </c>
      <c r="F50" s="19"/>
      <c r="G50" s="19"/>
      <c r="H50" s="19"/>
      <c r="I50" s="22"/>
      <c r="V50" s="17">
        <v>38930</v>
      </c>
      <c r="W50" s="21"/>
      <c r="X50" s="21"/>
      <c r="Y50" s="21"/>
    </row>
    <row r="51" spans="1:25">
      <c r="A51" s="17">
        <v>37591</v>
      </c>
      <c r="B51" s="18"/>
      <c r="C51" s="18"/>
      <c r="D51" s="18"/>
      <c r="E51" s="17">
        <v>37591</v>
      </c>
      <c r="F51" s="19"/>
      <c r="G51" s="19"/>
      <c r="H51" s="19"/>
      <c r="I51" s="22"/>
      <c r="V51" s="17">
        <v>38961</v>
      </c>
      <c r="W51" s="21"/>
      <c r="X51" s="21"/>
      <c r="Y51" s="21"/>
    </row>
    <row r="52" spans="1:25">
      <c r="A52" s="17">
        <v>37622</v>
      </c>
      <c r="B52" s="18"/>
      <c r="C52" s="18"/>
      <c r="D52" s="18"/>
      <c r="E52" s="17">
        <v>37622</v>
      </c>
      <c r="F52" s="19"/>
      <c r="G52" s="19"/>
      <c r="H52" s="19"/>
      <c r="I52" s="22"/>
      <c r="V52" s="17">
        <v>38991</v>
      </c>
      <c r="W52" s="21"/>
      <c r="X52" s="21"/>
      <c r="Y52" s="21"/>
    </row>
    <row r="53" spans="1:25">
      <c r="A53" s="17">
        <v>37653</v>
      </c>
      <c r="B53" s="18"/>
      <c r="C53" s="18"/>
      <c r="D53" s="18"/>
      <c r="E53" s="17">
        <v>37653</v>
      </c>
      <c r="F53" s="19"/>
      <c r="G53" s="19"/>
      <c r="H53" s="19"/>
      <c r="I53" s="22"/>
      <c r="V53" s="17">
        <v>39022</v>
      </c>
      <c r="W53" s="21"/>
      <c r="X53" s="21"/>
      <c r="Y53" s="21"/>
    </row>
    <row r="54" spans="1:25">
      <c r="A54" s="17">
        <v>37681</v>
      </c>
      <c r="B54" s="18"/>
      <c r="C54" s="18"/>
      <c r="D54" s="18"/>
      <c r="E54" s="17">
        <v>37681</v>
      </c>
      <c r="F54" s="19"/>
      <c r="G54" s="19"/>
      <c r="H54" s="19"/>
      <c r="I54" s="22"/>
      <c r="V54" s="17">
        <v>39052</v>
      </c>
      <c r="W54" s="21"/>
      <c r="X54" s="21"/>
      <c r="Y54" s="21"/>
    </row>
    <row r="55" spans="1:25">
      <c r="A55" s="17">
        <v>37712</v>
      </c>
      <c r="B55" s="18"/>
      <c r="C55" s="18"/>
      <c r="D55" s="18"/>
      <c r="E55" s="17">
        <v>37712</v>
      </c>
      <c r="F55" s="19"/>
      <c r="G55" s="19"/>
      <c r="H55" s="19"/>
      <c r="I55" s="22"/>
      <c r="V55" s="17">
        <v>39083</v>
      </c>
      <c r="W55" s="21"/>
      <c r="X55" s="21"/>
      <c r="Y55" s="21"/>
    </row>
    <row r="56" spans="1:25">
      <c r="A56" s="17">
        <v>37742</v>
      </c>
      <c r="B56" s="18"/>
      <c r="C56" s="18"/>
      <c r="D56" s="18"/>
      <c r="E56" s="17">
        <v>37742</v>
      </c>
      <c r="F56" s="19"/>
      <c r="G56" s="19"/>
      <c r="H56" s="19"/>
      <c r="I56" s="22"/>
      <c r="V56" s="17">
        <v>39114</v>
      </c>
      <c r="W56" s="21"/>
      <c r="X56" s="21"/>
      <c r="Y56" s="21"/>
    </row>
    <row r="57" spans="1:25">
      <c r="A57" s="17">
        <v>37773</v>
      </c>
      <c r="B57" s="18"/>
      <c r="C57" s="18"/>
      <c r="D57" s="18"/>
      <c r="E57" s="17">
        <v>37773</v>
      </c>
      <c r="F57" s="19"/>
      <c r="G57" s="19"/>
      <c r="H57" s="19"/>
      <c r="I57" s="22"/>
      <c r="V57" s="17">
        <v>39142</v>
      </c>
      <c r="W57" s="21"/>
      <c r="X57" s="21"/>
      <c r="Y57" s="21"/>
    </row>
    <row r="58" spans="1:25">
      <c r="A58" s="17">
        <v>37803</v>
      </c>
      <c r="B58" s="18"/>
      <c r="C58" s="18"/>
      <c r="D58" s="18"/>
      <c r="E58" s="17">
        <v>37803</v>
      </c>
      <c r="F58" s="19"/>
      <c r="G58" s="19"/>
      <c r="H58" s="19"/>
      <c r="I58" s="22"/>
      <c r="V58" s="17">
        <v>39173</v>
      </c>
      <c r="W58" s="21"/>
      <c r="X58" s="21"/>
      <c r="Y58" s="21"/>
    </row>
    <row r="59" spans="1:25">
      <c r="A59" s="17">
        <v>37834</v>
      </c>
      <c r="B59" s="18"/>
      <c r="C59" s="18"/>
      <c r="D59" s="18"/>
      <c r="E59" s="17">
        <v>37834</v>
      </c>
      <c r="F59" s="19"/>
      <c r="G59" s="19"/>
      <c r="H59" s="19"/>
      <c r="I59" s="22"/>
      <c r="V59" s="17">
        <v>39203</v>
      </c>
      <c r="W59" s="21"/>
      <c r="X59" s="21"/>
      <c r="Y59" s="21"/>
    </row>
    <row r="60" spans="1:25">
      <c r="A60" s="17">
        <v>37865</v>
      </c>
      <c r="B60" s="18"/>
      <c r="C60" s="18"/>
      <c r="D60" s="18"/>
      <c r="E60" s="17">
        <v>37865</v>
      </c>
      <c r="F60" s="19"/>
      <c r="G60" s="19"/>
      <c r="H60" s="19"/>
      <c r="I60" s="22"/>
      <c r="V60" s="17">
        <v>39234</v>
      </c>
      <c r="W60" s="21"/>
      <c r="X60" s="21"/>
      <c r="Y60" s="21"/>
    </row>
    <row r="61" spans="1:25">
      <c r="A61" s="17">
        <v>37895</v>
      </c>
      <c r="B61" s="18"/>
      <c r="C61" s="18"/>
      <c r="D61" s="18"/>
      <c r="E61" s="17">
        <v>37895</v>
      </c>
      <c r="F61" s="19"/>
      <c r="G61" s="19"/>
      <c r="H61" s="19"/>
      <c r="I61" s="22"/>
      <c r="V61" s="17">
        <v>39264</v>
      </c>
      <c r="W61" s="21"/>
      <c r="X61" s="21"/>
      <c r="Y61" s="21"/>
    </row>
    <row r="62" spans="1:25">
      <c r="A62" s="17">
        <v>37926</v>
      </c>
      <c r="B62" s="18"/>
      <c r="C62" s="18"/>
      <c r="D62" s="18"/>
      <c r="E62" s="17">
        <v>37926</v>
      </c>
      <c r="F62" s="19"/>
      <c r="G62" s="19"/>
      <c r="H62" s="19"/>
      <c r="I62" s="22"/>
      <c r="V62" s="17">
        <v>39295</v>
      </c>
      <c r="W62" s="21"/>
      <c r="X62" s="21"/>
      <c r="Y62" s="21"/>
    </row>
    <row r="63" spans="1:25">
      <c r="A63" s="17">
        <v>37956</v>
      </c>
      <c r="B63" s="18"/>
      <c r="C63" s="18"/>
      <c r="D63" s="18"/>
      <c r="E63" s="17">
        <v>37956</v>
      </c>
      <c r="F63" s="19"/>
      <c r="G63" s="19"/>
      <c r="H63" s="19"/>
      <c r="I63" s="22"/>
      <c r="V63" s="17">
        <v>39326</v>
      </c>
      <c r="W63" s="21"/>
      <c r="X63" s="21"/>
      <c r="Y63" s="21"/>
    </row>
    <row r="64" spans="1:25">
      <c r="A64" s="17">
        <v>37987</v>
      </c>
      <c r="B64" s="18"/>
      <c r="C64" s="18"/>
      <c r="D64" s="18"/>
      <c r="E64" s="17">
        <v>37987</v>
      </c>
      <c r="F64" s="19"/>
      <c r="G64" s="19"/>
      <c r="H64" s="19"/>
      <c r="I64" s="22"/>
      <c r="V64" s="17">
        <v>39356</v>
      </c>
      <c r="W64" s="21"/>
      <c r="X64" s="21"/>
      <c r="Y64" s="21"/>
    </row>
    <row r="65" spans="1:25">
      <c r="A65" s="17">
        <v>38018</v>
      </c>
      <c r="B65" s="18"/>
      <c r="C65" s="18"/>
      <c r="D65" s="18"/>
      <c r="E65" s="17">
        <v>38018</v>
      </c>
      <c r="F65" s="19"/>
      <c r="G65" s="19"/>
      <c r="H65" s="19"/>
      <c r="I65" s="22"/>
      <c r="V65" s="17">
        <v>39387</v>
      </c>
      <c r="W65" s="21"/>
      <c r="X65" s="21"/>
      <c r="Y65" s="21"/>
    </row>
    <row r="66" spans="1:25">
      <c r="A66" s="17">
        <v>38047</v>
      </c>
      <c r="B66" s="18"/>
      <c r="C66" s="18"/>
      <c r="D66" s="18"/>
      <c r="E66" s="17">
        <v>38047</v>
      </c>
      <c r="F66" s="19"/>
      <c r="G66" s="19"/>
      <c r="H66" s="19"/>
      <c r="I66" s="22"/>
      <c r="V66" s="17">
        <v>39417</v>
      </c>
      <c r="W66" s="21"/>
      <c r="X66" s="21"/>
      <c r="Y66" s="21"/>
    </row>
    <row r="67" spans="1:25">
      <c r="A67" s="17">
        <v>38078</v>
      </c>
      <c r="B67" s="18"/>
      <c r="C67" s="18"/>
      <c r="D67" s="18"/>
      <c r="E67" s="17">
        <v>38078</v>
      </c>
      <c r="F67" s="19"/>
      <c r="G67" s="19"/>
      <c r="H67" s="19"/>
      <c r="I67" s="22"/>
      <c r="V67" s="17">
        <v>39448</v>
      </c>
      <c r="W67" s="21"/>
      <c r="X67" s="21"/>
      <c r="Y67" s="21"/>
    </row>
    <row r="68" spans="1:25">
      <c r="A68" s="17">
        <v>38108</v>
      </c>
      <c r="B68" s="18"/>
      <c r="C68" s="18"/>
      <c r="D68" s="18"/>
      <c r="E68" s="17">
        <v>38108</v>
      </c>
      <c r="F68" s="19"/>
      <c r="G68" s="19"/>
      <c r="H68" s="19"/>
      <c r="I68" s="22"/>
      <c r="V68" s="17">
        <v>39479</v>
      </c>
      <c r="W68" s="21"/>
      <c r="X68" s="21"/>
      <c r="Y68" s="21"/>
    </row>
    <row r="69" spans="1:25">
      <c r="A69" s="17">
        <v>38139</v>
      </c>
      <c r="B69" s="18"/>
      <c r="C69" s="18"/>
      <c r="D69" s="18"/>
      <c r="E69" s="17">
        <v>38139</v>
      </c>
      <c r="F69" s="19"/>
      <c r="G69" s="19"/>
      <c r="H69" s="19"/>
      <c r="I69" s="22"/>
      <c r="V69" s="17">
        <v>39508</v>
      </c>
      <c r="W69" s="21"/>
      <c r="X69" s="21"/>
      <c r="Y69" s="21"/>
    </row>
    <row r="70" spans="1:25">
      <c r="A70" s="17">
        <v>38169</v>
      </c>
      <c r="B70" s="18"/>
      <c r="C70" s="18"/>
      <c r="D70" s="18"/>
      <c r="E70" s="17">
        <v>38169</v>
      </c>
      <c r="F70" s="19"/>
      <c r="G70" s="19"/>
      <c r="H70" s="19"/>
      <c r="I70" s="22"/>
      <c r="V70" s="17">
        <v>39539</v>
      </c>
      <c r="W70" s="21"/>
      <c r="X70" s="21"/>
      <c r="Y70" s="21"/>
    </row>
    <row r="71" spans="1:25">
      <c r="A71" s="17">
        <v>38200</v>
      </c>
      <c r="B71" s="18"/>
      <c r="C71" s="18"/>
      <c r="D71" s="18"/>
      <c r="E71" s="17">
        <v>38200</v>
      </c>
      <c r="F71" s="19"/>
      <c r="G71" s="19"/>
      <c r="H71" s="19"/>
      <c r="I71" s="22"/>
      <c r="V71" s="17">
        <v>39569</v>
      </c>
      <c r="W71" s="21"/>
      <c r="X71" s="21"/>
      <c r="Y71" s="21"/>
    </row>
    <row r="72" spans="1:25">
      <c r="A72" s="17">
        <v>38231</v>
      </c>
      <c r="B72" s="18"/>
      <c r="C72" s="18"/>
      <c r="D72" s="18"/>
      <c r="E72" s="17">
        <v>38231</v>
      </c>
      <c r="F72" s="19"/>
      <c r="G72" s="19"/>
      <c r="H72" s="19"/>
      <c r="I72" s="22"/>
      <c r="V72" s="17">
        <v>39600</v>
      </c>
      <c r="W72" s="21"/>
      <c r="X72" s="21"/>
      <c r="Y72" s="21"/>
    </row>
    <row r="73" spans="1:25">
      <c r="A73" s="17">
        <v>38261</v>
      </c>
      <c r="B73" s="18"/>
      <c r="C73" s="18"/>
      <c r="D73" s="18"/>
      <c r="E73" s="17">
        <v>38261</v>
      </c>
      <c r="F73" s="19"/>
      <c r="G73" s="19"/>
      <c r="H73" s="19"/>
      <c r="I73" s="22"/>
      <c r="V73" s="17">
        <v>39630</v>
      </c>
      <c r="W73" s="21"/>
      <c r="X73" s="21"/>
      <c r="Y73" s="21"/>
    </row>
    <row r="74" spans="1:25">
      <c r="A74" s="17">
        <v>38292</v>
      </c>
      <c r="B74" s="18"/>
      <c r="C74" s="18"/>
      <c r="D74" s="18"/>
      <c r="E74" s="17">
        <v>38292</v>
      </c>
      <c r="F74" s="19"/>
      <c r="G74" s="19"/>
      <c r="H74" s="19"/>
      <c r="I74" s="22"/>
      <c r="V74" s="17">
        <v>39661</v>
      </c>
      <c r="W74" s="21"/>
      <c r="X74" s="21"/>
      <c r="Y74" s="21"/>
    </row>
    <row r="75" spans="1:25">
      <c r="A75" s="17">
        <v>38322</v>
      </c>
      <c r="B75" s="18"/>
      <c r="C75" s="18"/>
      <c r="D75" s="18"/>
      <c r="E75" s="17">
        <v>38322</v>
      </c>
      <c r="F75" s="19"/>
      <c r="G75" s="19"/>
      <c r="H75" s="19"/>
      <c r="I75" s="22"/>
      <c r="V75" s="17">
        <v>39692</v>
      </c>
      <c r="W75" s="21"/>
      <c r="X75" s="21"/>
      <c r="Y75" s="21"/>
    </row>
    <row r="76" spans="1:25">
      <c r="A76" s="17">
        <v>38353</v>
      </c>
      <c r="B76" s="18"/>
      <c r="C76" s="18"/>
      <c r="D76" s="18"/>
      <c r="E76" s="17">
        <v>38353</v>
      </c>
      <c r="F76" s="19"/>
      <c r="G76" s="19"/>
      <c r="H76" s="19"/>
      <c r="I76" s="22"/>
      <c r="V76" s="17">
        <v>39722</v>
      </c>
      <c r="W76" s="21"/>
      <c r="X76" s="21"/>
      <c r="Y76" s="21"/>
    </row>
    <row r="77" spans="1:25">
      <c r="A77" s="17">
        <v>38384</v>
      </c>
      <c r="B77" s="18"/>
      <c r="C77" s="18"/>
      <c r="D77" s="18"/>
      <c r="E77" s="17">
        <v>38384</v>
      </c>
      <c r="F77" s="19"/>
      <c r="G77" s="19"/>
      <c r="H77" s="19"/>
      <c r="I77" s="22"/>
      <c r="V77" s="17">
        <v>39753</v>
      </c>
      <c r="W77" s="21"/>
      <c r="X77" s="21"/>
      <c r="Y77" s="21"/>
    </row>
    <row r="78" spans="1:25">
      <c r="A78" s="17">
        <v>38412</v>
      </c>
      <c r="B78" s="18"/>
      <c r="C78" s="18"/>
      <c r="D78" s="18"/>
      <c r="E78" s="17">
        <v>38412</v>
      </c>
      <c r="F78" s="19"/>
      <c r="G78" s="19"/>
      <c r="H78" s="19"/>
      <c r="I78" s="22"/>
      <c r="V78" s="17">
        <v>39783</v>
      </c>
      <c r="W78" s="21"/>
      <c r="X78" s="21"/>
      <c r="Y78" s="21"/>
    </row>
    <row r="79" spans="1:25">
      <c r="A79" s="17">
        <v>38443</v>
      </c>
      <c r="B79" s="18"/>
      <c r="C79" s="18"/>
      <c r="D79" s="18"/>
      <c r="E79" s="17">
        <v>38443</v>
      </c>
      <c r="F79" s="19"/>
      <c r="G79" s="19"/>
      <c r="H79" s="19"/>
      <c r="I79" s="22"/>
      <c r="V79" s="17">
        <v>39814</v>
      </c>
      <c r="W79" s="21"/>
      <c r="X79" s="21"/>
      <c r="Y79" s="21"/>
    </row>
    <row r="80" spans="1:25">
      <c r="A80" s="17">
        <v>38473</v>
      </c>
      <c r="B80" s="18"/>
      <c r="C80" s="18"/>
      <c r="D80" s="18"/>
      <c r="E80" s="17">
        <v>38473</v>
      </c>
      <c r="F80" s="19"/>
      <c r="G80" s="19"/>
      <c r="H80" s="19"/>
      <c r="I80" s="22"/>
      <c r="V80" s="17">
        <v>39845</v>
      </c>
      <c r="W80" s="21"/>
      <c r="X80" s="21"/>
      <c r="Y80" s="21"/>
    </row>
    <row r="81" spans="1:25">
      <c r="A81" s="17">
        <v>38504</v>
      </c>
      <c r="B81" s="18"/>
      <c r="C81" s="18"/>
      <c r="D81" s="18"/>
      <c r="E81" s="17">
        <v>38504</v>
      </c>
      <c r="F81" s="19"/>
      <c r="G81" s="19"/>
      <c r="H81" s="19"/>
      <c r="I81" s="22"/>
      <c r="V81" s="17">
        <v>39873</v>
      </c>
      <c r="W81" s="21"/>
      <c r="X81" s="21"/>
      <c r="Y81" s="21"/>
    </row>
    <row r="82" spans="1:25">
      <c r="A82" s="17">
        <v>38534</v>
      </c>
      <c r="B82" s="18"/>
      <c r="C82" s="18"/>
      <c r="D82" s="18"/>
      <c r="E82" s="17">
        <v>38534</v>
      </c>
      <c r="F82" s="19"/>
      <c r="G82" s="19"/>
      <c r="H82" s="19"/>
      <c r="I82" s="22"/>
      <c r="V82" s="17">
        <v>39904</v>
      </c>
      <c r="W82" s="21"/>
      <c r="X82" s="21"/>
      <c r="Y82" s="21"/>
    </row>
    <row r="83" spans="1:25">
      <c r="A83" s="17">
        <v>38565</v>
      </c>
      <c r="B83" s="18"/>
      <c r="C83" s="18"/>
      <c r="D83" s="18"/>
      <c r="E83" s="17">
        <v>38565</v>
      </c>
      <c r="F83" s="19"/>
      <c r="G83" s="19"/>
      <c r="H83" s="19"/>
      <c r="I83" s="22"/>
      <c r="V83" s="17">
        <v>39934</v>
      </c>
      <c r="W83" s="21"/>
      <c r="X83" s="21"/>
      <c r="Y83" s="21"/>
    </row>
    <row r="84" spans="1:25">
      <c r="A84" s="17">
        <v>38596</v>
      </c>
      <c r="B84" s="18"/>
      <c r="C84" s="18"/>
      <c r="D84" s="18"/>
      <c r="E84" s="17">
        <v>38596</v>
      </c>
      <c r="F84" s="19"/>
      <c r="G84" s="19"/>
      <c r="H84" s="19"/>
      <c r="I84" s="22"/>
      <c r="V84" s="17">
        <v>39965</v>
      </c>
      <c r="W84" s="21"/>
      <c r="X84" s="21"/>
      <c r="Y84" s="21"/>
    </row>
    <row r="85" spans="1:25">
      <c r="A85" s="17">
        <v>38626</v>
      </c>
      <c r="B85" s="18"/>
      <c r="C85" s="18"/>
      <c r="D85" s="18"/>
      <c r="E85" s="17">
        <v>38626</v>
      </c>
      <c r="F85" s="19"/>
      <c r="G85" s="19"/>
      <c r="H85" s="19"/>
      <c r="I85" s="22"/>
      <c r="V85" s="17">
        <v>39995</v>
      </c>
      <c r="W85" s="21"/>
      <c r="X85" s="21"/>
      <c r="Y85" s="21"/>
    </row>
    <row r="86" spans="1:25">
      <c r="A86" s="17">
        <v>38657</v>
      </c>
      <c r="B86" s="18"/>
      <c r="C86" s="18"/>
      <c r="D86" s="18"/>
      <c r="E86" s="17">
        <v>38657</v>
      </c>
      <c r="F86" s="19"/>
      <c r="G86" s="19"/>
      <c r="H86" s="19"/>
      <c r="I86" s="22"/>
      <c r="V86" s="17">
        <v>40026</v>
      </c>
      <c r="W86" s="21"/>
      <c r="X86" s="21"/>
      <c r="Y86" s="21"/>
    </row>
    <row r="87" spans="1:25">
      <c r="A87" s="17">
        <v>38687</v>
      </c>
      <c r="B87" s="18"/>
      <c r="C87" s="18"/>
      <c r="D87" s="18"/>
      <c r="E87" s="17">
        <v>38687</v>
      </c>
      <c r="F87" s="19"/>
      <c r="G87" s="19"/>
      <c r="H87" s="19"/>
      <c r="I87" s="22"/>
      <c r="V87" s="17">
        <v>40057</v>
      </c>
      <c r="W87" s="21"/>
      <c r="X87" s="21"/>
      <c r="Y87" s="21"/>
    </row>
    <row r="88" spans="1:25">
      <c r="A88" s="17">
        <v>38718</v>
      </c>
      <c r="B88" s="18"/>
      <c r="C88" s="18"/>
      <c r="D88" s="18"/>
      <c r="E88" s="17">
        <v>38718</v>
      </c>
      <c r="F88" s="19"/>
      <c r="G88" s="19"/>
      <c r="H88" s="19"/>
      <c r="I88" s="22"/>
      <c r="V88" s="17">
        <v>40087</v>
      </c>
      <c r="W88" s="21"/>
      <c r="X88" s="21"/>
      <c r="Y88" s="21"/>
    </row>
    <row r="89" spans="1:25">
      <c r="A89" s="17">
        <v>38749</v>
      </c>
      <c r="B89" s="18"/>
      <c r="C89" s="18"/>
      <c r="D89" s="18"/>
      <c r="E89" s="17">
        <v>38749</v>
      </c>
      <c r="F89" s="19"/>
      <c r="G89" s="19"/>
      <c r="H89" s="19"/>
      <c r="I89" s="22"/>
      <c r="V89" s="17">
        <v>40118</v>
      </c>
      <c r="W89" s="21"/>
      <c r="X89" s="21"/>
      <c r="Y89" s="21"/>
    </row>
    <row r="90" spans="1:25">
      <c r="A90" s="17">
        <v>38777</v>
      </c>
      <c r="B90" s="18"/>
      <c r="C90" s="18"/>
      <c r="D90" s="18"/>
      <c r="E90" s="17">
        <v>38777</v>
      </c>
      <c r="F90" s="19"/>
      <c r="G90" s="19"/>
      <c r="H90" s="19"/>
      <c r="I90" s="22"/>
      <c r="V90" s="17">
        <v>40148</v>
      </c>
      <c r="W90" s="21"/>
      <c r="X90" s="21"/>
      <c r="Y90" s="21"/>
    </row>
    <row r="91" spans="1:25">
      <c r="A91" s="17">
        <v>38808</v>
      </c>
      <c r="B91" s="18"/>
      <c r="C91" s="18"/>
      <c r="D91" s="18"/>
      <c r="E91" s="17">
        <v>38808</v>
      </c>
      <c r="F91" s="19"/>
      <c r="G91" s="19"/>
      <c r="H91" s="19"/>
      <c r="I91" s="22"/>
      <c r="V91" s="17">
        <v>40179</v>
      </c>
      <c r="W91" s="21"/>
      <c r="X91" s="21"/>
      <c r="Y91" s="21"/>
    </row>
    <row r="92" spans="1:25">
      <c r="A92" s="17">
        <v>38838</v>
      </c>
      <c r="B92" s="18"/>
      <c r="C92" s="18"/>
      <c r="D92" s="18"/>
      <c r="E92" s="17">
        <v>38838</v>
      </c>
      <c r="F92" s="19"/>
      <c r="G92" s="19"/>
      <c r="H92" s="19"/>
      <c r="I92" s="22"/>
      <c r="V92" s="17">
        <v>40210</v>
      </c>
      <c r="W92" s="21"/>
      <c r="X92" s="21"/>
      <c r="Y92" s="21"/>
    </row>
    <row r="93" spans="1:25">
      <c r="A93" s="17">
        <v>38869</v>
      </c>
      <c r="B93" s="18"/>
      <c r="C93" s="18"/>
      <c r="D93" s="18"/>
      <c r="E93" s="17">
        <v>38869</v>
      </c>
      <c r="F93" s="19"/>
      <c r="G93" s="19"/>
      <c r="H93" s="19"/>
      <c r="I93" s="22"/>
      <c r="V93" s="17">
        <v>40238</v>
      </c>
      <c r="W93" s="21"/>
      <c r="X93" s="21"/>
      <c r="Y93" s="21"/>
    </row>
    <row r="94" spans="1:25">
      <c r="A94" s="17">
        <v>38899</v>
      </c>
      <c r="B94" s="18"/>
      <c r="C94" s="18"/>
      <c r="D94" s="18"/>
      <c r="E94" s="17">
        <v>38899</v>
      </c>
      <c r="F94" s="19"/>
      <c r="G94" s="19"/>
      <c r="H94" s="19"/>
      <c r="I94" s="22"/>
      <c r="V94" s="17">
        <v>40269</v>
      </c>
      <c r="W94" s="21"/>
      <c r="X94" s="21"/>
      <c r="Y94" s="21"/>
    </row>
    <row r="95" spans="1:25">
      <c r="A95" s="17">
        <v>38930</v>
      </c>
      <c r="B95" s="18"/>
      <c r="C95" s="18"/>
      <c r="D95" s="18"/>
      <c r="E95" s="17">
        <v>38930</v>
      </c>
      <c r="F95" s="19"/>
      <c r="G95" s="19"/>
      <c r="H95" s="19"/>
      <c r="I95" s="22"/>
      <c r="V95" s="17">
        <v>40299</v>
      </c>
      <c r="W95" s="21"/>
      <c r="X95" s="21"/>
      <c r="Y95" s="21"/>
    </row>
    <row r="96" spans="1:25">
      <c r="A96" s="17">
        <v>38961</v>
      </c>
      <c r="B96" s="18"/>
      <c r="C96" s="18"/>
      <c r="D96" s="18"/>
      <c r="E96" s="17">
        <v>38961</v>
      </c>
      <c r="F96" s="19"/>
      <c r="G96" s="19"/>
      <c r="H96" s="19"/>
      <c r="I96" s="22"/>
      <c r="V96" s="17">
        <v>40330</v>
      </c>
      <c r="W96" s="21"/>
      <c r="X96" s="21"/>
      <c r="Y96" s="21"/>
    </row>
    <row r="97" spans="1:25">
      <c r="A97" s="17">
        <v>38991</v>
      </c>
      <c r="B97" s="18"/>
      <c r="C97" s="18"/>
      <c r="D97" s="18"/>
      <c r="E97" s="17">
        <v>38991</v>
      </c>
      <c r="F97" s="19"/>
      <c r="G97" s="19"/>
      <c r="H97" s="19"/>
      <c r="I97" s="22"/>
      <c r="V97" s="17">
        <v>40360</v>
      </c>
      <c r="W97" s="21"/>
      <c r="X97" s="21"/>
      <c r="Y97" s="21"/>
    </row>
    <row r="98" spans="1:25">
      <c r="A98" s="17">
        <v>39022</v>
      </c>
      <c r="B98" s="18"/>
      <c r="C98" s="18"/>
      <c r="D98" s="18"/>
      <c r="E98" s="17">
        <v>39022</v>
      </c>
      <c r="F98" s="19"/>
      <c r="G98" s="19"/>
      <c r="H98" s="19"/>
      <c r="I98" s="22"/>
      <c r="V98" s="17">
        <v>40391</v>
      </c>
      <c r="W98" s="21"/>
      <c r="X98" s="21"/>
      <c r="Y98" s="21"/>
    </row>
    <row r="99" spans="1:25">
      <c r="A99" s="17">
        <v>39052</v>
      </c>
      <c r="B99" s="18"/>
      <c r="C99" s="18"/>
      <c r="D99" s="18"/>
      <c r="E99" s="17">
        <v>39052</v>
      </c>
      <c r="F99" s="19"/>
      <c r="G99" s="19"/>
      <c r="H99" s="19"/>
      <c r="I99" s="22"/>
      <c r="V99" s="17">
        <v>40422</v>
      </c>
      <c r="W99" s="21"/>
      <c r="X99" s="21"/>
      <c r="Y99" s="21"/>
    </row>
    <row r="100" spans="1:25">
      <c r="A100" s="17">
        <v>39083</v>
      </c>
      <c r="B100" s="18"/>
      <c r="C100" s="18"/>
      <c r="D100" s="18"/>
      <c r="E100" s="17">
        <v>39083</v>
      </c>
      <c r="F100" s="19"/>
      <c r="G100" s="19"/>
      <c r="H100" s="19"/>
      <c r="I100" s="22"/>
      <c r="V100" s="17">
        <v>40452</v>
      </c>
      <c r="W100" s="21"/>
      <c r="X100" s="21"/>
      <c r="Y100" s="21"/>
    </row>
    <row r="101" spans="1:25">
      <c r="A101" s="17">
        <v>39114</v>
      </c>
      <c r="B101" s="18"/>
      <c r="C101" s="18"/>
      <c r="D101" s="18"/>
      <c r="E101" s="17">
        <v>39114</v>
      </c>
      <c r="F101" s="19"/>
      <c r="G101" s="19"/>
      <c r="H101" s="19"/>
      <c r="I101" s="22"/>
      <c r="V101" s="17">
        <v>40483</v>
      </c>
      <c r="W101" s="21"/>
      <c r="X101" s="21"/>
      <c r="Y101" s="21"/>
    </row>
    <row r="102" spans="1:25">
      <c r="A102" s="17">
        <v>39142</v>
      </c>
      <c r="B102" s="18"/>
      <c r="C102" s="18"/>
      <c r="D102" s="18"/>
      <c r="E102" s="17">
        <v>39142</v>
      </c>
      <c r="F102" s="19"/>
      <c r="G102" s="19"/>
      <c r="H102" s="19"/>
      <c r="I102" s="22"/>
      <c r="V102" s="17">
        <v>40513</v>
      </c>
      <c r="W102" s="21"/>
      <c r="X102" s="21"/>
      <c r="Y102" s="21"/>
    </row>
    <row r="103" spans="1:25">
      <c r="A103" s="17">
        <v>39173</v>
      </c>
      <c r="B103" s="18"/>
      <c r="C103" s="18"/>
      <c r="D103" s="18"/>
      <c r="E103" s="17">
        <v>39173</v>
      </c>
      <c r="F103" s="19"/>
      <c r="G103" s="19"/>
      <c r="H103" s="19"/>
      <c r="I103" s="22"/>
      <c r="V103" s="17">
        <v>40544</v>
      </c>
      <c r="W103" s="21"/>
      <c r="X103" s="21"/>
      <c r="Y103" s="21"/>
    </row>
    <row r="104" spans="1:25">
      <c r="A104" s="17">
        <v>39203</v>
      </c>
      <c r="B104" s="18"/>
      <c r="C104" s="18"/>
      <c r="D104" s="18"/>
      <c r="E104" s="17">
        <v>39203</v>
      </c>
      <c r="F104" s="19"/>
      <c r="G104" s="19"/>
      <c r="H104" s="19"/>
      <c r="I104" s="22"/>
      <c r="V104" s="17">
        <v>40575</v>
      </c>
      <c r="W104" s="21"/>
      <c r="X104" s="21"/>
      <c r="Y104" s="21"/>
    </row>
    <row r="105" spans="1:25">
      <c r="A105" s="17">
        <v>39234</v>
      </c>
      <c r="B105" s="18"/>
      <c r="C105" s="18"/>
      <c r="D105" s="18"/>
      <c r="E105" s="17">
        <v>39234</v>
      </c>
      <c r="F105" s="19"/>
      <c r="G105" s="19"/>
      <c r="H105" s="19"/>
      <c r="I105" s="22"/>
      <c r="V105" s="17">
        <v>40603</v>
      </c>
      <c r="W105" s="21"/>
      <c r="X105" s="21"/>
      <c r="Y105" s="21"/>
    </row>
    <row r="106" spans="1:25">
      <c r="A106" s="17">
        <v>39264</v>
      </c>
      <c r="B106" s="18"/>
      <c r="C106" s="18"/>
      <c r="D106" s="18"/>
      <c r="E106" s="17">
        <v>39264</v>
      </c>
      <c r="F106" s="19"/>
      <c r="G106" s="19"/>
      <c r="H106" s="19"/>
      <c r="I106" s="22"/>
      <c r="V106" s="17">
        <v>40634</v>
      </c>
      <c r="W106" s="21"/>
      <c r="X106" s="21"/>
      <c r="Y106" s="21"/>
    </row>
    <row r="107" spans="1:25">
      <c r="A107" s="17">
        <v>39295</v>
      </c>
      <c r="B107" s="18"/>
      <c r="C107" s="18"/>
      <c r="D107" s="18"/>
      <c r="E107" s="17">
        <v>39295</v>
      </c>
      <c r="F107" s="19"/>
      <c r="G107" s="19"/>
      <c r="H107" s="19"/>
      <c r="I107" s="22"/>
      <c r="V107" s="17">
        <v>40664</v>
      </c>
      <c r="W107" s="21"/>
      <c r="X107" s="21"/>
      <c r="Y107" s="21"/>
    </row>
    <row r="108" spans="1:25">
      <c r="A108" s="17">
        <v>39326</v>
      </c>
      <c r="B108" s="18"/>
      <c r="C108" s="18"/>
      <c r="D108" s="18"/>
      <c r="E108" s="17">
        <v>39326</v>
      </c>
      <c r="F108" s="19"/>
      <c r="G108" s="19"/>
      <c r="H108" s="19"/>
      <c r="I108" s="22"/>
      <c r="V108" s="17">
        <v>40695</v>
      </c>
      <c r="W108" s="21"/>
      <c r="X108" s="21"/>
      <c r="Y108" s="21"/>
    </row>
    <row r="109" spans="1:25">
      <c r="A109" s="17">
        <v>39356</v>
      </c>
      <c r="B109" s="18"/>
      <c r="C109" s="18"/>
      <c r="D109" s="18"/>
      <c r="E109" s="17">
        <v>39356</v>
      </c>
      <c r="F109" s="19"/>
      <c r="G109" s="19"/>
      <c r="H109" s="19"/>
      <c r="I109" s="22"/>
      <c r="V109" s="17">
        <v>40725</v>
      </c>
      <c r="W109" s="21"/>
      <c r="X109" s="21"/>
      <c r="Y109" s="21"/>
    </row>
    <row r="110" spans="1:25">
      <c r="A110" s="17">
        <v>39387</v>
      </c>
      <c r="B110" s="18"/>
      <c r="C110" s="18"/>
      <c r="D110" s="18"/>
      <c r="E110" s="17">
        <v>39387</v>
      </c>
      <c r="F110" s="19"/>
      <c r="G110" s="19"/>
      <c r="H110" s="19"/>
      <c r="I110" s="22"/>
      <c r="V110" s="17">
        <v>40756</v>
      </c>
      <c r="W110" s="21"/>
      <c r="X110" s="21"/>
      <c r="Y110" s="21"/>
    </row>
    <row r="111" spans="1:25">
      <c r="A111" s="17">
        <v>39417</v>
      </c>
      <c r="B111" s="18"/>
      <c r="C111" s="18"/>
      <c r="D111" s="18"/>
      <c r="E111" s="17">
        <v>39417</v>
      </c>
      <c r="F111" s="19"/>
      <c r="G111" s="19"/>
      <c r="H111" s="19"/>
      <c r="I111" s="22"/>
      <c r="V111" s="17">
        <v>40787</v>
      </c>
      <c r="W111" s="21"/>
      <c r="X111" s="21"/>
      <c r="Y111" s="21"/>
    </row>
    <row r="112" spans="1:25">
      <c r="A112" s="17">
        <v>39448</v>
      </c>
      <c r="B112" s="18"/>
      <c r="C112" s="18"/>
      <c r="D112" s="18"/>
      <c r="E112" s="17">
        <v>39448</v>
      </c>
      <c r="F112" s="19"/>
      <c r="G112" s="19"/>
      <c r="H112" s="19"/>
      <c r="I112" s="22"/>
      <c r="V112" s="17">
        <v>40817</v>
      </c>
      <c r="W112" s="21"/>
      <c r="X112" s="21"/>
      <c r="Y112" s="21"/>
    </row>
    <row r="113" spans="1:25">
      <c r="A113" s="17">
        <v>39479</v>
      </c>
      <c r="B113" s="18"/>
      <c r="C113" s="18"/>
      <c r="D113" s="18"/>
      <c r="E113" s="17">
        <v>39479</v>
      </c>
      <c r="F113" s="19"/>
      <c r="G113" s="19"/>
      <c r="H113" s="19"/>
      <c r="I113" s="22"/>
      <c r="V113" s="17">
        <v>40848</v>
      </c>
      <c r="W113" s="21"/>
      <c r="X113" s="21"/>
      <c r="Y113" s="21"/>
    </row>
    <row r="114" spans="1:25">
      <c r="A114" s="17">
        <v>39508</v>
      </c>
      <c r="B114" s="18"/>
      <c r="C114" s="18"/>
      <c r="D114" s="18"/>
      <c r="E114" s="17">
        <v>39508</v>
      </c>
      <c r="F114" s="19"/>
      <c r="G114" s="19"/>
      <c r="H114" s="19"/>
      <c r="I114" s="22"/>
      <c r="V114" s="17">
        <v>40878</v>
      </c>
      <c r="W114" s="21"/>
      <c r="X114" s="21"/>
      <c r="Y114" s="21"/>
    </row>
    <row r="115" spans="1:25">
      <c r="A115" s="17">
        <v>39539</v>
      </c>
      <c r="B115" s="18"/>
      <c r="C115" s="18"/>
      <c r="D115" s="18"/>
      <c r="E115" s="17">
        <v>39539</v>
      </c>
      <c r="F115" s="19"/>
      <c r="G115" s="19"/>
      <c r="H115" s="19"/>
      <c r="I115" s="22"/>
      <c r="V115" s="17">
        <v>40909</v>
      </c>
      <c r="W115" s="21">
        <f t="shared" ref="W115:Y128" si="0">F160/AVERAGE($I155:$I160)</f>
        <v>5.7189269906034049E-3</v>
      </c>
      <c r="X115" s="21">
        <f t="shared" si="0"/>
        <v>-3.4348420872474645E-3</v>
      </c>
      <c r="Y115" s="21">
        <f t="shared" si="0"/>
        <v>-9.3755761671036886E-4</v>
      </c>
    </row>
    <row r="116" spans="1:25">
      <c r="A116" s="17">
        <v>39569</v>
      </c>
      <c r="B116" s="18"/>
      <c r="C116" s="18"/>
      <c r="D116" s="18"/>
      <c r="E116" s="17">
        <v>39569</v>
      </c>
      <c r="F116" s="19"/>
      <c r="G116" s="19"/>
      <c r="H116" s="19"/>
      <c r="I116" s="22"/>
      <c r="V116" s="17">
        <v>40940</v>
      </c>
      <c r="W116" s="21">
        <f t="shared" si="0"/>
        <v>1.632364033014215E-2</v>
      </c>
      <c r="X116" s="21">
        <f t="shared" si="0"/>
        <v>-8.434441406195748E-3</v>
      </c>
      <c r="Y116" s="21">
        <f t="shared" si="0"/>
        <v>-1.8143157127089491E-3</v>
      </c>
    </row>
    <row r="117" spans="1:25">
      <c r="A117" s="17">
        <v>39600</v>
      </c>
      <c r="B117" s="18"/>
      <c r="C117" s="18"/>
      <c r="D117" s="18"/>
      <c r="E117" s="17">
        <v>39600</v>
      </c>
      <c r="F117" s="19"/>
      <c r="G117" s="19"/>
      <c r="H117" s="19"/>
      <c r="I117" s="22"/>
      <c r="V117" s="17">
        <v>40969</v>
      </c>
      <c r="W117" s="21">
        <f t="shared" si="0"/>
        <v>1.8916755811235024E-2</v>
      </c>
      <c r="X117" s="21">
        <f t="shared" si="0"/>
        <v>-9.7158035904137477E-3</v>
      </c>
      <c r="Y117" s="21">
        <f t="shared" si="0"/>
        <v>-2.3821720664840267E-3</v>
      </c>
    </row>
    <row r="118" spans="1:25">
      <c r="A118" s="17">
        <v>39630</v>
      </c>
      <c r="B118" s="18"/>
      <c r="C118" s="18"/>
      <c r="D118" s="18"/>
      <c r="E118" s="17">
        <v>39630</v>
      </c>
      <c r="F118" s="19"/>
      <c r="G118" s="19"/>
      <c r="H118" s="19"/>
      <c r="I118" s="22"/>
      <c r="V118" s="17">
        <v>41000</v>
      </c>
      <c r="W118" s="21">
        <f t="shared" si="0"/>
        <v>1.8862274034665609E-2</v>
      </c>
      <c r="X118" s="21">
        <f t="shared" si="0"/>
        <v>-9.3415401761227247E-3</v>
      </c>
      <c r="Y118" s="21">
        <f t="shared" si="0"/>
        <v>-2.5896325756719707E-3</v>
      </c>
    </row>
    <row r="119" spans="1:25">
      <c r="A119" s="17">
        <v>39661</v>
      </c>
      <c r="B119" s="18"/>
      <c r="C119" s="18"/>
      <c r="D119" s="18"/>
      <c r="E119" s="17">
        <v>39661</v>
      </c>
      <c r="F119" s="19"/>
      <c r="G119" s="19"/>
      <c r="H119" s="19"/>
      <c r="I119" s="22"/>
      <c r="V119" s="17">
        <v>41030</v>
      </c>
      <c r="W119" s="21">
        <f t="shared" si="0"/>
        <v>1.8157636480502309E-2</v>
      </c>
      <c r="X119" s="21">
        <f t="shared" si="0"/>
        <v>-9.0601537793123903E-3</v>
      </c>
      <c r="Y119" s="21">
        <f t="shared" si="0"/>
        <v>-2.7446915568938479E-3</v>
      </c>
    </row>
    <row r="120" spans="1:25">
      <c r="A120" s="17">
        <v>39692</v>
      </c>
      <c r="B120" s="18"/>
      <c r="C120" s="18"/>
      <c r="D120" s="18"/>
      <c r="E120" s="17">
        <v>39692</v>
      </c>
      <c r="F120" s="19"/>
      <c r="G120" s="19"/>
      <c r="H120" s="19"/>
      <c r="I120" s="22"/>
      <c r="V120" s="17">
        <v>41061</v>
      </c>
      <c r="W120" s="21">
        <f t="shared" si="0"/>
        <v>1.895869738579006E-2</v>
      </c>
      <c r="X120" s="21">
        <f t="shared" si="0"/>
        <v>-8.7856234199654611E-3</v>
      </c>
      <c r="Y120" s="21">
        <f t="shared" si="0"/>
        <v>-2.6733434053485107E-3</v>
      </c>
    </row>
    <row r="121" spans="1:25">
      <c r="A121" s="17">
        <v>39722</v>
      </c>
      <c r="B121" s="18"/>
      <c r="C121" s="18"/>
      <c r="D121" s="18"/>
      <c r="E121" s="17">
        <v>39722</v>
      </c>
      <c r="F121" s="19"/>
      <c r="G121" s="19"/>
      <c r="H121" s="19"/>
      <c r="I121" s="22"/>
      <c r="V121" s="17">
        <v>41091</v>
      </c>
      <c r="W121" s="21">
        <f t="shared" si="0"/>
        <v>2.2818194520903834E-2</v>
      </c>
      <c r="X121" s="21">
        <f t="shared" si="0"/>
        <v>-1.0718674027306446E-2</v>
      </c>
      <c r="Y121" s="21">
        <f t="shared" si="0"/>
        <v>-3.4110977011552095E-3</v>
      </c>
    </row>
    <row r="122" spans="1:25">
      <c r="A122" s="17">
        <v>39753</v>
      </c>
      <c r="B122" s="18"/>
      <c r="C122" s="18"/>
      <c r="D122" s="18"/>
      <c r="E122" s="17">
        <v>39753</v>
      </c>
      <c r="F122" s="19"/>
      <c r="G122" s="19"/>
      <c r="H122" s="19"/>
      <c r="I122" s="22"/>
      <c r="V122" s="17">
        <v>41122</v>
      </c>
      <c r="W122" s="21">
        <f t="shared" si="0"/>
        <v>2.7115069099273179E-2</v>
      </c>
      <c r="X122" s="21">
        <f t="shared" si="0"/>
        <v>-1.2770776335526365E-2</v>
      </c>
      <c r="Y122" s="21">
        <f t="shared" si="0"/>
        <v>-4.1518228695321818E-3</v>
      </c>
    </row>
    <row r="123" spans="1:25">
      <c r="A123" s="17">
        <v>39783</v>
      </c>
      <c r="B123" s="18"/>
      <c r="C123" s="18"/>
      <c r="D123" s="18"/>
      <c r="E123" s="17">
        <v>39783</v>
      </c>
      <c r="F123" s="19"/>
      <c r="G123" s="19"/>
      <c r="H123" s="19"/>
      <c r="I123" s="22"/>
      <c r="V123" s="17">
        <v>41153</v>
      </c>
      <c r="W123" s="21">
        <f t="shared" si="0"/>
        <v>3.6400389577906721E-2</v>
      </c>
      <c r="X123" s="21">
        <f t="shared" si="0"/>
        <v>-1.6932811189831354E-2</v>
      </c>
      <c r="Y123" s="21">
        <f t="shared" si="0"/>
        <v>-5.5125721814112917E-3</v>
      </c>
    </row>
    <row r="124" spans="1:25">
      <c r="A124" s="17">
        <v>39814</v>
      </c>
      <c r="B124" s="18"/>
      <c r="C124" s="18"/>
      <c r="D124" s="18"/>
      <c r="E124" s="17">
        <v>39814</v>
      </c>
      <c r="F124" s="19"/>
      <c r="G124" s="19"/>
      <c r="H124" s="19"/>
      <c r="I124" s="22"/>
      <c r="V124" s="17">
        <v>41183</v>
      </c>
      <c r="W124" s="21">
        <f t="shared" si="0"/>
        <v>3.5161636849839931E-2</v>
      </c>
      <c r="X124" s="21">
        <f t="shared" si="0"/>
        <v>-1.5718724018212418E-2</v>
      </c>
      <c r="Y124" s="21">
        <f t="shared" si="0"/>
        <v>-5.7260818319343609E-3</v>
      </c>
    </row>
    <row r="125" spans="1:25">
      <c r="A125" s="17">
        <v>39845</v>
      </c>
      <c r="B125" s="18"/>
      <c r="C125" s="18"/>
      <c r="D125" s="18"/>
      <c r="E125" s="17">
        <v>39845</v>
      </c>
      <c r="F125" s="19"/>
      <c r="G125" s="19"/>
      <c r="H125" s="19"/>
      <c r="I125" s="22"/>
      <c r="V125" s="17">
        <v>41214</v>
      </c>
      <c r="W125" s="21">
        <f t="shared" si="0"/>
        <v>2.7555066066413135E-2</v>
      </c>
      <c r="X125" s="21">
        <f t="shared" si="0"/>
        <v>-1.2320181384309625E-2</v>
      </c>
      <c r="Y125" s="21">
        <f t="shared" si="0"/>
        <v>-5.6675344573694948E-3</v>
      </c>
    </row>
    <row r="126" spans="1:25">
      <c r="A126" s="17">
        <v>39873</v>
      </c>
      <c r="B126" s="18"/>
      <c r="C126" s="18"/>
      <c r="D126" s="18"/>
      <c r="E126" s="17">
        <v>39873</v>
      </c>
      <c r="F126" s="19"/>
      <c r="G126" s="19"/>
      <c r="H126" s="19"/>
      <c r="I126" s="22"/>
      <c r="V126" s="17">
        <v>41244</v>
      </c>
      <c r="W126" s="21">
        <f t="shared" si="0"/>
        <v>3.0049151972742605E-2</v>
      </c>
      <c r="X126" s="21">
        <f t="shared" si="0"/>
        <v>-1.3936822403912455E-2</v>
      </c>
      <c r="Y126" s="21">
        <f t="shared" si="0"/>
        <v>-5.9028829743162309E-3</v>
      </c>
    </row>
    <row r="127" spans="1:25">
      <c r="A127" s="17">
        <v>39904</v>
      </c>
      <c r="B127" s="18"/>
      <c r="C127" s="18"/>
      <c r="D127" s="18"/>
      <c r="E127" s="17">
        <v>39904</v>
      </c>
      <c r="F127" s="19"/>
      <c r="G127" s="19"/>
      <c r="H127" s="19"/>
      <c r="I127" s="22"/>
      <c r="V127" s="17">
        <v>41275</v>
      </c>
      <c r="W127" s="21">
        <f t="shared" si="0"/>
        <v>3.7631931309716045E-2</v>
      </c>
      <c r="X127" s="21">
        <f t="shared" si="0"/>
        <v>-2.0734408818599438E-2</v>
      </c>
      <c r="Y127" s="21">
        <f t="shared" si="0"/>
        <v>-7.3701750286597799E-3</v>
      </c>
    </row>
    <row r="128" spans="1:25">
      <c r="A128" s="17">
        <v>39934</v>
      </c>
      <c r="B128" s="18"/>
      <c r="C128" s="18"/>
      <c r="D128" s="18"/>
      <c r="E128" s="17">
        <v>39934</v>
      </c>
      <c r="F128" s="19"/>
      <c r="G128" s="19"/>
      <c r="H128" s="19"/>
      <c r="I128" s="22"/>
      <c r="V128" s="17">
        <v>41306</v>
      </c>
      <c r="W128" s="21">
        <f t="shared" si="0"/>
        <v>4.1941619674103238E-2</v>
      </c>
      <c r="X128" s="21">
        <f t="shared" si="0"/>
        <v>-2.3633908988046314E-2</v>
      </c>
      <c r="Y128" s="21">
        <f t="shared" si="0"/>
        <v>-7.2905025997625017E-3</v>
      </c>
    </row>
    <row r="129" spans="1:25">
      <c r="A129" s="17">
        <v>39965</v>
      </c>
      <c r="B129" s="18"/>
      <c r="C129" s="18"/>
      <c r="D129" s="18"/>
      <c r="E129" s="17">
        <v>39965</v>
      </c>
      <c r="F129" s="19"/>
      <c r="G129" s="19"/>
      <c r="H129" s="19"/>
      <c r="I129" s="22"/>
      <c r="V129" s="17">
        <v>41334</v>
      </c>
      <c r="W129" s="21">
        <f t="shared" ref="W129:Y144" si="1">F174/AVERAGE($I169:$I174)</f>
        <v>4.4399792161714642E-2</v>
      </c>
      <c r="X129" s="21">
        <f t="shared" si="1"/>
        <v>-2.6466816039310864E-2</v>
      </c>
      <c r="Y129" s="21">
        <f t="shared" si="1"/>
        <v>-7.8490331819647454E-3</v>
      </c>
    </row>
    <row r="130" spans="1:25">
      <c r="A130" s="17">
        <v>39995</v>
      </c>
      <c r="B130" s="18"/>
      <c r="C130" s="18"/>
      <c r="D130" s="18"/>
      <c r="E130" s="17">
        <v>39995</v>
      </c>
      <c r="F130" s="19"/>
      <c r="G130" s="19"/>
      <c r="H130" s="19"/>
      <c r="I130" s="22"/>
      <c r="V130" s="17">
        <v>41365</v>
      </c>
      <c r="W130" s="21">
        <f t="shared" si="1"/>
        <v>4.2417009089870492E-2</v>
      </c>
      <c r="X130" s="21">
        <f t="shared" si="1"/>
        <v>-2.5563732714159178E-2</v>
      </c>
      <c r="Y130" s="21">
        <f t="shared" si="1"/>
        <v>-7.6585790766149266E-3</v>
      </c>
    </row>
    <row r="131" spans="1:25">
      <c r="A131" s="17">
        <v>40026</v>
      </c>
      <c r="B131" s="18"/>
      <c r="C131" s="18"/>
      <c r="D131" s="18"/>
      <c r="E131" s="17">
        <v>40026</v>
      </c>
      <c r="F131" s="19"/>
      <c r="G131" s="19"/>
      <c r="H131" s="19"/>
      <c r="I131" s="22"/>
      <c r="V131" s="17">
        <v>41395</v>
      </c>
      <c r="W131" s="21">
        <f t="shared" si="1"/>
        <v>4.4649430407373007E-2</v>
      </c>
      <c r="X131" s="21">
        <f t="shared" si="1"/>
        <v>-2.8051360892318491E-2</v>
      </c>
      <c r="Y131" s="21">
        <f t="shared" si="1"/>
        <v>-8.2599055777551195E-3</v>
      </c>
    </row>
    <row r="132" spans="1:25">
      <c r="A132" s="17">
        <v>40057</v>
      </c>
      <c r="B132" s="18"/>
      <c r="C132" s="18"/>
      <c r="D132" s="18"/>
      <c r="E132" s="17">
        <v>40057</v>
      </c>
      <c r="F132" s="19"/>
      <c r="G132" s="19"/>
      <c r="H132" s="19"/>
      <c r="I132" s="22"/>
      <c r="V132" s="17">
        <v>41426</v>
      </c>
      <c r="W132" s="21">
        <f t="shared" si="1"/>
        <v>3.320066125555228E-2</v>
      </c>
      <c r="X132" s="21">
        <f t="shared" si="1"/>
        <v>-2.1854333326059721E-2</v>
      </c>
      <c r="Y132" s="21">
        <f t="shared" si="1"/>
        <v>-7.2451964183219003E-3</v>
      </c>
    </row>
    <row r="133" spans="1:25">
      <c r="A133" s="17">
        <v>40087</v>
      </c>
      <c r="B133" s="18"/>
      <c r="C133" s="18"/>
      <c r="D133" s="18"/>
      <c r="E133" s="17">
        <v>40087</v>
      </c>
      <c r="F133" s="19"/>
      <c r="G133" s="19"/>
      <c r="H133" s="19"/>
      <c r="I133" s="22"/>
      <c r="V133" s="17">
        <v>41456</v>
      </c>
      <c r="W133" s="21">
        <f t="shared" si="1"/>
        <v>3.0508136794217912E-2</v>
      </c>
      <c r="X133" s="21">
        <f t="shared" si="1"/>
        <v>-2.0940826580865698E-2</v>
      </c>
      <c r="Y133" s="21">
        <f t="shared" si="1"/>
        <v>-7.1089052143401086E-3</v>
      </c>
    </row>
    <row r="134" spans="1:25">
      <c r="A134" s="17">
        <v>40118</v>
      </c>
      <c r="B134" s="18"/>
      <c r="C134" s="18"/>
      <c r="D134" s="18"/>
      <c r="E134" s="17">
        <v>40118</v>
      </c>
      <c r="F134" s="19"/>
      <c r="G134" s="19"/>
      <c r="H134" s="19"/>
      <c r="I134" s="22"/>
      <c r="V134" s="17">
        <v>41487</v>
      </c>
      <c r="W134" s="21">
        <f t="shared" si="1"/>
        <v>2.5889079536377632E-2</v>
      </c>
      <c r="X134" s="21">
        <f t="shared" si="1"/>
        <v>-1.7398327169298771E-2</v>
      </c>
      <c r="Y134" s="21">
        <f t="shared" si="1"/>
        <v>-5.9240181134859113E-3</v>
      </c>
    </row>
    <row r="135" spans="1:25">
      <c r="A135" s="17">
        <v>40148</v>
      </c>
      <c r="B135" s="18"/>
      <c r="C135" s="18"/>
      <c r="D135" s="18"/>
      <c r="E135" s="17">
        <v>40148</v>
      </c>
      <c r="F135" s="19"/>
      <c r="G135" s="19"/>
      <c r="H135" s="19"/>
      <c r="I135" s="22"/>
      <c r="V135" s="17">
        <v>41518</v>
      </c>
      <c r="W135" s="21">
        <f t="shared" si="1"/>
        <v>2.4509183354558782E-2</v>
      </c>
      <c r="X135" s="21">
        <f t="shared" si="1"/>
        <v>-1.7662058274026421E-2</v>
      </c>
      <c r="Y135" s="21">
        <f t="shared" si="1"/>
        <v>-6.0651916431828197E-3</v>
      </c>
    </row>
    <row r="136" spans="1:25">
      <c r="A136" s="17">
        <v>40179</v>
      </c>
      <c r="B136" s="18"/>
      <c r="C136" s="18"/>
      <c r="D136" s="18"/>
      <c r="E136" s="17">
        <v>40179</v>
      </c>
      <c r="F136" s="19"/>
      <c r="G136" s="19"/>
      <c r="H136" s="19"/>
      <c r="I136" s="22"/>
      <c r="V136" s="17">
        <v>41548</v>
      </c>
      <c r="W136" s="21">
        <f t="shared" si="1"/>
        <v>2.2738159149188811E-2</v>
      </c>
      <c r="X136" s="21">
        <f t="shared" si="1"/>
        <v>-1.5344119276551734E-2</v>
      </c>
      <c r="Y136" s="21">
        <f t="shared" si="1"/>
        <v>-5.713528402227476E-3</v>
      </c>
    </row>
    <row r="137" spans="1:25">
      <c r="A137" s="17">
        <v>40210</v>
      </c>
      <c r="B137" s="18"/>
      <c r="C137" s="18"/>
      <c r="D137" s="18"/>
      <c r="E137" s="17">
        <v>40210</v>
      </c>
      <c r="F137" s="19"/>
      <c r="G137" s="19"/>
      <c r="H137" s="19"/>
      <c r="I137" s="22"/>
      <c r="V137" s="17">
        <v>41579</v>
      </c>
      <c r="W137" s="21">
        <f t="shared" si="1"/>
        <v>2.0271756998539486E-2</v>
      </c>
      <c r="X137" s="21">
        <f t="shared" si="1"/>
        <v>-1.5177343182158786E-2</v>
      </c>
      <c r="Y137" s="21">
        <f t="shared" si="1"/>
        <v>-5.9168717408267495E-3</v>
      </c>
    </row>
    <row r="138" spans="1:25">
      <c r="A138" s="17">
        <v>40238</v>
      </c>
      <c r="B138" s="18"/>
      <c r="C138" s="18"/>
      <c r="D138" s="18"/>
      <c r="E138" s="17">
        <v>40238</v>
      </c>
      <c r="F138" s="19"/>
      <c r="G138" s="19"/>
      <c r="H138" s="19"/>
      <c r="I138" s="22"/>
      <c r="V138" s="17">
        <v>41609</v>
      </c>
      <c r="W138" s="21">
        <f t="shared" si="1"/>
        <v>2.1419194998117085E-2</v>
      </c>
      <c r="X138" s="21">
        <f t="shared" si="1"/>
        <v>-1.4864365309653117E-2</v>
      </c>
      <c r="Y138" s="21">
        <f t="shared" si="1"/>
        <v>-5.5287000906207914E-3</v>
      </c>
    </row>
    <row r="139" spans="1:25">
      <c r="A139" s="17">
        <v>40269</v>
      </c>
      <c r="B139" s="18"/>
      <c r="C139" s="18"/>
      <c r="D139" s="18"/>
      <c r="E139" s="17">
        <v>40269</v>
      </c>
      <c r="F139" s="19"/>
      <c r="G139" s="19"/>
      <c r="H139" s="19"/>
      <c r="I139" s="22"/>
      <c r="V139" s="17">
        <v>41640</v>
      </c>
      <c r="W139" s="21">
        <f t="shared" si="1"/>
        <v>1.913879704259738E-2</v>
      </c>
      <c r="X139" s="21">
        <f t="shared" si="1"/>
        <v>-1.4173760593104911E-2</v>
      </c>
      <c r="Y139" s="21">
        <f t="shared" si="1"/>
        <v>-5.4092437664699294E-3</v>
      </c>
    </row>
    <row r="140" spans="1:25">
      <c r="A140" s="17">
        <v>40299</v>
      </c>
      <c r="B140" s="18"/>
      <c r="C140" s="18"/>
      <c r="D140" s="18"/>
      <c r="E140" s="17">
        <v>40299</v>
      </c>
      <c r="F140" s="19"/>
      <c r="G140" s="19"/>
      <c r="H140" s="19"/>
      <c r="I140" s="22"/>
      <c r="V140" s="17">
        <v>41671</v>
      </c>
      <c r="W140" s="21">
        <f t="shared" si="1"/>
        <v>1.2700728004888646E-2</v>
      </c>
      <c r="X140" s="21">
        <f t="shared" si="1"/>
        <v>-9.0862215173199944E-3</v>
      </c>
      <c r="Y140" s="21">
        <f t="shared" si="1"/>
        <v>-4.4284518335507535E-3</v>
      </c>
    </row>
    <row r="141" spans="1:25">
      <c r="A141" s="17">
        <v>40330</v>
      </c>
      <c r="B141" s="18"/>
      <c r="C141" s="18"/>
      <c r="D141" s="18"/>
      <c r="E141" s="17">
        <v>40330</v>
      </c>
      <c r="F141" s="19"/>
      <c r="G141" s="19"/>
      <c r="H141" s="19"/>
      <c r="I141" s="22"/>
      <c r="V141" s="17">
        <v>41699</v>
      </c>
      <c r="W141" s="21">
        <f t="shared" si="1"/>
        <v>2.5795010961446301E-2</v>
      </c>
      <c r="X141" s="21">
        <f t="shared" si="1"/>
        <v>-1.6451093420415484E-2</v>
      </c>
      <c r="Y141" s="21">
        <f t="shared" si="1"/>
        <v>-5.5643098120573085E-3</v>
      </c>
    </row>
    <row r="142" spans="1:25">
      <c r="A142" s="17">
        <v>40360</v>
      </c>
      <c r="B142" s="18"/>
      <c r="C142" s="18"/>
      <c r="D142" s="18"/>
      <c r="E142" s="17">
        <v>40360</v>
      </c>
      <c r="F142" s="19"/>
      <c r="G142" s="19"/>
      <c r="H142" s="19"/>
      <c r="I142" s="22"/>
      <c r="V142" s="17">
        <v>41730</v>
      </c>
      <c r="W142" s="21">
        <f t="shared" si="1"/>
        <v>2.6964981642471193E-2</v>
      </c>
      <c r="X142" s="21">
        <f t="shared" si="1"/>
        <v>-1.7770039395306438E-2</v>
      </c>
      <c r="Y142" s="21">
        <f t="shared" si="1"/>
        <v>-5.5716831589926359E-3</v>
      </c>
    </row>
    <row r="143" spans="1:25">
      <c r="A143" s="17">
        <v>40391</v>
      </c>
      <c r="B143" s="18"/>
      <c r="C143" s="18"/>
      <c r="D143" s="18"/>
      <c r="E143" s="17">
        <v>40391</v>
      </c>
      <c r="F143" s="19"/>
      <c r="G143" s="19"/>
      <c r="H143" s="19"/>
      <c r="I143" s="22"/>
      <c r="V143" s="17">
        <v>41760</v>
      </c>
      <c r="W143" s="21">
        <f t="shared" si="1"/>
        <v>3.3838787349786972E-2</v>
      </c>
      <c r="X143" s="21">
        <f t="shared" si="1"/>
        <v>-2.1290212034965124E-2</v>
      </c>
      <c r="Y143" s="21">
        <f t="shared" si="1"/>
        <v>-5.9332487292275372E-3</v>
      </c>
    </row>
    <row r="144" spans="1:25">
      <c r="A144" s="17">
        <v>40422</v>
      </c>
      <c r="B144" s="18"/>
      <c r="C144" s="18"/>
      <c r="D144" s="18"/>
      <c r="E144" s="17">
        <v>40422</v>
      </c>
      <c r="F144" s="19"/>
      <c r="G144" s="19"/>
      <c r="H144" s="19"/>
      <c r="I144" s="22"/>
      <c r="V144" s="17">
        <v>41791</v>
      </c>
      <c r="W144" s="21">
        <f t="shared" si="1"/>
        <v>3.1181705989292569E-2</v>
      </c>
      <c r="X144" s="21">
        <f t="shared" si="1"/>
        <v>-1.9160462887817604E-2</v>
      </c>
      <c r="Y144" s="21">
        <f t="shared" si="1"/>
        <v>-3.7403051382250982E-3</v>
      </c>
    </row>
    <row r="145" spans="1:25">
      <c r="A145" s="17">
        <v>40452</v>
      </c>
      <c r="B145" s="18"/>
      <c r="C145" s="18"/>
      <c r="D145" s="18"/>
      <c r="E145" s="17">
        <v>40452</v>
      </c>
      <c r="F145" s="19"/>
      <c r="G145" s="19"/>
      <c r="H145" s="19"/>
      <c r="I145" s="22"/>
      <c r="V145" s="17">
        <v>41821</v>
      </c>
      <c r="W145" s="21">
        <f t="shared" ref="W145:Y160" si="2">F190/AVERAGE($I185:$I190)</f>
        <v>2.7184389025423306E-2</v>
      </c>
      <c r="X145" s="21">
        <f t="shared" si="2"/>
        <v>-1.5618341186900907E-2</v>
      </c>
      <c r="Y145" s="21">
        <f t="shared" si="2"/>
        <v>-7.7609370434842675E-4</v>
      </c>
    </row>
    <row r="146" spans="1:25">
      <c r="A146" s="17">
        <v>40483</v>
      </c>
      <c r="B146" s="18"/>
      <c r="C146" s="18"/>
      <c r="D146" s="18"/>
      <c r="E146" s="17">
        <v>40483</v>
      </c>
      <c r="F146" s="19"/>
      <c r="G146" s="19"/>
      <c r="H146" s="19"/>
      <c r="I146" s="22"/>
      <c r="V146" s="17">
        <v>41852</v>
      </c>
      <c r="W146" s="21">
        <f t="shared" si="2"/>
        <v>2.5161026546989557E-2</v>
      </c>
      <c r="X146" s="21">
        <f t="shared" si="2"/>
        <v>-1.1634985342348752E-2</v>
      </c>
      <c r="Y146" s="21">
        <f t="shared" si="2"/>
        <v>1.6784302897024236E-3</v>
      </c>
    </row>
    <row r="147" spans="1:25">
      <c r="A147" s="17">
        <v>40513</v>
      </c>
      <c r="B147" s="18"/>
      <c r="C147" s="18"/>
      <c r="D147" s="18"/>
      <c r="E147" s="17">
        <v>40513</v>
      </c>
      <c r="F147" s="19"/>
      <c r="G147" s="19"/>
      <c r="H147" s="19"/>
      <c r="I147" s="22"/>
      <c r="V147" s="17">
        <v>41883</v>
      </c>
      <c r="W147" s="21">
        <f t="shared" si="2"/>
        <v>2.1314673977999452E-2</v>
      </c>
      <c r="X147" s="21">
        <f t="shared" si="2"/>
        <v>-9.3176308368373689E-3</v>
      </c>
      <c r="Y147" s="21">
        <f t="shared" si="2"/>
        <v>2.9441216080834452E-3</v>
      </c>
    </row>
    <row r="148" spans="1:25">
      <c r="A148" s="17">
        <v>40544</v>
      </c>
      <c r="B148" s="18"/>
      <c r="C148" s="18"/>
      <c r="D148" s="18"/>
      <c r="E148" s="17">
        <v>40544</v>
      </c>
      <c r="F148" s="19"/>
      <c r="G148" s="19"/>
      <c r="H148" s="19"/>
      <c r="I148" s="22"/>
      <c r="V148" s="17">
        <v>41913</v>
      </c>
      <c r="W148" s="21">
        <f t="shared" si="2"/>
        <v>2.0837172426182292E-2</v>
      </c>
      <c r="X148" s="21">
        <f t="shared" si="2"/>
        <v>-7.5420518890970045E-3</v>
      </c>
      <c r="Y148" s="21">
        <f t="shared" si="2"/>
        <v>4.854136084871649E-3</v>
      </c>
    </row>
    <row r="149" spans="1:25">
      <c r="A149" s="17">
        <v>40575</v>
      </c>
      <c r="B149" s="18"/>
      <c r="C149" s="18"/>
      <c r="D149" s="18"/>
      <c r="E149" s="17">
        <v>40575</v>
      </c>
      <c r="F149" s="19"/>
      <c r="G149" s="19"/>
      <c r="H149" s="19"/>
      <c r="I149" s="22"/>
      <c r="V149" s="17">
        <v>41944</v>
      </c>
      <c r="W149" s="21">
        <f t="shared" si="2"/>
        <v>2.2977269639544967E-2</v>
      </c>
      <c r="X149" s="21">
        <f t="shared" si="2"/>
        <v>-9.2775291074448409E-3</v>
      </c>
      <c r="Y149" s="21">
        <f t="shared" si="2"/>
        <v>5.4899299427829994E-3</v>
      </c>
    </row>
    <row r="150" spans="1:25">
      <c r="A150" s="17">
        <v>40603</v>
      </c>
      <c r="B150" s="18"/>
      <c r="C150" s="18"/>
      <c r="D150" s="18"/>
      <c r="E150" s="17">
        <v>40603</v>
      </c>
      <c r="F150" s="19"/>
      <c r="G150" s="19"/>
      <c r="H150" s="19"/>
      <c r="I150" s="22"/>
      <c r="V150" s="17">
        <v>41974</v>
      </c>
      <c r="W150" s="21">
        <f t="shared" si="2"/>
        <v>1.510593691238309E-2</v>
      </c>
      <c r="X150" s="21">
        <f t="shared" si="2"/>
        <v>-4.3208563099850746E-3</v>
      </c>
      <c r="Y150" s="21">
        <f t="shared" si="2"/>
        <v>7.9070036633506324E-3</v>
      </c>
    </row>
    <row r="151" spans="1:25">
      <c r="A151" s="17">
        <v>40634</v>
      </c>
      <c r="B151" s="18"/>
      <c r="C151" s="18"/>
      <c r="D151" s="18"/>
      <c r="E151" s="17">
        <v>40634</v>
      </c>
      <c r="F151" s="19"/>
      <c r="G151" s="19"/>
      <c r="H151" s="19"/>
      <c r="I151" s="22"/>
      <c r="V151" s="17">
        <v>42005</v>
      </c>
      <c r="W151" s="21">
        <f t="shared" si="2"/>
        <v>1.6285522759316749E-2</v>
      </c>
      <c r="X151" s="21">
        <f t="shared" si="2"/>
        <v>-4.5207313427121296E-3</v>
      </c>
      <c r="Y151" s="21">
        <f t="shared" si="2"/>
        <v>8.7741741952093982E-3</v>
      </c>
    </row>
    <row r="152" spans="1:25">
      <c r="A152" s="17">
        <v>40664</v>
      </c>
      <c r="B152" s="18"/>
      <c r="C152" s="18"/>
      <c r="D152" s="18"/>
      <c r="E152" s="17">
        <v>40664</v>
      </c>
      <c r="F152" s="19"/>
      <c r="G152" s="19"/>
      <c r="H152" s="19"/>
      <c r="I152" s="22"/>
      <c r="V152" s="17">
        <v>42036</v>
      </c>
      <c r="W152" s="21">
        <f t="shared" si="2"/>
        <v>1.3898647664263408E-2</v>
      </c>
      <c r="X152" s="21">
        <f t="shared" si="2"/>
        <v>-2.5696548014895993E-3</v>
      </c>
      <c r="Y152" s="21">
        <f t="shared" si="2"/>
        <v>9.5326019215116846E-3</v>
      </c>
    </row>
    <row r="153" spans="1:25">
      <c r="A153" s="17">
        <v>40695</v>
      </c>
      <c r="B153" s="18"/>
      <c r="C153" s="18"/>
      <c r="D153" s="18"/>
      <c r="E153" s="17">
        <v>40695</v>
      </c>
      <c r="F153" s="19"/>
      <c r="G153" s="19"/>
      <c r="H153" s="19"/>
      <c r="I153" s="22"/>
      <c r="V153" s="17">
        <v>42064</v>
      </c>
      <c r="W153" s="21">
        <f t="shared" si="2"/>
        <v>1.3869048528727584E-2</v>
      </c>
      <c r="X153" s="21">
        <f t="shared" si="2"/>
        <v>-1.3074854334576631E-3</v>
      </c>
      <c r="Y153" s="21">
        <f t="shared" si="2"/>
        <v>9.4597036043957503E-3</v>
      </c>
    </row>
    <row r="154" spans="1:25">
      <c r="A154" s="17">
        <v>40725</v>
      </c>
      <c r="B154" s="18"/>
      <c r="C154" s="18"/>
      <c r="D154" s="18"/>
      <c r="E154" s="17">
        <v>40725</v>
      </c>
      <c r="F154" s="19"/>
      <c r="G154" s="19"/>
      <c r="H154" s="19"/>
      <c r="I154" s="22"/>
      <c r="V154" s="17">
        <v>42095</v>
      </c>
      <c r="W154" s="21">
        <f t="shared" si="2"/>
        <v>1.3188703786452816E-2</v>
      </c>
      <c r="X154" s="21">
        <f t="shared" si="2"/>
        <v>2.2082088130030591E-3</v>
      </c>
      <c r="Y154" s="21">
        <f t="shared" si="2"/>
        <v>9.8389297637835778E-3</v>
      </c>
    </row>
    <row r="155" spans="1:25">
      <c r="A155" s="17">
        <v>40756</v>
      </c>
      <c r="B155" s="18"/>
      <c r="C155" s="18"/>
      <c r="D155" s="18"/>
      <c r="E155" s="17">
        <v>40756</v>
      </c>
      <c r="F155" s="19"/>
      <c r="G155" s="19"/>
      <c r="H155" s="19"/>
      <c r="I155" s="22"/>
      <c r="V155" s="17">
        <v>42125</v>
      </c>
      <c r="W155" s="21">
        <f t="shared" si="2"/>
        <v>1.1233156416086413E-2</v>
      </c>
      <c r="X155" s="21">
        <f t="shared" si="2"/>
        <v>3.6112591279613372E-3</v>
      </c>
      <c r="Y155" s="21">
        <f t="shared" si="2"/>
        <v>9.0420018784216974E-3</v>
      </c>
    </row>
    <row r="156" spans="1:25">
      <c r="A156" s="17">
        <v>40787</v>
      </c>
      <c r="B156" s="18"/>
      <c r="C156" s="18"/>
      <c r="D156" s="18"/>
      <c r="E156" s="17">
        <v>40787</v>
      </c>
      <c r="F156" s="19"/>
      <c r="G156" s="19"/>
      <c r="H156" s="19"/>
      <c r="I156" s="22"/>
      <c r="V156" s="17">
        <v>42156</v>
      </c>
      <c r="W156" s="21">
        <f t="shared" si="2"/>
        <v>8.4644005346382091E-3</v>
      </c>
      <c r="X156" s="21">
        <f t="shared" si="2"/>
        <v>6.6225960159554684E-3</v>
      </c>
      <c r="Y156" s="21">
        <f t="shared" si="2"/>
        <v>1.0332285281756771E-2</v>
      </c>
    </row>
    <row r="157" spans="1:25">
      <c r="A157" s="17">
        <v>40817</v>
      </c>
      <c r="B157" s="18"/>
      <c r="C157" s="18"/>
      <c r="D157" s="18"/>
      <c r="E157" s="17">
        <v>40817</v>
      </c>
      <c r="F157" s="19"/>
      <c r="G157" s="19"/>
      <c r="H157" s="19"/>
      <c r="I157" s="22"/>
      <c r="V157" s="17">
        <v>42186</v>
      </c>
      <c r="W157" s="21">
        <f t="shared" si="2"/>
        <v>8.7911647578568855E-3</v>
      </c>
      <c r="X157" s="21">
        <f t="shared" si="2"/>
        <v>5.7307136653845401E-3</v>
      </c>
      <c r="Y157" s="21">
        <f t="shared" si="2"/>
        <v>1.0041076524005731E-2</v>
      </c>
    </row>
    <row r="158" spans="1:25">
      <c r="A158" s="17">
        <v>40848</v>
      </c>
      <c r="B158" s="18"/>
      <c r="C158" s="18"/>
      <c r="D158" s="18"/>
      <c r="E158" s="17">
        <v>40848</v>
      </c>
      <c r="F158" s="19"/>
      <c r="G158" s="19"/>
      <c r="H158" s="19"/>
      <c r="I158" s="22"/>
      <c r="V158" s="17">
        <v>42217</v>
      </c>
      <c r="W158" s="21">
        <f t="shared" si="2"/>
        <v>2.264095146536279E-3</v>
      </c>
      <c r="X158" s="21">
        <f t="shared" si="2"/>
        <v>1.0930961555836605E-2</v>
      </c>
      <c r="Y158" s="21">
        <f t="shared" si="2"/>
        <v>1.1897998474698175E-2</v>
      </c>
    </row>
    <row r="159" spans="1:25">
      <c r="A159" s="17">
        <v>40878</v>
      </c>
      <c r="B159" s="18"/>
      <c r="C159" s="18"/>
      <c r="D159" s="18"/>
      <c r="E159" s="17">
        <v>40878</v>
      </c>
      <c r="F159" s="19"/>
      <c r="G159" s="19"/>
      <c r="H159" s="19"/>
      <c r="I159" s="22"/>
      <c r="V159" s="17">
        <v>42248</v>
      </c>
      <c r="W159" s="21">
        <f t="shared" si="2"/>
        <v>5.2573765871495744E-4</v>
      </c>
      <c r="X159" s="21">
        <f t="shared" si="2"/>
        <v>1.2262289261148298E-2</v>
      </c>
      <c r="Y159" s="21">
        <f t="shared" si="2"/>
        <v>1.2906387536174896E-2</v>
      </c>
    </row>
    <row r="160" spans="1:25">
      <c r="A160" s="17">
        <v>40909</v>
      </c>
      <c r="B160" s="18">
        <v>2218.08</v>
      </c>
      <c r="C160" s="18">
        <v>-1332.2</v>
      </c>
      <c r="D160" s="18">
        <v>-363.63076533234749</v>
      </c>
      <c r="E160" s="17">
        <v>40909</v>
      </c>
      <c r="F160" s="19">
        <f t="shared" ref="F160:H175" si="3">SUM(B152:B160)</f>
        <v>2218.08</v>
      </c>
      <c r="G160" s="19">
        <f t="shared" si="3"/>
        <v>-1332.2</v>
      </c>
      <c r="H160" s="19">
        <f t="shared" si="3"/>
        <v>-363.63076533234749</v>
      </c>
      <c r="I160" s="22">
        <v>387848.98</v>
      </c>
      <c r="V160" s="17">
        <v>42278</v>
      </c>
      <c r="W160" s="21">
        <f t="shared" si="2"/>
        <v>-1.4072472405239507E-3</v>
      </c>
      <c r="X160" s="21">
        <f t="shared" si="2"/>
        <v>1.4141753291127605E-2</v>
      </c>
      <c r="Y160" s="21">
        <f t="shared" si="2"/>
        <v>1.3661136858661691E-2</v>
      </c>
    </row>
    <row r="161" spans="1:25">
      <c r="A161" s="17">
        <v>40940</v>
      </c>
      <c r="B161" s="18">
        <v>5027.8900000000003</v>
      </c>
      <c r="C161" s="18">
        <v>-2411.8000000000002</v>
      </c>
      <c r="D161" s="18">
        <v>-441.73353815222839</v>
      </c>
      <c r="E161" s="17">
        <v>40940</v>
      </c>
      <c r="F161" s="19">
        <f t="shared" si="3"/>
        <v>7245.97</v>
      </c>
      <c r="G161" s="19">
        <f t="shared" si="3"/>
        <v>-3744</v>
      </c>
      <c r="H161" s="19">
        <f t="shared" si="3"/>
        <v>-805.36430348457588</v>
      </c>
      <c r="I161" s="22">
        <v>499939.51</v>
      </c>
      <c r="V161" s="17">
        <v>42309</v>
      </c>
      <c r="W161" s="21">
        <f t="shared" ref="W161:Y176" si="4">F206/AVERAGE($I201:$I206)</f>
        <v>-5.3334076088118413E-3</v>
      </c>
      <c r="X161" s="21">
        <f t="shared" si="4"/>
        <v>1.5627455730892286E-2</v>
      </c>
      <c r="Y161" s="21">
        <f t="shared" si="4"/>
        <v>1.4078180961440968E-2</v>
      </c>
    </row>
    <row r="162" spans="1:25">
      <c r="A162" s="17">
        <v>40969</v>
      </c>
      <c r="B162" s="18">
        <v>1398.36</v>
      </c>
      <c r="C162" s="18">
        <v>-695.8</v>
      </c>
      <c r="D162" s="18">
        <v>-283.20932219175262</v>
      </c>
      <c r="E162" s="17">
        <v>40969</v>
      </c>
      <c r="F162" s="19">
        <f t="shared" si="3"/>
        <v>8644.33</v>
      </c>
      <c r="G162" s="19">
        <f t="shared" si="3"/>
        <v>-4439.8</v>
      </c>
      <c r="H162" s="19">
        <f t="shared" si="3"/>
        <v>-1088.5736256763284</v>
      </c>
      <c r="I162" s="22">
        <v>483112.01</v>
      </c>
      <c r="V162" s="17">
        <v>42339</v>
      </c>
      <c r="W162" s="21">
        <f t="shared" si="4"/>
        <v>-7.5951749707334985E-3</v>
      </c>
      <c r="X162" s="21">
        <f t="shared" si="4"/>
        <v>1.7345802239758113E-2</v>
      </c>
      <c r="Y162" s="21">
        <f t="shared" si="4"/>
        <v>1.4580582558098297E-2</v>
      </c>
    </row>
    <row r="163" spans="1:25">
      <c r="A163" s="17">
        <v>41000</v>
      </c>
      <c r="B163" s="18">
        <v>19.78</v>
      </c>
      <c r="C163" s="18">
        <v>148.9</v>
      </c>
      <c r="D163" s="18">
        <v>-100.93626342666084</v>
      </c>
      <c r="E163" s="17">
        <v>41000</v>
      </c>
      <c r="F163" s="19">
        <f t="shared" si="3"/>
        <v>8664.11</v>
      </c>
      <c r="G163" s="19">
        <f t="shared" si="3"/>
        <v>-4290.9000000000005</v>
      </c>
      <c r="H163" s="19">
        <f t="shared" si="3"/>
        <v>-1189.5098891029893</v>
      </c>
      <c r="I163" s="22">
        <v>466441.06</v>
      </c>
      <c r="V163" s="17">
        <v>42370</v>
      </c>
      <c r="W163" s="21">
        <f t="shared" si="4"/>
        <v>-1.2228740918575271E-2</v>
      </c>
      <c r="X163" s="21">
        <f t="shared" si="4"/>
        <v>1.7917757364814813E-2</v>
      </c>
      <c r="Y163" s="21">
        <f t="shared" si="4"/>
        <v>1.4732948863708647E-2</v>
      </c>
    </row>
    <row r="164" spans="1:25">
      <c r="A164" s="17">
        <v>41030</v>
      </c>
      <c r="B164" s="18">
        <v>-321.95999999999998</v>
      </c>
      <c r="C164" s="18">
        <v>128.4</v>
      </c>
      <c r="D164" s="18">
        <v>-71.48179866036277</v>
      </c>
      <c r="E164" s="17">
        <v>41030</v>
      </c>
      <c r="F164" s="19">
        <f t="shared" si="3"/>
        <v>8342.1500000000015</v>
      </c>
      <c r="G164" s="19">
        <f t="shared" si="3"/>
        <v>-4162.5000000000009</v>
      </c>
      <c r="H164" s="19">
        <f t="shared" si="3"/>
        <v>-1260.991687763352</v>
      </c>
      <c r="I164" s="22">
        <v>459804.88</v>
      </c>
      <c r="V164" s="17">
        <v>42401</v>
      </c>
      <c r="W164" s="21">
        <f t="shared" si="4"/>
        <v>-1.3849558550528815E-2</v>
      </c>
      <c r="X164" s="21">
        <f t="shared" si="4"/>
        <v>1.9043764594043153E-2</v>
      </c>
      <c r="Y164" s="21">
        <f t="shared" si="4"/>
        <v>1.5792173344165723E-2</v>
      </c>
    </row>
    <row r="165" spans="1:25">
      <c r="A165" s="17">
        <v>41061</v>
      </c>
      <c r="B165" s="18">
        <v>187.04</v>
      </c>
      <c r="C165" s="18">
        <v>210</v>
      </c>
      <c r="D165" s="18">
        <v>58.300734082397071</v>
      </c>
      <c r="E165" s="17">
        <v>41061</v>
      </c>
      <c r="F165" s="19">
        <f t="shared" si="3"/>
        <v>8529.1900000000023</v>
      </c>
      <c r="G165" s="19">
        <f t="shared" si="3"/>
        <v>-3952.5000000000009</v>
      </c>
      <c r="H165" s="19">
        <f t="shared" si="3"/>
        <v>-1202.6909536809549</v>
      </c>
      <c r="I165" s="22">
        <v>402149.77</v>
      </c>
      <c r="V165" s="17">
        <v>42430</v>
      </c>
      <c r="W165" s="21">
        <f t="shared" si="4"/>
        <v>-5.4194196986118428E-3</v>
      </c>
      <c r="X165" s="21">
        <f t="shared" si="4"/>
        <v>1.2289204107195188E-2</v>
      </c>
      <c r="Y165" s="21">
        <f t="shared" si="4"/>
        <v>1.0839341959328785E-2</v>
      </c>
    </row>
    <row r="166" spans="1:25">
      <c r="A166" s="17">
        <v>41091</v>
      </c>
      <c r="B166" s="18">
        <v>1913.98</v>
      </c>
      <c r="C166" s="18">
        <v>-953.1</v>
      </c>
      <c r="D166" s="18">
        <v>-358.4611851150832</v>
      </c>
      <c r="E166" s="17">
        <v>41091</v>
      </c>
      <c r="F166" s="19">
        <f t="shared" si="3"/>
        <v>10443.170000000002</v>
      </c>
      <c r="G166" s="19">
        <f t="shared" si="3"/>
        <v>-4905.6000000000013</v>
      </c>
      <c r="H166" s="19">
        <f t="shared" si="3"/>
        <v>-1561.1521387960381</v>
      </c>
      <c r="I166" s="22">
        <v>434564.07</v>
      </c>
      <c r="V166" s="17">
        <v>42461</v>
      </c>
      <c r="W166" s="21">
        <f t="shared" si="4"/>
        <v>-5.0235331348026579E-3</v>
      </c>
      <c r="X166" s="21">
        <f t="shared" si="4"/>
        <v>1.1623568529607723E-2</v>
      </c>
      <c r="Y166" s="21">
        <f t="shared" si="4"/>
        <v>9.3511650078139056E-3</v>
      </c>
    </row>
    <row r="167" spans="1:25">
      <c r="A167" s="17">
        <v>41122</v>
      </c>
      <c r="B167" s="18">
        <v>1635.36</v>
      </c>
      <c r="C167" s="18">
        <v>-783.19999999999993</v>
      </c>
      <c r="D167" s="18">
        <v>-288.29611083703304</v>
      </c>
      <c r="E167" s="17">
        <v>41122</v>
      </c>
      <c r="F167" s="19">
        <f t="shared" si="3"/>
        <v>12078.530000000002</v>
      </c>
      <c r="G167" s="19">
        <f t="shared" si="3"/>
        <v>-5688.8000000000011</v>
      </c>
      <c r="H167" s="19">
        <f t="shared" si="3"/>
        <v>-1849.4482496330711</v>
      </c>
      <c r="I167" s="22">
        <v>426655.31</v>
      </c>
      <c r="V167" s="17">
        <v>42491</v>
      </c>
      <c r="W167" s="21">
        <f t="shared" si="4"/>
        <v>-2.7299210803523641E-5</v>
      </c>
      <c r="X167" s="21">
        <f t="shared" si="4"/>
        <v>9.3380384745361377E-3</v>
      </c>
      <c r="Y167" s="21">
        <f t="shared" si="4"/>
        <v>8.4722987147031279E-3</v>
      </c>
    </row>
    <row r="168" spans="1:25">
      <c r="A168" s="17">
        <v>41153</v>
      </c>
      <c r="B168" s="18">
        <v>3810.73</v>
      </c>
      <c r="C168" s="18">
        <v>-1702.6</v>
      </c>
      <c r="D168" s="18">
        <v>-556.86370677451964</v>
      </c>
      <c r="E168" s="17">
        <v>41153</v>
      </c>
      <c r="F168" s="19">
        <f t="shared" si="3"/>
        <v>15889.260000000002</v>
      </c>
      <c r="G168" s="19">
        <f t="shared" si="3"/>
        <v>-7391.4000000000015</v>
      </c>
      <c r="H168" s="19">
        <f t="shared" si="3"/>
        <v>-2406.3119564075905</v>
      </c>
      <c r="I168" s="22">
        <v>429465.67</v>
      </c>
      <c r="V168" s="17">
        <v>42522</v>
      </c>
      <c r="W168" s="21">
        <f t="shared" si="4"/>
        <v>3.8855543333144544E-3</v>
      </c>
      <c r="X168" s="21">
        <f t="shared" si="4"/>
        <v>6.097461751621026E-3</v>
      </c>
      <c r="Y168" s="21">
        <f t="shared" si="4"/>
        <v>6.0195016630095943E-3</v>
      </c>
    </row>
    <row r="169" spans="1:25">
      <c r="A169" s="17">
        <v>41183</v>
      </c>
      <c r="B169" s="18">
        <v>1834.75</v>
      </c>
      <c r="C169" s="18">
        <v>-872.6</v>
      </c>
      <c r="D169" s="18">
        <v>-482.46359781561205</v>
      </c>
      <c r="E169" s="17">
        <v>41183</v>
      </c>
      <c r="F169" s="19">
        <f t="shared" si="3"/>
        <v>15505.93</v>
      </c>
      <c r="G169" s="19">
        <f t="shared" si="3"/>
        <v>-6931.8000000000011</v>
      </c>
      <c r="H169" s="19">
        <f t="shared" si="3"/>
        <v>-2525.1447888908551</v>
      </c>
      <c r="I169" s="22">
        <v>493300.26</v>
      </c>
      <c r="V169" s="17">
        <v>42552</v>
      </c>
      <c r="W169" s="21">
        <f t="shared" si="4"/>
        <v>5.4238779632415869E-3</v>
      </c>
      <c r="X169" s="21">
        <f t="shared" si="4"/>
        <v>4.8720185370494514E-3</v>
      </c>
      <c r="Y169" s="21">
        <f t="shared" si="4"/>
        <v>5.0470184387507088E-3</v>
      </c>
    </row>
    <row r="170" spans="1:25">
      <c r="A170" s="17">
        <v>41214</v>
      </c>
      <c r="B170" s="18">
        <v>1771.93</v>
      </c>
      <c r="C170" s="18">
        <v>-957.09999999999991</v>
      </c>
      <c r="D170" s="18">
        <v>-436.16634379188645</v>
      </c>
      <c r="E170" s="17">
        <v>41214</v>
      </c>
      <c r="F170" s="19">
        <f t="shared" si="3"/>
        <v>12249.97</v>
      </c>
      <c r="G170" s="19">
        <f t="shared" si="3"/>
        <v>-5477.1</v>
      </c>
      <c r="H170" s="19">
        <f t="shared" si="3"/>
        <v>-2519.5775945305136</v>
      </c>
      <c r="I170" s="22">
        <v>481244.48</v>
      </c>
      <c r="V170" s="17">
        <v>42583</v>
      </c>
      <c r="W170" s="21">
        <f t="shared" si="4"/>
        <v>9.7535941624095398E-3</v>
      </c>
      <c r="X170" s="21">
        <f t="shared" si="4"/>
        <v>1.446481516657633E-3</v>
      </c>
      <c r="Y170" s="21">
        <f t="shared" si="4"/>
        <v>4.2183426671458654E-3</v>
      </c>
    </row>
    <row r="171" spans="1:25">
      <c r="A171" s="17">
        <v>41244</v>
      </c>
      <c r="B171" s="18">
        <v>2977.17</v>
      </c>
      <c r="C171" s="18">
        <v>-1632.5</v>
      </c>
      <c r="D171" s="18">
        <v>-480.1699544840979</v>
      </c>
      <c r="E171" s="17">
        <v>41244</v>
      </c>
      <c r="F171" s="19">
        <f t="shared" si="3"/>
        <v>13828.78</v>
      </c>
      <c r="G171" s="19">
        <f t="shared" si="3"/>
        <v>-6413.7999999999993</v>
      </c>
      <c r="H171" s="19">
        <f t="shared" si="3"/>
        <v>-2716.5382268228591</v>
      </c>
      <c r="I171" s="22">
        <v>496002.21</v>
      </c>
      <c r="V171" s="17">
        <v>42614</v>
      </c>
      <c r="W171" s="21">
        <f t="shared" si="4"/>
        <v>1.0766836123189264E-2</v>
      </c>
      <c r="X171" s="21">
        <f t="shared" si="4"/>
        <v>3.3627666210617874E-4</v>
      </c>
      <c r="Y171" s="21">
        <f t="shared" si="4"/>
        <v>3.7110472516179546E-3</v>
      </c>
    </row>
    <row r="172" spans="1:25">
      <c r="A172" s="17">
        <v>41275</v>
      </c>
      <c r="B172" s="18">
        <v>3980.24</v>
      </c>
      <c r="C172" s="18">
        <v>-3238.8</v>
      </c>
      <c r="D172" s="18">
        <v>-868.40238779650667</v>
      </c>
      <c r="E172" s="17">
        <v>41275</v>
      </c>
      <c r="F172" s="19">
        <f t="shared" si="3"/>
        <v>17789.239999999998</v>
      </c>
      <c r="G172" s="19">
        <f t="shared" si="3"/>
        <v>-9801.5</v>
      </c>
      <c r="H172" s="19">
        <f t="shared" si="3"/>
        <v>-3484.0043511927051</v>
      </c>
      <c r="I172" s="22">
        <v>509631.89</v>
      </c>
      <c r="V172" s="17">
        <v>42644</v>
      </c>
      <c r="W172" s="21">
        <f t="shared" si="4"/>
        <v>1.1828486728639705E-2</v>
      </c>
      <c r="X172" s="21">
        <f t="shared" si="4"/>
        <v>-8.1796391714373325E-4</v>
      </c>
      <c r="Y172" s="21">
        <f t="shared" si="4"/>
        <v>4.0610621421578036E-3</v>
      </c>
    </row>
    <row r="173" spans="1:25">
      <c r="A173" s="17">
        <v>41306</v>
      </c>
      <c r="B173" s="18">
        <v>2434.31</v>
      </c>
      <c r="C173" s="18">
        <v>-1647.4</v>
      </c>
      <c r="D173" s="18">
        <v>-158.80099749575103</v>
      </c>
      <c r="E173" s="17">
        <v>41306</v>
      </c>
      <c r="F173" s="19">
        <f t="shared" si="3"/>
        <v>20545.510000000002</v>
      </c>
      <c r="G173" s="19">
        <f t="shared" si="3"/>
        <v>-11577.300000000001</v>
      </c>
      <c r="H173" s="19">
        <f t="shared" si="3"/>
        <v>-3571.323550028093</v>
      </c>
      <c r="I173" s="22">
        <v>529513.80000000005</v>
      </c>
      <c r="V173" s="17">
        <v>42675</v>
      </c>
      <c r="W173" s="21">
        <f t="shared" si="4"/>
        <v>9.000279112085811E-3</v>
      </c>
      <c r="X173" s="21">
        <f t="shared" si="4"/>
        <v>9.9005562788942176E-4</v>
      </c>
      <c r="Y173" s="21">
        <f t="shared" si="4"/>
        <v>5.7244786529375008E-3</v>
      </c>
    </row>
    <row r="174" spans="1:25">
      <c r="A174" s="17">
        <v>41334</v>
      </c>
      <c r="B174" s="18">
        <v>1844.6</v>
      </c>
      <c r="C174" s="18">
        <v>-1448</v>
      </c>
      <c r="D174" s="18">
        <v>-295.45339500889543</v>
      </c>
      <c r="E174" s="17">
        <v>41334</v>
      </c>
      <c r="F174" s="19">
        <f t="shared" si="3"/>
        <v>22203.07</v>
      </c>
      <c r="G174" s="19">
        <f t="shared" si="3"/>
        <v>-13235.300000000001</v>
      </c>
      <c r="H174" s="19">
        <f t="shared" si="3"/>
        <v>-3925.0776791193853</v>
      </c>
      <c r="I174" s="22">
        <v>490736.27</v>
      </c>
      <c r="V174" s="17">
        <v>42705</v>
      </c>
      <c r="W174" s="21">
        <f t="shared" si="4"/>
        <v>7.2948851106826413E-4</v>
      </c>
      <c r="X174" s="21">
        <f t="shared" si="4"/>
        <v>6.6927431524495097E-3</v>
      </c>
      <c r="Y174" s="21">
        <f t="shared" si="4"/>
        <v>1.0095553993706157E-2</v>
      </c>
    </row>
    <row r="175" spans="1:25">
      <c r="A175" s="17">
        <v>41365</v>
      </c>
      <c r="B175" s="18">
        <v>920.3</v>
      </c>
      <c r="C175" s="18">
        <v>-500.20000000000005</v>
      </c>
      <c r="D175" s="18">
        <v>-262.83291714138545</v>
      </c>
      <c r="E175" s="17">
        <v>41365</v>
      </c>
      <c r="F175" s="19">
        <f t="shared" si="3"/>
        <v>21209.39</v>
      </c>
      <c r="G175" s="19">
        <f t="shared" si="3"/>
        <v>-12782.4</v>
      </c>
      <c r="H175" s="19">
        <f t="shared" si="3"/>
        <v>-3829.4494111456879</v>
      </c>
      <c r="I175" s="22">
        <v>492996.6</v>
      </c>
      <c r="V175" s="17">
        <v>42736</v>
      </c>
      <c r="W175" s="21">
        <f t="shared" si="4"/>
        <v>-4.7048272254910652E-4</v>
      </c>
      <c r="X175" s="21">
        <f t="shared" si="4"/>
        <v>8.3164377117344208E-3</v>
      </c>
      <c r="Y175" s="21">
        <f t="shared" si="4"/>
        <v>1.1322680161274162E-2</v>
      </c>
    </row>
    <row r="176" spans="1:25">
      <c r="A176" s="17">
        <v>41395</v>
      </c>
      <c r="B176" s="18">
        <v>3022.42</v>
      </c>
      <c r="C176" s="18">
        <v>-2197.1999999999998</v>
      </c>
      <c r="D176" s="18">
        <v>-639.06897105191922</v>
      </c>
      <c r="E176" s="17">
        <v>41395</v>
      </c>
      <c r="F176" s="19">
        <f t="shared" ref="F176:H191" si="5">SUM(B168:B176)</f>
        <v>22596.449999999997</v>
      </c>
      <c r="G176" s="19">
        <f t="shared" si="5"/>
        <v>-14196.399999999998</v>
      </c>
      <c r="H176" s="19">
        <f t="shared" si="5"/>
        <v>-4180.2222713605734</v>
      </c>
      <c r="I176" s="22">
        <v>517635.01</v>
      </c>
      <c r="V176" s="17">
        <v>42767</v>
      </c>
      <c r="W176" s="21">
        <f t="shared" si="4"/>
        <v>1.3385308944421873E-3</v>
      </c>
      <c r="X176" s="21">
        <f t="shared" si="4"/>
        <v>6.847320360574111E-3</v>
      </c>
      <c r="Y176" s="21">
        <f t="shared" si="4"/>
        <v>1.0113469828714337E-2</v>
      </c>
    </row>
    <row r="177" spans="1:25">
      <c r="A177" s="17">
        <v>41426</v>
      </c>
      <c r="B177" s="18">
        <v>-1975.54</v>
      </c>
      <c r="C177" s="18">
        <v>1428.5</v>
      </c>
      <c r="D177" s="18">
        <v>-45.03391078907152</v>
      </c>
      <c r="E177" s="17">
        <v>41426</v>
      </c>
      <c r="F177" s="19">
        <f t="shared" si="5"/>
        <v>16810.18</v>
      </c>
      <c r="G177" s="19">
        <f t="shared" si="5"/>
        <v>-11065.3</v>
      </c>
      <c r="H177" s="19">
        <f t="shared" si="5"/>
        <v>-3668.3924753751253</v>
      </c>
      <c r="I177" s="22">
        <v>497410.26</v>
      </c>
      <c r="V177" s="17">
        <v>42795</v>
      </c>
      <c r="W177" s="21">
        <f t="shared" ref="W177:Y192" si="6">F222/AVERAGE($I217:$I222)</f>
        <v>6.9060781590926865E-3</v>
      </c>
      <c r="X177" s="21">
        <f t="shared" si="6"/>
        <v>6.28113816819362E-3</v>
      </c>
      <c r="Y177" s="21">
        <f t="shared" si="6"/>
        <v>1.1002492615632518E-2</v>
      </c>
    </row>
    <row r="178" spans="1:25">
      <c r="A178" s="17">
        <v>41456</v>
      </c>
      <c r="B178" s="18">
        <v>250.21</v>
      </c>
      <c r="C178" s="18">
        <v>-258.2</v>
      </c>
      <c r="D178" s="18">
        <v>-361.89943846466275</v>
      </c>
      <c r="E178" s="17">
        <v>41456</v>
      </c>
      <c r="F178" s="19">
        <f t="shared" si="5"/>
        <v>15225.64</v>
      </c>
      <c r="G178" s="19">
        <f t="shared" si="5"/>
        <v>-10450.900000000001</v>
      </c>
      <c r="H178" s="19">
        <f t="shared" si="5"/>
        <v>-3547.8283160241758</v>
      </c>
      <c r="I178" s="22">
        <v>466117.08</v>
      </c>
      <c r="V178" s="17">
        <v>42826</v>
      </c>
      <c r="W178" s="21">
        <f t="shared" si="6"/>
        <v>3.7575163059893517E-3</v>
      </c>
      <c r="X178" s="21">
        <f t="shared" si="6"/>
        <v>9.6696020633224404E-3</v>
      </c>
      <c r="Y178" s="21">
        <f t="shared" si="6"/>
        <v>1.3568004920548901E-2</v>
      </c>
    </row>
    <row r="179" spans="1:25">
      <c r="A179" s="17">
        <v>41487</v>
      </c>
      <c r="B179" s="18">
        <v>-927.25</v>
      </c>
      <c r="C179" s="18">
        <v>1075.5999999999999</v>
      </c>
      <c r="D179" s="18">
        <v>245.31920274193541</v>
      </c>
      <c r="E179" s="17">
        <v>41487</v>
      </c>
      <c r="F179" s="19">
        <f t="shared" si="5"/>
        <v>12526.46</v>
      </c>
      <c r="G179" s="19">
        <f t="shared" si="5"/>
        <v>-8418.2000000000025</v>
      </c>
      <c r="H179" s="19">
        <f t="shared" si="5"/>
        <v>-2866.3427694903544</v>
      </c>
      <c r="I179" s="22">
        <v>438211.47</v>
      </c>
      <c r="V179" s="17">
        <v>42856</v>
      </c>
      <c r="W179" s="21">
        <f t="shared" si="6"/>
        <v>2.6922786279903943E-3</v>
      </c>
      <c r="X179" s="21">
        <f t="shared" si="6"/>
        <v>1.1385247707778963E-2</v>
      </c>
      <c r="Y179" s="21">
        <f t="shared" si="6"/>
        <v>1.4764289566370976E-2</v>
      </c>
    </row>
    <row r="180" spans="1:25">
      <c r="A180" s="17">
        <v>41518</v>
      </c>
      <c r="B180" s="18">
        <v>1879.04</v>
      </c>
      <c r="C180" s="18">
        <v>-1449.9</v>
      </c>
      <c r="D180" s="18">
        <v>-441.95126439693195</v>
      </c>
      <c r="E180" s="17">
        <v>41518</v>
      </c>
      <c r="F180" s="19">
        <f t="shared" si="5"/>
        <v>11428.329999999998</v>
      </c>
      <c r="G180" s="19">
        <f t="shared" si="5"/>
        <v>-8235.6</v>
      </c>
      <c r="H180" s="19">
        <f t="shared" si="5"/>
        <v>-2828.1240794031883</v>
      </c>
      <c r="I180" s="22">
        <v>385355.6</v>
      </c>
      <c r="V180" s="17">
        <v>42887</v>
      </c>
      <c r="W180" s="21">
        <f t="shared" si="6"/>
        <v>1.4427600363274918E-3</v>
      </c>
      <c r="X180" s="21">
        <f t="shared" si="6"/>
        <v>1.1936977260665789E-2</v>
      </c>
      <c r="Y180" s="21">
        <f t="shared" si="6"/>
        <v>1.5353238611268281E-2</v>
      </c>
    </row>
    <row r="181" spans="1:25">
      <c r="A181" s="17">
        <v>41548</v>
      </c>
      <c r="B181" s="18">
        <v>2949.38</v>
      </c>
      <c r="C181" s="18">
        <v>-2019.6000000000001</v>
      </c>
      <c r="D181" s="18">
        <v>-652.90142209984026</v>
      </c>
      <c r="E181" s="17">
        <v>41548</v>
      </c>
      <c r="F181" s="19">
        <f t="shared" si="5"/>
        <v>10397.470000000001</v>
      </c>
      <c r="G181" s="19">
        <f t="shared" si="5"/>
        <v>-7016.4000000000005</v>
      </c>
      <c r="H181" s="19">
        <f t="shared" si="5"/>
        <v>-2612.6231137065224</v>
      </c>
      <c r="I181" s="22">
        <v>438888.46</v>
      </c>
      <c r="V181" s="17">
        <v>42917</v>
      </c>
      <c r="W181" s="21">
        <f t="shared" si="6"/>
        <v>3.0260043700031216E-3</v>
      </c>
      <c r="X181" s="21">
        <f t="shared" si="6"/>
        <v>1.0887214345756674E-2</v>
      </c>
      <c r="Y181" s="21">
        <f t="shared" si="6"/>
        <v>1.5415591275571759E-2</v>
      </c>
    </row>
    <row r="182" spans="1:25">
      <c r="A182" s="17">
        <v>41579</v>
      </c>
      <c r="B182" s="18">
        <v>1152.58</v>
      </c>
      <c r="C182" s="18">
        <v>-1455.9</v>
      </c>
      <c r="D182" s="18">
        <v>-206.8581793654831</v>
      </c>
      <c r="E182" s="17">
        <v>41579</v>
      </c>
      <c r="F182" s="19">
        <f t="shared" si="5"/>
        <v>9115.74</v>
      </c>
      <c r="G182" s="19">
        <f t="shared" si="5"/>
        <v>-6824.9</v>
      </c>
      <c r="H182" s="19">
        <f t="shared" si="5"/>
        <v>-2660.6802955762541</v>
      </c>
      <c r="I182" s="22">
        <v>472078.28</v>
      </c>
      <c r="V182" s="17">
        <v>42948</v>
      </c>
      <c r="W182" s="21">
        <f t="shared" si="6"/>
        <v>4.0872642794192319E-3</v>
      </c>
      <c r="X182" s="21">
        <f t="shared" si="6"/>
        <v>1.0303590779260952E-2</v>
      </c>
      <c r="Y182" s="21">
        <f t="shared" si="6"/>
        <v>1.5917910981172043E-2</v>
      </c>
    </row>
    <row r="183" spans="1:25">
      <c r="A183" s="17">
        <v>41609</v>
      </c>
      <c r="B183" s="18">
        <v>2250.83</v>
      </c>
      <c r="C183" s="18">
        <v>-1231.0999999999999</v>
      </c>
      <c r="D183" s="18">
        <v>-92.57398347689653</v>
      </c>
      <c r="E183" s="17">
        <v>41609</v>
      </c>
      <c r="F183" s="19">
        <f t="shared" si="5"/>
        <v>9521.9700000000012</v>
      </c>
      <c r="G183" s="19">
        <f t="shared" si="5"/>
        <v>-6608</v>
      </c>
      <c r="H183" s="19">
        <f t="shared" si="5"/>
        <v>-2457.8008840442553</v>
      </c>
      <c r="I183" s="22">
        <v>466667.84</v>
      </c>
      <c r="V183" s="17">
        <v>42979</v>
      </c>
      <c r="W183" s="21">
        <f t="shared" si="6"/>
        <v>1.4160733969269571E-3</v>
      </c>
      <c r="X183" s="21">
        <f t="shared" si="6"/>
        <v>1.2435786055928943E-2</v>
      </c>
      <c r="Y183" s="21">
        <f t="shared" si="6"/>
        <v>1.7218814147894064E-2</v>
      </c>
    </row>
    <row r="184" spans="1:25">
      <c r="A184" s="17">
        <v>41640</v>
      </c>
      <c r="B184" s="18">
        <v>-30.52</v>
      </c>
      <c r="C184" s="18">
        <v>-239.8</v>
      </c>
      <c r="D184" s="18">
        <v>-227.51656050955049</v>
      </c>
      <c r="E184" s="17">
        <v>41640</v>
      </c>
      <c r="F184" s="19">
        <f t="shared" si="5"/>
        <v>8571.15</v>
      </c>
      <c r="G184" s="19">
        <f t="shared" si="5"/>
        <v>-6347.6000000000013</v>
      </c>
      <c r="H184" s="19">
        <f t="shared" si="5"/>
        <v>-2422.48452741242</v>
      </c>
      <c r="I184" s="22">
        <v>485848.11</v>
      </c>
      <c r="V184" s="17">
        <v>43009</v>
      </c>
      <c r="W184" s="21">
        <f t="shared" si="6"/>
        <v>8.7570913849096936E-4</v>
      </c>
      <c r="X184" s="21">
        <f t="shared" si="6"/>
        <v>1.3351776476977781E-2</v>
      </c>
      <c r="Y184" s="21">
        <f t="shared" si="6"/>
        <v>1.8036890851324924E-2</v>
      </c>
    </row>
    <row r="185" spans="1:25">
      <c r="A185" s="17">
        <v>41671</v>
      </c>
      <c r="B185" s="18">
        <v>190.78</v>
      </c>
      <c r="C185" s="18">
        <v>44.300000000000011</v>
      </c>
      <c r="D185" s="18">
        <v>-217.8196148359491</v>
      </c>
      <c r="E185" s="17">
        <v>41671</v>
      </c>
      <c r="F185" s="19">
        <f t="shared" si="5"/>
        <v>5739.5099999999993</v>
      </c>
      <c r="G185" s="19">
        <f t="shared" si="5"/>
        <v>-4106.1000000000004</v>
      </c>
      <c r="H185" s="19">
        <f t="shared" si="5"/>
        <v>-2001.2351711964502</v>
      </c>
      <c r="I185" s="22">
        <v>462585.81</v>
      </c>
      <c r="V185" s="17">
        <v>43040</v>
      </c>
      <c r="W185" s="21">
        <f t="shared" si="6"/>
        <v>8.5319561016396661E-4</v>
      </c>
      <c r="X185" s="21">
        <f t="shared" si="6"/>
        <v>1.4653067357783158E-2</v>
      </c>
      <c r="Y185" s="21">
        <f t="shared" si="6"/>
        <v>1.9606646608290135E-2</v>
      </c>
    </row>
    <row r="186" spans="1:25">
      <c r="A186" s="17">
        <v>41699</v>
      </c>
      <c r="B186" s="18">
        <v>4352.92</v>
      </c>
      <c r="C186" s="18">
        <v>-2161.8999999999996</v>
      </c>
      <c r="D186" s="18">
        <v>-647.01236035737872</v>
      </c>
      <c r="E186" s="17">
        <v>41699</v>
      </c>
      <c r="F186" s="19">
        <f t="shared" si="5"/>
        <v>12067.97</v>
      </c>
      <c r="G186" s="19">
        <f t="shared" si="5"/>
        <v>-7696.5</v>
      </c>
      <c r="H186" s="19">
        <f t="shared" si="5"/>
        <v>-2603.2136207647577</v>
      </c>
      <c r="I186" s="22">
        <v>480978.96</v>
      </c>
      <c r="V186" s="17">
        <v>43070</v>
      </c>
      <c r="W186" s="21">
        <f t="shared" si="6"/>
        <v>-4.85268612404831E-3</v>
      </c>
      <c r="X186" s="21">
        <f t="shared" si="6"/>
        <v>1.676325089347739E-2</v>
      </c>
      <c r="Y186" s="21">
        <f t="shared" si="6"/>
        <v>2.0120108986490637E-2</v>
      </c>
    </row>
    <row r="187" spans="1:25">
      <c r="A187" s="17">
        <v>41730</v>
      </c>
      <c r="B187" s="18">
        <v>1195.6600000000001</v>
      </c>
      <c r="C187" s="18">
        <v>-1137.5999999999999</v>
      </c>
      <c r="D187" s="18">
        <v>-447.60487636139305</v>
      </c>
      <c r="E187" s="17">
        <v>41730</v>
      </c>
      <c r="F187" s="19">
        <f t="shared" si="5"/>
        <v>13013.419999999998</v>
      </c>
      <c r="G187" s="19">
        <f t="shared" si="5"/>
        <v>-8575.9</v>
      </c>
      <c r="H187" s="19">
        <f t="shared" si="5"/>
        <v>-2688.9190586614877</v>
      </c>
      <c r="I187" s="22">
        <v>527467.67000000004</v>
      </c>
      <c r="V187" s="17">
        <v>43101</v>
      </c>
      <c r="W187" s="21">
        <f t="shared" si="6"/>
        <v>-1.8992667388852498E-3</v>
      </c>
      <c r="X187" s="21">
        <f t="shared" si="6"/>
        <v>1.4732230768059046E-2</v>
      </c>
      <c r="Y187" s="21">
        <f t="shared" si="6"/>
        <v>1.8922150390159102E-2</v>
      </c>
    </row>
    <row r="188" spans="1:25">
      <c r="A188" s="17">
        <v>41760</v>
      </c>
      <c r="B188" s="18">
        <v>2692.78</v>
      </c>
      <c r="C188" s="18">
        <v>-813.69999999999993</v>
      </c>
      <c r="D188" s="18">
        <v>17.75088687015467</v>
      </c>
      <c r="E188" s="17">
        <v>41760</v>
      </c>
      <c r="F188" s="19">
        <f t="shared" si="5"/>
        <v>16633.45</v>
      </c>
      <c r="G188" s="19">
        <f t="shared" si="5"/>
        <v>-10465.200000000001</v>
      </c>
      <c r="H188" s="19">
        <f t="shared" si="5"/>
        <v>-2916.4873745332684</v>
      </c>
      <c r="I188" s="22">
        <v>525750.56000000006</v>
      </c>
      <c r="V188" s="17">
        <v>43132</v>
      </c>
      <c r="W188" s="21">
        <f t="shared" si="6"/>
        <v>-6.0407608862344158E-3</v>
      </c>
      <c r="X188" s="21">
        <f t="shared" si="6"/>
        <v>1.6846355516228657E-2</v>
      </c>
      <c r="Y188" s="21">
        <f t="shared" si="6"/>
        <v>1.9745979863301177E-2</v>
      </c>
    </row>
    <row r="189" spans="1:25">
      <c r="A189" s="17">
        <v>41791</v>
      </c>
      <c r="B189" s="18">
        <v>1177.82</v>
      </c>
      <c r="C189" s="18">
        <v>-774.69999999999982</v>
      </c>
      <c r="D189" s="18">
        <v>563.43471777355023</v>
      </c>
      <c r="E189" s="17">
        <v>41791</v>
      </c>
      <c r="F189" s="19">
        <f t="shared" si="5"/>
        <v>15932.23</v>
      </c>
      <c r="G189" s="19">
        <f t="shared" si="5"/>
        <v>-9790</v>
      </c>
      <c r="H189" s="19">
        <f t="shared" si="5"/>
        <v>-1911.1013923627861</v>
      </c>
      <c r="I189" s="22">
        <v>583056.82999999996</v>
      </c>
      <c r="V189" s="17">
        <v>43160</v>
      </c>
      <c r="W189" s="21">
        <f t="shared" si="6"/>
        <v>-4.7836404098122315E-3</v>
      </c>
      <c r="X189" s="21">
        <f t="shared" si="6"/>
        <v>1.6692990440050744E-2</v>
      </c>
      <c r="Y189" s="21">
        <f t="shared" si="6"/>
        <v>1.9555897498476197E-2</v>
      </c>
    </row>
    <row r="190" spans="1:25">
      <c r="A190" s="17">
        <v>41821</v>
      </c>
      <c r="B190" s="18">
        <v>1482.8</v>
      </c>
      <c r="C190" s="18">
        <v>-540.6</v>
      </c>
      <c r="D190" s="18">
        <v>845.21662589539676</v>
      </c>
      <c r="E190" s="17">
        <v>41821</v>
      </c>
      <c r="F190" s="19">
        <f t="shared" si="5"/>
        <v>14465.65</v>
      </c>
      <c r="G190" s="19">
        <f t="shared" si="5"/>
        <v>-8311</v>
      </c>
      <c r="H190" s="19">
        <f t="shared" si="5"/>
        <v>-412.98334436754919</v>
      </c>
      <c r="I190" s="22">
        <v>612944.81999999995</v>
      </c>
      <c r="V190" s="17">
        <v>43191</v>
      </c>
      <c r="W190" s="21">
        <f t="shared" si="6"/>
        <v>-6.4818107355072811E-3</v>
      </c>
      <c r="X190" s="21">
        <f t="shared" si="6"/>
        <v>1.7099624257098482E-2</v>
      </c>
      <c r="Y190" s="21">
        <f t="shared" si="6"/>
        <v>1.91568919456825E-2</v>
      </c>
    </row>
    <row r="191" spans="1:25">
      <c r="A191" s="17">
        <v>41852</v>
      </c>
      <c r="B191" s="18">
        <v>684.35</v>
      </c>
      <c r="C191" s="18">
        <v>382.40000000000009</v>
      </c>
      <c r="D191" s="18">
        <v>1139.8586778939498</v>
      </c>
      <c r="E191" s="17">
        <v>41852</v>
      </c>
      <c r="F191" s="19">
        <f t="shared" si="5"/>
        <v>13997.42</v>
      </c>
      <c r="G191" s="19">
        <f t="shared" si="5"/>
        <v>-6472.6999999999989</v>
      </c>
      <c r="H191" s="19">
        <f t="shared" si="5"/>
        <v>933.73351289188361</v>
      </c>
      <c r="I191" s="22">
        <v>607682.46</v>
      </c>
      <c r="V191" s="17">
        <v>43221</v>
      </c>
      <c r="W191" s="21">
        <f t="shared" si="6"/>
        <v>-5.9412829438801711E-3</v>
      </c>
      <c r="X191" s="21">
        <f t="shared" si="6"/>
        <v>1.6643613369393854E-2</v>
      </c>
      <c r="Y191" s="21">
        <f t="shared" si="6"/>
        <v>1.814990732337261E-2</v>
      </c>
    </row>
    <row r="192" spans="1:25">
      <c r="A192" s="17">
        <v>41883</v>
      </c>
      <c r="B192" s="18">
        <v>689.75</v>
      </c>
      <c r="C192" s="18">
        <v>-194.90000000000012</v>
      </c>
      <c r="D192" s="18">
        <v>691.48079151517993</v>
      </c>
      <c r="E192" s="17">
        <v>41883</v>
      </c>
      <c r="F192" s="19">
        <f t="shared" ref="F192:H207" si="7">SUM(B184:B192)</f>
        <v>12436.34</v>
      </c>
      <c r="G192" s="19">
        <f t="shared" si="7"/>
        <v>-5436.5000000000009</v>
      </c>
      <c r="H192" s="19">
        <f t="shared" si="7"/>
        <v>1717.78828788396</v>
      </c>
      <c r="I192" s="22">
        <v>643880.27</v>
      </c>
      <c r="V192" s="17">
        <v>43252</v>
      </c>
      <c r="W192" s="21">
        <f t="shared" si="6"/>
        <v>-3.325343738574636E-3</v>
      </c>
      <c r="X192" s="21">
        <f t="shared" si="6"/>
        <v>1.5289495045494544E-2</v>
      </c>
      <c r="Y192" s="21">
        <f t="shared" si="6"/>
        <v>1.6587427313006692E-2</v>
      </c>
    </row>
    <row r="193" spans="1:25">
      <c r="A193" s="17">
        <v>41913</v>
      </c>
      <c r="B193" s="18">
        <v>35.909999999999997</v>
      </c>
      <c r="C193" s="18">
        <v>671.3</v>
      </c>
      <c r="D193" s="18">
        <v>967.28548663641857</v>
      </c>
      <c r="E193" s="17">
        <v>41913</v>
      </c>
      <c r="F193" s="19">
        <f t="shared" si="7"/>
        <v>12502.769999999999</v>
      </c>
      <c r="G193" s="19">
        <f t="shared" si="7"/>
        <v>-4525.3999999999996</v>
      </c>
      <c r="H193" s="19">
        <f t="shared" si="7"/>
        <v>2912.5903350299295</v>
      </c>
      <c r="I193" s="22">
        <v>626819.4</v>
      </c>
      <c r="V193" s="17">
        <v>43282</v>
      </c>
      <c r="W193" s="21">
        <f t="shared" ref="W193:Y208" si="8">F238/AVERAGE($I233:$I238)</f>
        <v>-2.7406265926831455E-3</v>
      </c>
      <c r="X193" s="21">
        <f t="shared" si="8"/>
        <v>1.4360230413466724E-2</v>
      </c>
      <c r="Y193" s="21">
        <f t="shared" si="8"/>
        <v>1.5634704915848528E-2</v>
      </c>
    </row>
    <row r="194" spans="1:25">
      <c r="A194" s="17">
        <v>41944</v>
      </c>
      <c r="B194" s="18">
        <v>1928.3</v>
      </c>
      <c r="C194" s="18">
        <v>-1180.1000000000001</v>
      </c>
      <c r="D194" s="18">
        <v>272.00450978623593</v>
      </c>
      <c r="E194" s="17">
        <v>41944</v>
      </c>
      <c r="F194" s="19">
        <f t="shared" si="7"/>
        <v>14240.289999999999</v>
      </c>
      <c r="G194" s="19">
        <f t="shared" si="7"/>
        <v>-5749.8000000000011</v>
      </c>
      <c r="H194" s="19">
        <f t="shared" si="7"/>
        <v>3402.4144596521141</v>
      </c>
      <c r="I194" s="22">
        <v>644149.42000000004</v>
      </c>
      <c r="V194" s="17">
        <v>43313</v>
      </c>
      <c r="W194" s="21">
        <f t="shared" si="8"/>
        <v>-4.6760537785011103E-3</v>
      </c>
      <c r="X194" s="21">
        <f t="shared" si="8"/>
        <v>1.3285702386286723E-2</v>
      </c>
      <c r="Y194" s="21">
        <f t="shared" si="8"/>
        <v>1.4251862922948465E-2</v>
      </c>
    </row>
    <row r="195" spans="1:25">
      <c r="A195" s="17">
        <v>41974</v>
      </c>
      <c r="B195" s="18">
        <v>-333.36</v>
      </c>
      <c r="C195" s="18">
        <v>855.1</v>
      </c>
      <c r="D195" s="18">
        <v>951.49384501471582</v>
      </c>
      <c r="E195" s="17">
        <v>41974</v>
      </c>
      <c r="F195" s="19">
        <f t="shared" si="7"/>
        <v>9554.01</v>
      </c>
      <c r="G195" s="19">
        <f t="shared" si="7"/>
        <v>-2732.7999999999997</v>
      </c>
      <c r="H195" s="19">
        <f t="shared" si="7"/>
        <v>5000.9206650242086</v>
      </c>
      <c r="I195" s="22">
        <v>659326.98</v>
      </c>
      <c r="V195" s="17">
        <v>43344</v>
      </c>
      <c r="W195" s="21">
        <f t="shared" si="8"/>
        <v>-5.0512549096129958E-3</v>
      </c>
      <c r="X195" s="21">
        <f t="shared" si="8"/>
        <v>1.3721295792678171E-2</v>
      </c>
      <c r="Y195" s="21">
        <f t="shared" si="8"/>
        <v>1.4496678844557249E-2</v>
      </c>
    </row>
    <row r="196" spans="1:25">
      <c r="A196" s="17">
        <v>42005</v>
      </c>
      <c r="B196" s="18">
        <v>2020.19</v>
      </c>
      <c r="C196" s="18">
        <v>-1285.8000000000002</v>
      </c>
      <c r="D196" s="18">
        <v>143.13517456240064</v>
      </c>
      <c r="E196" s="17">
        <v>42005</v>
      </c>
      <c r="F196" s="19">
        <f t="shared" si="7"/>
        <v>10378.540000000001</v>
      </c>
      <c r="G196" s="19">
        <f t="shared" si="7"/>
        <v>-2881</v>
      </c>
      <c r="H196" s="19">
        <f t="shared" si="7"/>
        <v>5591.6607159480018</v>
      </c>
      <c r="I196" s="22">
        <v>641859.06999999995</v>
      </c>
      <c r="V196" s="17">
        <v>43374</v>
      </c>
      <c r="W196" s="21">
        <f t="shared" si="8"/>
        <v>-1.1626129881663115E-2</v>
      </c>
      <c r="X196" s="21">
        <f t="shared" si="8"/>
        <v>1.777811391958516E-2</v>
      </c>
      <c r="Y196" s="21">
        <f t="shared" si="8"/>
        <v>1.7013579152459799E-2</v>
      </c>
    </row>
    <row r="197" spans="1:25">
      <c r="A197" s="17">
        <v>42036</v>
      </c>
      <c r="B197" s="18">
        <v>1365.26</v>
      </c>
      <c r="C197" s="18">
        <v>393.89999999999986</v>
      </c>
      <c r="D197" s="18">
        <v>633.87187226606397</v>
      </c>
      <c r="E197" s="17">
        <v>42036</v>
      </c>
      <c r="F197" s="19">
        <f t="shared" si="7"/>
        <v>9051.02</v>
      </c>
      <c r="G197" s="19">
        <f t="shared" si="7"/>
        <v>-1673.4000000000003</v>
      </c>
      <c r="H197" s="19">
        <f t="shared" si="7"/>
        <v>6207.7817013439117</v>
      </c>
      <c r="I197" s="22">
        <v>691260.11</v>
      </c>
      <c r="V197" s="17">
        <v>43405</v>
      </c>
      <c r="W197" s="21">
        <f t="shared" si="8"/>
        <v>-7.4827857456347549E-3</v>
      </c>
      <c r="X197" s="21">
        <f t="shared" si="8"/>
        <v>1.5145488666034372E-2</v>
      </c>
      <c r="Y197" s="21">
        <f t="shared" si="8"/>
        <v>1.5361878961644641E-2</v>
      </c>
    </row>
    <row r="198" spans="1:25">
      <c r="A198" s="17">
        <v>42064</v>
      </c>
      <c r="B198" s="18">
        <v>1331.92</v>
      </c>
      <c r="C198" s="18">
        <v>30.89999999999997</v>
      </c>
      <c r="D198" s="18">
        <v>634.21687483185303</v>
      </c>
      <c r="E198" s="17">
        <v>42064</v>
      </c>
      <c r="F198" s="19">
        <f t="shared" si="7"/>
        <v>9205.1200000000008</v>
      </c>
      <c r="G198" s="19">
        <f t="shared" si="7"/>
        <v>-867.80000000000052</v>
      </c>
      <c r="H198" s="19">
        <f t="shared" si="7"/>
        <v>6278.5638584022145</v>
      </c>
      <c r="I198" s="22">
        <v>718885.6</v>
      </c>
      <c r="V198" s="17">
        <v>43435</v>
      </c>
      <c r="W198" s="21">
        <f t="shared" si="8"/>
        <v>-8.9539315705991374E-3</v>
      </c>
      <c r="X198" s="21">
        <f t="shared" si="8"/>
        <v>1.4082664979624709E-2</v>
      </c>
      <c r="Y198" s="21">
        <f t="shared" si="8"/>
        <v>1.4281775899811588E-2</v>
      </c>
    </row>
    <row r="199" spans="1:25">
      <c r="A199" s="17">
        <v>42095</v>
      </c>
      <c r="B199" s="18">
        <v>1199.52</v>
      </c>
      <c r="C199" s="18">
        <v>1821.0000000000002</v>
      </c>
      <c r="D199" s="18">
        <v>1222.4514377068697</v>
      </c>
      <c r="E199" s="17">
        <v>42095</v>
      </c>
      <c r="F199" s="19">
        <f t="shared" si="7"/>
        <v>8921.84</v>
      </c>
      <c r="G199" s="19">
        <f t="shared" si="7"/>
        <v>1493.7999999999997</v>
      </c>
      <c r="H199" s="19">
        <f t="shared" si="7"/>
        <v>6655.7986702136877</v>
      </c>
      <c r="I199" s="22">
        <v>703374.1</v>
      </c>
      <c r="V199" s="17">
        <v>43466</v>
      </c>
      <c r="W199" s="21">
        <f t="shared" si="8"/>
        <v>-7.4706670253218595E-3</v>
      </c>
      <c r="X199" s="21">
        <f t="shared" si="8"/>
        <v>1.2945003497442337E-2</v>
      </c>
      <c r="Y199" s="21">
        <f t="shared" si="8"/>
        <v>1.3547976857637154E-2</v>
      </c>
    </row>
    <row r="200" spans="1:25">
      <c r="A200" s="17">
        <v>42125</v>
      </c>
      <c r="B200" s="18">
        <v>-596.63</v>
      </c>
      <c r="C200" s="18">
        <v>1345</v>
      </c>
      <c r="D200" s="18">
        <v>634.48362092390596</v>
      </c>
      <c r="E200" s="17">
        <v>42125</v>
      </c>
      <c r="F200" s="19">
        <f t="shared" si="7"/>
        <v>7640.86</v>
      </c>
      <c r="G200" s="19">
        <f t="shared" si="7"/>
        <v>2456.3999999999996</v>
      </c>
      <c r="H200" s="19">
        <f t="shared" si="7"/>
        <v>6150.4236132436436</v>
      </c>
      <c r="I200" s="22">
        <v>666529.93000000005</v>
      </c>
      <c r="V200" s="17">
        <v>43497</v>
      </c>
      <c r="W200" s="21">
        <f t="shared" si="8"/>
        <v>-3.5373880739437893E-3</v>
      </c>
      <c r="X200" s="21">
        <f t="shared" si="8"/>
        <v>1.0412325105851874E-2</v>
      </c>
      <c r="Y200" s="21">
        <f t="shared" si="8"/>
        <v>1.1744050266207409E-2</v>
      </c>
    </row>
    <row r="201" spans="1:25">
      <c r="A201" s="17">
        <v>42156</v>
      </c>
      <c r="B201" s="18">
        <v>-1156.93</v>
      </c>
      <c r="C201" s="18">
        <v>1882.1000000000004</v>
      </c>
      <c r="D201" s="18">
        <v>1613.8700123121598</v>
      </c>
      <c r="E201" s="17">
        <v>42156</v>
      </c>
      <c r="F201" s="19">
        <f t="shared" si="7"/>
        <v>5794.1799999999994</v>
      </c>
      <c r="G201" s="19">
        <f t="shared" si="7"/>
        <v>4533.3999999999996</v>
      </c>
      <c r="H201" s="19">
        <f t="shared" si="7"/>
        <v>7072.8128340406229</v>
      </c>
      <c r="I201" s="22">
        <v>685302.31</v>
      </c>
      <c r="V201" s="17">
        <v>43525</v>
      </c>
      <c r="W201" s="21">
        <f t="shared" si="8"/>
        <v>4.6337295342520094E-3</v>
      </c>
      <c r="X201" s="21">
        <f t="shared" si="8"/>
        <v>5.6180730405662694E-3</v>
      </c>
      <c r="Y201" s="21">
        <f t="shared" si="8"/>
        <v>8.9972087449200558E-3</v>
      </c>
    </row>
    <row r="202" spans="1:25">
      <c r="A202" s="17">
        <v>42186</v>
      </c>
      <c r="B202" s="18">
        <v>339.4</v>
      </c>
      <c r="C202" s="18">
        <v>112.80000000000008</v>
      </c>
      <c r="D202" s="18">
        <v>859.09824824439806</v>
      </c>
      <c r="E202" s="17">
        <v>42186</v>
      </c>
      <c r="F202" s="19">
        <f t="shared" si="7"/>
        <v>6097.6699999999992</v>
      </c>
      <c r="G202" s="19">
        <f t="shared" si="7"/>
        <v>3974.9000000000005</v>
      </c>
      <c r="H202" s="19">
        <f t="shared" si="7"/>
        <v>6964.625595648602</v>
      </c>
      <c r="I202" s="22">
        <v>696328.57</v>
      </c>
      <c r="V202" s="17">
        <v>43556</v>
      </c>
      <c r="W202" s="21">
        <f t="shared" si="8"/>
        <v>6.7937098194588768E-3</v>
      </c>
      <c r="X202" s="21">
        <f t="shared" si="8"/>
        <v>4.0689872429313535E-3</v>
      </c>
      <c r="Y202" s="21">
        <f t="shared" si="8"/>
        <v>7.3615020789347761E-3</v>
      </c>
    </row>
    <row r="203" spans="1:25">
      <c r="A203" s="17">
        <v>42217</v>
      </c>
      <c r="B203" s="18">
        <v>-2593.2800000000002</v>
      </c>
      <c r="C203" s="18">
        <v>2454.2999999999997</v>
      </c>
      <c r="D203" s="18">
        <v>1589.8561080290792</v>
      </c>
      <c r="E203" s="17">
        <v>42217</v>
      </c>
      <c r="F203" s="19">
        <f t="shared" si="7"/>
        <v>1576.0899999999997</v>
      </c>
      <c r="G203" s="19">
        <f t="shared" si="7"/>
        <v>7609.3000000000011</v>
      </c>
      <c r="H203" s="19">
        <f t="shared" si="7"/>
        <v>8282.4771938914455</v>
      </c>
      <c r="I203" s="22">
        <v>706320.92</v>
      </c>
      <c r="V203" s="17">
        <v>43586</v>
      </c>
      <c r="W203" s="21">
        <f t="shared" si="8"/>
        <v>7.0229337574011655E-3</v>
      </c>
      <c r="X203" s="21">
        <f t="shared" si="8"/>
        <v>4.3684076301766074E-3</v>
      </c>
      <c r="Y203" s="21">
        <f t="shared" si="8"/>
        <v>7.3890840935794313E-3</v>
      </c>
    </row>
    <row r="204" spans="1:25">
      <c r="A204" s="17">
        <v>42248</v>
      </c>
      <c r="B204" s="18">
        <v>-1553.46</v>
      </c>
      <c r="C204" s="18">
        <v>1548.8999999999996</v>
      </c>
      <c r="D204" s="18">
        <v>1408.2515581930231</v>
      </c>
      <c r="E204" s="17">
        <v>42248</v>
      </c>
      <c r="F204" s="19">
        <f t="shared" si="7"/>
        <v>355.98999999999842</v>
      </c>
      <c r="G204" s="19">
        <f t="shared" si="7"/>
        <v>8303.1</v>
      </c>
      <c r="H204" s="19">
        <f t="shared" si="7"/>
        <v>8739.2349070697528</v>
      </c>
      <c r="I204" s="22">
        <v>604892.89</v>
      </c>
      <c r="V204" s="17">
        <v>43617</v>
      </c>
      <c r="W204" s="21">
        <f t="shared" si="8"/>
        <v>7.9008177823805849E-3</v>
      </c>
      <c r="X204" s="21">
        <f t="shared" si="8"/>
        <v>2.9318776554159371E-3</v>
      </c>
      <c r="Y204" s="21">
        <f t="shared" si="8"/>
        <v>6.4790431556405355E-3</v>
      </c>
    </row>
    <row r="205" spans="1:25">
      <c r="A205" s="17">
        <v>42278</v>
      </c>
      <c r="B205" s="18">
        <v>731.87</v>
      </c>
      <c r="C205" s="18">
        <v>-219.7</v>
      </c>
      <c r="D205" s="18">
        <v>454.68207801080928</v>
      </c>
      <c r="E205" s="17">
        <v>42278</v>
      </c>
      <c r="F205" s="19">
        <f t="shared" si="7"/>
        <v>-932.32999999999981</v>
      </c>
      <c r="G205" s="19">
        <f t="shared" si="7"/>
        <v>9369.1999999999989</v>
      </c>
      <c r="H205" s="19">
        <f t="shared" si="7"/>
        <v>9050.7818105181632</v>
      </c>
      <c r="I205" s="22">
        <v>615747.76</v>
      </c>
      <c r="V205" s="17">
        <v>43647</v>
      </c>
      <c r="W205" s="21">
        <f t="shared" si="8"/>
        <v>9.5736860927955261E-3</v>
      </c>
      <c r="X205" s="21">
        <f t="shared" si="8"/>
        <v>2.2525847080137537E-3</v>
      </c>
      <c r="Y205" s="21">
        <f t="shared" si="8"/>
        <v>5.1812049377227207E-3</v>
      </c>
    </row>
    <row r="206" spans="1:25">
      <c r="A206" s="17">
        <v>42309</v>
      </c>
      <c r="B206" s="18">
        <v>-1203.3399999999999</v>
      </c>
      <c r="C206" s="18">
        <v>1282.8</v>
      </c>
      <c r="D206" s="18">
        <v>824.22250246106671</v>
      </c>
      <c r="E206" s="17">
        <v>42309</v>
      </c>
      <c r="F206" s="19">
        <f t="shared" si="7"/>
        <v>-3500.9300000000003</v>
      </c>
      <c r="G206" s="19">
        <f t="shared" si="7"/>
        <v>10258.099999999999</v>
      </c>
      <c r="H206" s="19">
        <f t="shared" si="7"/>
        <v>9241.1324407131651</v>
      </c>
      <c r="I206" s="22">
        <v>629898.94999999995</v>
      </c>
      <c r="V206" s="17">
        <v>43678</v>
      </c>
      <c r="W206" s="21">
        <f t="shared" si="8"/>
        <v>6.0917759667249941E-3</v>
      </c>
      <c r="X206" s="21">
        <f t="shared" si="8"/>
        <v>5.3650789662725738E-3</v>
      </c>
      <c r="Y206" s="21">
        <f t="shared" si="8"/>
        <v>7.0648411304572497E-3</v>
      </c>
    </row>
    <row r="207" spans="1:25">
      <c r="A207" s="17">
        <v>42339</v>
      </c>
      <c r="B207" s="18">
        <v>-60.94</v>
      </c>
      <c r="C207" s="18">
        <v>949.19999999999982</v>
      </c>
      <c r="D207" s="18">
        <v>787.77374568103721</v>
      </c>
      <c r="E207" s="17">
        <v>42339</v>
      </c>
      <c r="F207" s="19">
        <f t="shared" si="7"/>
        <v>-4893.79</v>
      </c>
      <c r="G207" s="19">
        <f t="shared" si="7"/>
        <v>11176.399999999998</v>
      </c>
      <c r="H207" s="19">
        <f t="shared" si="7"/>
        <v>9394.6893115623479</v>
      </c>
      <c r="I207" s="22">
        <v>612783.73</v>
      </c>
      <c r="V207" s="17">
        <v>43709</v>
      </c>
      <c r="W207" s="21">
        <f t="shared" si="8"/>
        <v>6.3313668876847111E-3</v>
      </c>
      <c r="X207" s="21">
        <f t="shared" si="8"/>
        <v>7.2579920322690689E-3</v>
      </c>
      <c r="Y207" s="21">
        <f t="shared" si="8"/>
        <v>8.3505645180517139E-3</v>
      </c>
    </row>
    <row r="208" spans="1:25">
      <c r="A208" s="17">
        <v>42370</v>
      </c>
      <c r="B208" s="18">
        <v>-1592.31</v>
      </c>
      <c r="C208" s="18">
        <v>1905.7000000000003</v>
      </c>
      <c r="D208" s="18">
        <v>1087.2473993911706</v>
      </c>
      <c r="E208" s="17">
        <v>42370</v>
      </c>
      <c r="F208" s="19">
        <f t="shared" ref="F208:H223" si="9">SUM(B200:B208)</f>
        <v>-7685.619999999999</v>
      </c>
      <c r="G208" s="19">
        <f t="shared" si="9"/>
        <v>11261.100000000002</v>
      </c>
      <c r="H208" s="19">
        <f t="shared" si="9"/>
        <v>9259.4852732466497</v>
      </c>
      <c r="I208" s="22">
        <v>601285.26</v>
      </c>
      <c r="V208" s="17">
        <v>43739</v>
      </c>
      <c r="W208" s="21">
        <f t="shared" si="8"/>
        <v>7.9891273373065008E-3</v>
      </c>
      <c r="X208" s="21">
        <f t="shared" si="8"/>
        <v>7.7567971152107517E-3</v>
      </c>
      <c r="Y208" s="21">
        <f t="shared" si="8"/>
        <v>7.80742509557755E-3</v>
      </c>
    </row>
    <row r="209" spans="1:25">
      <c r="A209" s="17">
        <v>42401</v>
      </c>
      <c r="B209" s="18">
        <v>-1238.52</v>
      </c>
      <c r="C209" s="18">
        <v>1534.6</v>
      </c>
      <c r="D209" s="18">
        <v>870.57042425092334</v>
      </c>
      <c r="E209" s="17">
        <v>42401</v>
      </c>
      <c r="F209" s="19">
        <f t="shared" si="9"/>
        <v>-8327.51</v>
      </c>
      <c r="G209" s="19">
        <f t="shared" si="9"/>
        <v>11450.7</v>
      </c>
      <c r="H209" s="19">
        <f t="shared" si="9"/>
        <v>9495.5720765736678</v>
      </c>
      <c r="I209" s="22">
        <v>543091.96</v>
      </c>
      <c r="V209" s="17">
        <v>43770</v>
      </c>
      <c r="W209" s="21">
        <f t="shared" ref="W209:Y224" si="10">F254/AVERAGE($I249:$I254)</f>
        <v>8.548993358007238E-3</v>
      </c>
      <c r="X209" s="21">
        <f t="shared" si="10"/>
        <v>6.6208812487733894E-3</v>
      </c>
      <c r="Y209" s="21">
        <f t="shared" si="10"/>
        <v>6.7317084285340801E-3</v>
      </c>
    </row>
    <row r="210" spans="1:25">
      <c r="A210" s="17">
        <v>42430</v>
      </c>
      <c r="B210" s="18">
        <v>3991.04</v>
      </c>
      <c r="C210" s="18">
        <v>-2358.6000000000004</v>
      </c>
      <c r="D210" s="18">
        <v>-1522.3272141844679</v>
      </c>
      <c r="E210" s="17">
        <v>42430</v>
      </c>
      <c r="F210" s="19">
        <f t="shared" si="9"/>
        <v>-3179.54</v>
      </c>
      <c r="G210" s="19">
        <f t="shared" si="9"/>
        <v>7210</v>
      </c>
      <c r="H210" s="19">
        <f t="shared" si="9"/>
        <v>6359.3748500770398</v>
      </c>
      <c r="I210" s="22">
        <v>517355.21</v>
      </c>
      <c r="V210" s="17">
        <v>43800</v>
      </c>
      <c r="W210" s="21">
        <f t="shared" si="10"/>
        <v>2.8188543630287611E-3</v>
      </c>
      <c r="X210" s="21">
        <f t="shared" si="10"/>
        <v>8.8489359807621057E-3</v>
      </c>
      <c r="Y210" s="21">
        <f t="shared" si="10"/>
        <v>8.3423876639531509E-3</v>
      </c>
    </row>
    <row r="211" spans="1:25">
      <c r="A211" s="17">
        <v>42461</v>
      </c>
      <c r="B211" s="18">
        <v>603.16</v>
      </c>
      <c r="C211" s="18">
        <v>-350.59999999999997</v>
      </c>
      <c r="D211" s="18">
        <v>-72.634507150862461</v>
      </c>
      <c r="E211" s="17">
        <v>42461</v>
      </c>
      <c r="F211" s="19">
        <f t="shared" si="9"/>
        <v>-2915.7799999999997</v>
      </c>
      <c r="G211" s="19">
        <f t="shared" si="9"/>
        <v>6746.5999999999985</v>
      </c>
      <c r="H211" s="19">
        <f t="shared" si="9"/>
        <v>5427.6420946817798</v>
      </c>
      <c r="I211" s="22">
        <v>578129.85</v>
      </c>
      <c r="V211" s="17">
        <v>43831</v>
      </c>
      <c r="W211" s="21">
        <f t="shared" si="10"/>
        <v>6.041993569929256E-4</v>
      </c>
      <c r="X211" s="21">
        <f t="shared" si="10"/>
        <v>9.9499468908944878E-3</v>
      </c>
      <c r="Y211" s="21">
        <f t="shared" si="10"/>
        <v>8.8999192710523048E-3</v>
      </c>
    </row>
    <row r="212" spans="1:25">
      <c r="A212" s="17">
        <v>42491</v>
      </c>
      <c r="B212" s="18">
        <v>306.83999999999997</v>
      </c>
      <c r="C212" s="18">
        <v>1064.4000000000003</v>
      </c>
      <c r="D212" s="18">
        <v>1022.2884978128013</v>
      </c>
      <c r="E212" s="17">
        <v>42491</v>
      </c>
      <c r="F212" s="19">
        <f t="shared" si="9"/>
        <v>-15.659999999999911</v>
      </c>
      <c r="G212" s="19">
        <f t="shared" si="9"/>
        <v>5356.7</v>
      </c>
      <c r="H212" s="19">
        <f t="shared" si="9"/>
        <v>4860.0744844655019</v>
      </c>
      <c r="I212" s="22">
        <v>589211.73</v>
      </c>
      <c r="V212" s="17">
        <v>43862</v>
      </c>
      <c r="W212" s="21">
        <f t="shared" si="10"/>
        <v>-5.7648763420756644E-4</v>
      </c>
      <c r="X212" s="21">
        <f t="shared" si="10"/>
        <v>1.1730770680784321E-2</v>
      </c>
      <c r="Y212" s="21">
        <f t="shared" si="10"/>
        <v>9.5267355610136398E-3</v>
      </c>
    </row>
    <row r="213" spans="1:25">
      <c r="A213" s="17">
        <v>42522</v>
      </c>
      <c r="B213" s="18">
        <v>682.03</v>
      </c>
      <c r="C213" s="18">
        <v>-324.3</v>
      </c>
      <c r="D213" s="18">
        <v>-12.861781904614556</v>
      </c>
      <c r="E213" s="17">
        <v>42522</v>
      </c>
      <c r="F213" s="19">
        <f t="shared" si="9"/>
        <v>2219.83</v>
      </c>
      <c r="G213" s="19">
        <f t="shared" si="9"/>
        <v>3483.5</v>
      </c>
      <c r="H213" s="19">
        <f t="shared" si="9"/>
        <v>3438.9611443678632</v>
      </c>
      <c r="I213" s="22">
        <v>598745.77</v>
      </c>
      <c r="V213" s="17">
        <v>43891</v>
      </c>
      <c r="W213" s="21">
        <f t="shared" si="10"/>
        <v>-1.0094352811784689E-2</v>
      </c>
      <c r="X213" s="21">
        <f t="shared" si="10"/>
        <v>1.9632551357902924E-2</v>
      </c>
      <c r="Y213" s="21">
        <f t="shared" si="10"/>
        <v>1.2854086865958483E-2</v>
      </c>
    </row>
    <row r="214" spans="1:25">
      <c r="A214" s="17">
        <v>42552</v>
      </c>
      <c r="B214" s="18">
        <v>1630.09</v>
      </c>
      <c r="C214" s="18">
        <v>-902.39999999999986</v>
      </c>
      <c r="D214" s="18">
        <v>-82.876057366509585</v>
      </c>
      <c r="E214" s="17">
        <v>42552</v>
      </c>
      <c r="F214" s="19">
        <f t="shared" si="9"/>
        <v>3118.0499999999997</v>
      </c>
      <c r="G214" s="19">
        <f t="shared" si="9"/>
        <v>2800.8000000000011</v>
      </c>
      <c r="H214" s="19">
        <f t="shared" si="9"/>
        <v>2901.4030089905445</v>
      </c>
      <c r="I214" s="22">
        <v>622713.43999999994</v>
      </c>
      <c r="V214" s="17">
        <v>43922</v>
      </c>
      <c r="W214" s="21">
        <f t="shared" si="10"/>
        <v>-8.0496935458356615E-3</v>
      </c>
      <c r="X214" s="21">
        <f t="shared" si="10"/>
        <v>1.6941450024332363E-2</v>
      </c>
      <c r="Y214" s="21">
        <f t="shared" si="10"/>
        <v>9.9332602030726014E-3</v>
      </c>
    </row>
    <row r="215" spans="1:25">
      <c r="A215" s="17">
        <v>42583</v>
      </c>
      <c r="B215" s="18">
        <v>1460.04</v>
      </c>
      <c r="C215" s="18">
        <v>-660.59999999999991</v>
      </c>
      <c r="D215" s="18">
        <v>423.23651308662858</v>
      </c>
      <c r="E215" s="17">
        <v>42583</v>
      </c>
      <c r="F215" s="19">
        <f t="shared" si="9"/>
        <v>5781.4299999999994</v>
      </c>
      <c r="G215" s="19">
        <f t="shared" si="9"/>
        <v>857.39999999999986</v>
      </c>
      <c r="H215" s="19">
        <f t="shared" si="9"/>
        <v>2500.4170196161067</v>
      </c>
      <c r="I215" s="22">
        <v>650336.04</v>
      </c>
      <c r="V215" s="17">
        <v>43952</v>
      </c>
      <c r="W215" s="21">
        <f t="shared" si="10"/>
        <v>-3.5878864104137479E-3</v>
      </c>
      <c r="X215" s="21">
        <f t="shared" si="10"/>
        <v>1.5804032930258876E-2</v>
      </c>
      <c r="Y215" s="21">
        <f t="shared" si="10"/>
        <v>8.0973821072205382E-3</v>
      </c>
    </row>
    <row r="216" spans="1:25">
      <c r="A216" s="17">
        <v>42614</v>
      </c>
      <c r="B216" s="18">
        <v>798.12</v>
      </c>
      <c r="C216" s="18">
        <v>299.2</v>
      </c>
      <c r="D216" s="18">
        <v>576.16022246261809</v>
      </c>
      <c r="E216" s="17">
        <v>42614</v>
      </c>
      <c r="F216" s="19">
        <f t="shared" si="9"/>
        <v>6640.49</v>
      </c>
      <c r="G216" s="19">
        <f t="shared" si="9"/>
        <v>207.40000000000049</v>
      </c>
      <c r="H216" s="19">
        <f t="shared" si="9"/>
        <v>2288.8034963976875</v>
      </c>
      <c r="I216" s="22">
        <v>661387.59</v>
      </c>
      <c r="V216" s="17">
        <v>43983</v>
      </c>
      <c r="W216" s="21">
        <f t="shared" si="10"/>
        <v>-2.156817465409694E-3</v>
      </c>
      <c r="X216" s="21">
        <f t="shared" si="10"/>
        <v>1.4384998984948567E-2</v>
      </c>
      <c r="Y216" s="21">
        <f t="shared" si="10"/>
        <v>6.2062070987170623E-3</v>
      </c>
    </row>
    <row r="217" spans="1:25">
      <c r="A217" s="17">
        <v>42644</v>
      </c>
      <c r="B217" s="18">
        <v>-763.75</v>
      </c>
      <c r="C217" s="18">
        <v>1181.8000000000002</v>
      </c>
      <c r="D217" s="18">
        <v>1362.7851318204787</v>
      </c>
      <c r="E217" s="17">
        <v>42644</v>
      </c>
      <c r="F217" s="19">
        <f t="shared" si="9"/>
        <v>7469.0500000000011</v>
      </c>
      <c r="G217" s="19">
        <f t="shared" si="9"/>
        <v>-516.49999999999955</v>
      </c>
      <c r="H217" s="19">
        <f t="shared" si="9"/>
        <v>2564.3412288269956</v>
      </c>
      <c r="I217" s="22">
        <v>666281.11</v>
      </c>
      <c r="V217" s="17">
        <v>44013</v>
      </c>
      <c r="W217" s="21">
        <f t="shared" si="10"/>
        <v>-3.4713857101932792E-3</v>
      </c>
      <c r="X217" s="21">
        <f t="shared" si="10"/>
        <v>1.1940646468692044E-2</v>
      </c>
      <c r="Y217" s="21">
        <f t="shared" si="10"/>
        <v>4.0485387022932955E-3</v>
      </c>
    </row>
    <row r="218" spans="1:25">
      <c r="A218" s="17">
        <v>42675</v>
      </c>
      <c r="B218" s="18">
        <v>-2894.08</v>
      </c>
      <c r="C218" s="18">
        <v>2690.6</v>
      </c>
      <c r="D218" s="18">
        <v>2003.8033472496704</v>
      </c>
      <c r="E218" s="17">
        <v>42675</v>
      </c>
      <c r="F218" s="19">
        <f t="shared" si="9"/>
        <v>5813.4900000000016</v>
      </c>
      <c r="G218" s="19">
        <f t="shared" si="9"/>
        <v>639.5</v>
      </c>
      <c r="H218" s="19">
        <f t="shared" si="9"/>
        <v>3697.5741518257428</v>
      </c>
      <c r="I218" s="22">
        <v>676075.86</v>
      </c>
      <c r="V218" s="17">
        <v>44044</v>
      </c>
      <c r="W218" s="21">
        <f t="shared" si="10"/>
        <v>-3.5775557566117429E-3</v>
      </c>
      <c r="X218" s="21">
        <f t="shared" si="10"/>
        <v>1.1483044430649979E-2</v>
      </c>
      <c r="Y218" s="21">
        <f t="shared" si="10"/>
        <v>3.4717959738248642E-3</v>
      </c>
    </row>
    <row r="219" spans="1:25">
      <c r="A219" s="17">
        <v>42705</v>
      </c>
      <c r="B219" s="18">
        <v>-1349</v>
      </c>
      <c r="C219" s="18">
        <v>1345.6</v>
      </c>
      <c r="D219" s="18">
        <v>1332.2786420350433</v>
      </c>
      <c r="E219" s="17">
        <v>42705</v>
      </c>
      <c r="F219" s="19">
        <f t="shared" si="9"/>
        <v>473.44999999999982</v>
      </c>
      <c r="G219" s="19">
        <f t="shared" si="9"/>
        <v>4343.7000000000007</v>
      </c>
      <c r="H219" s="19">
        <f t="shared" si="9"/>
        <v>6552.1800080452531</v>
      </c>
      <c r="I219" s="22">
        <v>617304.30000000005</v>
      </c>
      <c r="V219" s="17">
        <v>44075</v>
      </c>
      <c r="W219" s="21">
        <f t="shared" si="10"/>
        <v>-5.6927119443231635E-3</v>
      </c>
      <c r="X219" s="21">
        <f t="shared" si="10"/>
        <v>1.1555857389537677E-2</v>
      </c>
      <c r="Y219" s="21">
        <f t="shared" si="10"/>
        <v>2.3803448359799241E-3</v>
      </c>
    </row>
    <row r="220" spans="1:25">
      <c r="A220" s="17">
        <v>42736</v>
      </c>
      <c r="B220" s="18">
        <v>-175.29</v>
      </c>
      <c r="C220" s="18">
        <v>697.00000000000023</v>
      </c>
      <c r="D220" s="18">
        <v>715.34333476227471</v>
      </c>
      <c r="E220" s="17">
        <v>42736</v>
      </c>
      <c r="F220" s="19">
        <f t="shared" si="9"/>
        <v>-305</v>
      </c>
      <c r="G220" s="19">
        <f t="shared" si="9"/>
        <v>5391.3000000000011</v>
      </c>
      <c r="H220" s="19">
        <f t="shared" si="9"/>
        <v>7340.1578499583902</v>
      </c>
      <c r="I220" s="22">
        <v>618237.21</v>
      </c>
      <c r="V220" s="17">
        <v>44105</v>
      </c>
      <c r="W220" s="21">
        <f t="shared" si="10"/>
        <v>-2.466787063495532E-3</v>
      </c>
      <c r="X220" s="21">
        <f t="shared" si="10"/>
        <v>7.6687768226786574E-3</v>
      </c>
      <c r="Y220" s="21">
        <f t="shared" si="10"/>
        <v>1.5062570536753447E-4</v>
      </c>
    </row>
    <row r="221" spans="1:25">
      <c r="A221" s="17">
        <v>42767</v>
      </c>
      <c r="B221" s="18">
        <v>1484.63</v>
      </c>
      <c r="C221" s="18">
        <v>137.89999999999992</v>
      </c>
      <c r="D221" s="18">
        <v>276.62567852912565</v>
      </c>
      <c r="E221" s="17">
        <v>42767</v>
      </c>
      <c r="F221" s="19">
        <f t="shared" si="9"/>
        <v>872.79</v>
      </c>
      <c r="G221" s="19">
        <f t="shared" si="9"/>
        <v>4464.8</v>
      </c>
      <c r="H221" s="19">
        <f t="shared" si="9"/>
        <v>6594.4950306747151</v>
      </c>
      <c r="I221" s="22">
        <v>673018.1</v>
      </c>
      <c r="V221" s="17">
        <v>44136</v>
      </c>
      <c r="W221" s="21">
        <f t="shared" si="10"/>
        <v>9.0939233410786604E-3</v>
      </c>
      <c r="X221" s="21">
        <f t="shared" si="10"/>
        <v>-2.9227784400176707E-3</v>
      </c>
      <c r="Y221" s="21">
        <f t="shared" si="10"/>
        <v>-6.2389388116998691E-3</v>
      </c>
    </row>
    <row r="222" spans="1:25">
      <c r="A222" s="17">
        <v>42795</v>
      </c>
      <c r="B222" s="18">
        <v>4356.97</v>
      </c>
      <c r="C222" s="18">
        <v>-652.90000000000009</v>
      </c>
      <c r="D222" s="18">
        <v>637.90809613178237</v>
      </c>
      <c r="E222" s="17">
        <v>42795</v>
      </c>
      <c r="F222" s="19">
        <f t="shared" si="9"/>
        <v>4547.7300000000005</v>
      </c>
      <c r="G222" s="19">
        <f t="shared" si="9"/>
        <v>4136.2000000000007</v>
      </c>
      <c r="H222" s="19">
        <f t="shared" si="9"/>
        <v>7245.2649087111113</v>
      </c>
      <c r="I222" s="22">
        <v>700150.78</v>
      </c>
      <c r="V222" s="17">
        <v>44166</v>
      </c>
      <c r="W222" s="21">
        <f t="shared" si="10"/>
        <v>2.5437417243064021E-2</v>
      </c>
      <c r="X222" s="21">
        <f t="shared" si="10"/>
        <v>-1.615290570867416E-2</v>
      </c>
      <c r="Y222" s="21">
        <f t="shared" si="10"/>
        <v>-1.3191027179970338E-2</v>
      </c>
    </row>
    <row r="223" spans="1:25">
      <c r="A223" s="17">
        <v>42826</v>
      </c>
      <c r="B223" s="18">
        <v>-402.06</v>
      </c>
      <c r="C223" s="18">
        <v>1435</v>
      </c>
      <c r="D223" s="18">
        <v>1755.359686635484</v>
      </c>
      <c r="E223" s="17">
        <v>42826</v>
      </c>
      <c r="F223" s="19">
        <f t="shared" si="9"/>
        <v>2515.5800000000004</v>
      </c>
      <c r="G223" s="19">
        <f t="shared" si="9"/>
        <v>6473.6</v>
      </c>
      <c r="H223" s="19">
        <f t="shared" si="9"/>
        <v>9083.5006527131045</v>
      </c>
      <c r="I223" s="22">
        <v>732090.53</v>
      </c>
      <c r="V223" s="25">
        <v>44197</v>
      </c>
      <c r="W223" s="21">
        <f t="shared" si="10"/>
        <v>2.6644279170940598E-2</v>
      </c>
      <c r="X223" s="21">
        <f t="shared" si="10"/>
        <v>-1.7170255665105421E-2</v>
      </c>
      <c r="Y223" s="21">
        <f t="shared" si="10"/>
        <v>-1.3739497853645876E-2</v>
      </c>
    </row>
    <row r="224" spans="1:25">
      <c r="A224" s="17">
        <v>42856</v>
      </c>
      <c r="B224" s="18">
        <v>788.01</v>
      </c>
      <c r="C224" s="18">
        <v>661.9</v>
      </c>
      <c r="D224" s="18">
        <v>1449.6500969992328</v>
      </c>
      <c r="E224" s="17">
        <v>42856</v>
      </c>
      <c r="F224" s="19">
        <f t="shared" ref="F224:H239" si="11">SUM(B216:B224)</f>
        <v>1843.5500000000004</v>
      </c>
      <c r="G224" s="19">
        <f t="shared" si="11"/>
        <v>7796.1</v>
      </c>
      <c r="H224" s="19">
        <f t="shared" si="11"/>
        <v>10109.914236625709</v>
      </c>
      <c r="I224" s="22">
        <v>767726.29</v>
      </c>
      <c r="V224" s="25">
        <v>44228</v>
      </c>
      <c r="W224" s="21">
        <f t="shared" si="10"/>
        <v>2.6235640135922195E-2</v>
      </c>
      <c r="X224" s="21">
        <f t="shared" si="10"/>
        <v>-2.0267467308839202E-2</v>
      </c>
      <c r="Y224" s="21">
        <f t="shared" si="10"/>
        <v>-1.5868558374051569E-2</v>
      </c>
    </row>
    <row r="225" spans="1:25">
      <c r="A225" s="17">
        <v>42887</v>
      </c>
      <c r="B225" s="18">
        <v>-17.04</v>
      </c>
      <c r="C225" s="18">
        <v>1011.7000000000002</v>
      </c>
      <c r="D225" s="18">
        <v>1409.9349277852762</v>
      </c>
      <c r="E225" s="17">
        <v>42887</v>
      </c>
      <c r="F225" s="19">
        <f t="shared" si="11"/>
        <v>1028.3900000000006</v>
      </c>
      <c r="G225" s="19">
        <f t="shared" si="11"/>
        <v>8508.6</v>
      </c>
      <c r="H225" s="19">
        <f t="shared" si="11"/>
        <v>10943.688941948367</v>
      </c>
      <c r="I225" s="22">
        <v>785538.19</v>
      </c>
      <c r="V225" s="27">
        <v>44286</v>
      </c>
      <c r="W225" s="21">
        <f t="shared" ref="W225:Y238" si="12">F270/AVERAGE($I265:$I270)</f>
        <v>2.5102382464800177E-2</v>
      </c>
      <c r="X225" s="21">
        <f t="shared" si="12"/>
        <v>-1.8882926387062748E-2</v>
      </c>
      <c r="Y225" s="21">
        <f t="shared" si="12"/>
        <v>-1.4687869623593044E-2</v>
      </c>
    </row>
    <row r="226" spans="1:25">
      <c r="A226" s="17">
        <v>42917</v>
      </c>
      <c r="B226" s="18">
        <v>450.4</v>
      </c>
      <c r="C226" s="18">
        <v>741.59999999999991</v>
      </c>
      <c r="D226" s="18">
        <v>1843.4286864854707</v>
      </c>
      <c r="E226" s="17">
        <v>42917</v>
      </c>
      <c r="F226" s="19">
        <f t="shared" si="11"/>
        <v>2242.5400000000004</v>
      </c>
      <c r="G226" s="19">
        <f t="shared" si="11"/>
        <v>8068.3999999999978</v>
      </c>
      <c r="H226" s="19">
        <f t="shared" si="11"/>
        <v>11424.33249661336</v>
      </c>
      <c r="I226" s="22">
        <v>788012.98</v>
      </c>
      <c r="V226" s="27">
        <v>44316</v>
      </c>
      <c r="W226" s="21">
        <f t="shared" si="12"/>
        <v>2.2009481453079821E-2</v>
      </c>
      <c r="X226" s="21">
        <f t="shared" si="12"/>
        <v>-1.5532385731697861E-2</v>
      </c>
      <c r="Y226" s="21">
        <f t="shared" si="12"/>
        <v>-1.284741212890818E-2</v>
      </c>
    </row>
    <row r="227" spans="1:25">
      <c r="A227" s="17">
        <v>42948</v>
      </c>
      <c r="B227" s="18">
        <v>-1999.29</v>
      </c>
      <c r="C227" s="18">
        <v>2531.1</v>
      </c>
      <c r="D227" s="18">
        <v>2797.8487788813923</v>
      </c>
      <c r="E227" s="17">
        <v>42948</v>
      </c>
      <c r="F227" s="19">
        <f t="shared" si="11"/>
        <v>3137.33</v>
      </c>
      <c r="G227" s="19">
        <f t="shared" si="11"/>
        <v>7908.9</v>
      </c>
      <c r="H227" s="19">
        <f t="shared" si="11"/>
        <v>12218.377928245083</v>
      </c>
      <c r="I227" s="22">
        <v>832001.87</v>
      </c>
      <c r="V227" s="27">
        <v>44347</v>
      </c>
      <c r="W227" s="21">
        <f t="shared" si="12"/>
        <v>1.8929791404385665E-2</v>
      </c>
      <c r="X227" s="21">
        <f t="shared" si="12"/>
        <v>-1.3072885135414091E-2</v>
      </c>
      <c r="Y227" s="21">
        <f t="shared" si="12"/>
        <v>-1.1091994582854864E-2</v>
      </c>
    </row>
    <row r="228" spans="1:25">
      <c r="A228" s="17">
        <v>42979</v>
      </c>
      <c r="B228" s="18">
        <v>-3370.02</v>
      </c>
      <c r="C228" s="18">
        <v>3239.9999999999995</v>
      </c>
      <c r="D228" s="18">
        <v>2687.7270868780861</v>
      </c>
      <c r="E228" s="17">
        <v>42979</v>
      </c>
      <c r="F228" s="19">
        <f t="shared" si="11"/>
        <v>1116.31</v>
      </c>
      <c r="G228" s="19">
        <f t="shared" si="11"/>
        <v>9803.2999999999993</v>
      </c>
      <c r="H228" s="19">
        <f t="shared" si="11"/>
        <v>13573.826373088126</v>
      </c>
      <c r="I228" s="22">
        <v>824512.09</v>
      </c>
      <c r="V228" s="27">
        <v>44377</v>
      </c>
      <c r="W228" s="21">
        <f t="shared" si="12"/>
        <v>1.94127068661515E-2</v>
      </c>
      <c r="X228" s="21">
        <f t="shared" si="12"/>
        <v>-1.177126594170448E-2</v>
      </c>
      <c r="Y228" s="21">
        <f t="shared" si="12"/>
        <v>-9.4584044210938596E-3</v>
      </c>
    </row>
    <row r="229" spans="1:25">
      <c r="A229" s="17">
        <v>43009</v>
      </c>
      <c r="B229" s="18">
        <v>-592.70000000000005</v>
      </c>
      <c r="C229" s="18">
        <v>1549.6999999999998</v>
      </c>
      <c r="D229" s="18">
        <v>1536.6882142132501</v>
      </c>
      <c r="E229" s="17">
        <v>43009</v>
      </c>
      <c r="F229" s="19">
        <f t="shared" si="11"/>
        <v>698.89999999999986</v>
      </c>
      <c r="G229" s="19">
        <f t="shared" si="11"/>
        <v>10656</v>
      </c>
      <c r="H229" s="19">
        <f t="shared" si="11"/>
        <v>14395.171252539103</v>
      </c>
      <c r="I229" s="22">
        <v>790784.85</v>
      </c>
      <c r="V229" s="29">
        <v>44408</v>
      </c>
      <c r="W229" s="21">
        <f t="shared" si="12"/>
        <v>1.4788939242809383E-2</v>
      </c>
      <c r="X229" s="21">
        <f t="shared" si="12"/>
        <v>-7.8108155417114383E-3</v>
      </c>
      <c r="Y229" s="21">
        <f t="shared" si="12"/>
        <v>-7.5868410743826185E-3</v>
      </c>
    </row>
    <row r="230" spans="1:25">
      <c r="A230" s="17">
        <v>43040</v>
      </c>
      <c r="B230" s="18">
        <v>1481</v>
      </c>
      <c r="C230" s="18">
        <v>1422.6999999999998</v>
      </c>
      <c r="D230" s="18">
        <v>1858.9313667423357</v>
      </c>
      <c r="E230" s="17">
        <v>43040</v>
      </c>
      <c r="F230" s="19">
        <f t="shared" si="11"/>
        <v>695.26999999999975</v>
      </c>
      <c r="G230" s="19">
        <f t="shared" si="11"/>
        <v>11940.8</v>
      </c>
      <c r="H230" s="19">
        <f t="shared" si="11"/>
        <v>15977.476940752313</v>
      </c>
      <c r="I230" s="22">
        <v>868556.33</v>
      </c>
      <c r="V230" s="27">
        <v>44409</v>
      </c>
      <c r="W230" s="21">
        <f t="shared" si="12"/>
        <v>7.3514426598821269E-3</v>
      </c>
      <c r="X230" s="21">
        <f t="shared" si="12"/>
        <v>-1.6962235770592998E-3</v>
      </c>
      <c r="Y230" s="21">
        <f t="shared" si="12"/>
        <v>-2.8612932896038062E-3</v>
      </c>
    </row>
    <row r="231" spans="1:25">
      <c r="A231" s="17">
        <v>43070</v>
      </c>
      <c r="B231" s="18">
        <v>-350.89</v>
      </c>
      <c r="C231" s="18">
        <v>1267.5</v>
      </c>
      <c r="D231" s="18">
        <v>1297.3505963490147</v>
      </c>
      <c r="E231" s="17">
        <v>43070</v>
      </c>
      <c r="F231" s="19">
        <f t="shared" si="11"/>
        <v>-4012.5899999999997</v>
      </c>
      <c r="G231" s="19">
        <f t="shared" si="11"/>
        <v>13861.2</v>
      </c>
      <c r="H231" s="19">
        <f t="shared" si="11"/>
        <v>16636.919440969541</v>
      </c>
      <c r="I231" s="22">
        <v>857412.99</v>
      </c>
      <c r="V231" s="27">
        <v>44440</v>
      </c>
      <c r="W231" s="21">
        <f t="shared" si="12"/>
        <v>2.6136264227617839E-3</v>
      </c>
      <c r="X231" s="21">
        <f t="shared" si="12"/>
        <v>2.453602143597907E-3</v>
      </c>
      <c r="Y231" s="21">
        <f t="shared" si="12"/>
        <v>7.8387710427642028E-5</v>
      </c>
    </row>
    <row r="232" spans="1:25">
      <c r="A232" s="17">
        <v>43101</v>
      </c>
      <c r="B232" s="18">
        <v>2000.42</v>
      </c>
      <c r="C232" s="18">
        <v>63.099999999999966</v>
      </c>
      <c r="D232" s="18">
        <v>1159.759214154346</v>
      </c>
      <c r="E232" s="17">
        <v>43101</v>
      </c>
      <c r="F232" s="19">
        <f t="shared" si="11"/>
        <v>-1610.1100000000001</v>
      </c>
      <c r="G232" s="19">
        <f t="shared" si="11"/>
        <v>12489.300000000001</v>
      </c>
      <c r="H232" s="19">
        <f t="shared" si="11"/>
        <v>16041.318968488407</v>
      </c>
      <c r="I232" s="22">
        <v>913252.79</v>
      </c>
      <c r="V232" s="27">
        <v>44470</v>
      </c>
      <c r="W232" s="21">
        <f t="shared" si="12"/>
        <v>-8.0269157653947926E-4</v>
      </c>
      <c r="X232" s="21">
        <f t="shared" si="12"/>
        <v>4.0543576645935839E-3</v>
      </c>
      <c r="Y232" s="21">
        <f t="shared" si="12"/>
        <v>1.9918122326810874E-3</v>
      </c>
    </row>
    <row r="233" spans="1:25">
      <c r="A233" s="17">
        <v>43132</v>
      </c>
      <c r="B233" s="18">
        <v>-2830.94</v>
      </c>
      <c r="C233" s="18">
        <v>2755.3</v>
      </c>
      <c r="D233" s="18">
        <v>2501.0311059730416</v>
      </c>
      <c r="E233" s="17">
        <v>43132</v>
      </c>
      <c r="F233" s="19">
        <f t="shared" si="11"/>
        <v>-5229.0599999999995</v>
      </c>
      <c r="G233" s="19">
        <f t="shared" si="11"/>
        <v>14582.7</v>
      </c>
      <c r="H233" s="19">
        <f t="shared" si="11"/>
        <v>17092.699977462216</v>
      </c>
      <c r="I233" s="22">
        <v>939257.13</v>
      </c>
      <c r="V233" s="27">
        <v>44501</v>
      </c>
      <c r="W233" s="21">
        <f t="shared" si="12"/>
        <v>-5.8894544272155161E-3</v>
      </c>
      <c r="X233" s="21">
        <f t="shared" si="12"/>
        <v>8.6379667386178877E-3</v>
      </c>
      <c r="Y233" s="21">
        <f t="shared" si="12"/>
        <v>5.761273889731508E-3</v>
      </c>
    </row>
    <row r="234" spans="1:25">
      <c r="A234" s="17">
        <v>43160</v>
      </c>
      <c r="B234" s="18">
        <v>1027.5</v>
      </c>
      <c r="C234" s="18">
        <v>1031.3</v>
      </c>
      <c r="D234" s="18">
        <v>1423.8811841138051</v>
      </c>
      <c r="E234" s="17">
        <v>43160</v>
      </c>
      <c r="F234" s="19">
        <f t="shared" si="11"/>
        <v>-4184.5200000000004</v>
      </c>
      <c r="G234" s="19">
        <f t="shared" si="11"/>
        <v>14602.3</v>
      </c>
      <c r="H234" s="19">
        <f t="shared" si="11"/>
        <v>17106.646233790743</v>
      </c>
      <c r="I234" s="22">
        <v>879274.23</v>
      </c>
      <c r="V234" s="27">
        <v>44531</v>
      </c>
      <c r="W234" s="21">
        <f t="shared" si="12"/>
        <v>-9.3884076000995999E-3</v>
      </c>
      <c r="X234" s="21">
        <f t="shared" si="12"/>
        <v>1.1012045584944114E-2</v>
      </c>
      <c r="Y234" s="21">
        <f t="shared" si="12"/>
        <v>7.5446210502341585E-3</v>
      </c>
    </row>
    <row r="235" spans="1:25">
      <c r="A235" s="17">
        <v>43191</v>
      </c>
      <c r="B235" s="18">
        <v>-1109.9100000000001</v>
      </c>
      <c r="C235" s="18">
        <v>1294.7000000000003</v>
      </c>
      <c r="D235" s="18">
        <v>1715.5391685373706</v>
      </c>
      <c r="E235" s="17">
        <v>43191</v>
      </c>
      <c r="F235" s="19">
        <f t="shared" si="11"/>
        <v>-5744.83</v>
      </c>
      <c r="G235" s="19">
        <f t="shared" si="11"/>
        <v>15155.400000000001</v>
      </c>
      <c r="H235" s="19">
        <f t="shared" si="11"/>
        <v>16978.756715842643</v>
      </c>
      <c r="I235" s="22">
        <v>860047.59</v>
      </c>
      <c r="V235" s="27">
        <v>44562</v>
      </c>
      <c r="W235" s="21">
        <f t="shared" si="12"/>
        <v>-1.1576008680413983E-2</v>
      </c>
      <c r="X235" s="21">
        <f t="shared" si="12"/>
        <v>1.1982958794613335E-2</v>
      </c>
      <c r="Y235" s="21">
        <f t="shared" si="12"/>
        <v>8.9866922098894974E-3</v>
      </c>
    </row>
    <row r="236" spans="1:25">
      <c r="A236" s="17">
        <v>43221</v>
      </c>
      <c r="B236" s="18">
        <v>-1554.94</v>
      </c>
      <c r="C236" s="18">
        <v>2224.2000000000003</v>
      </c>
      <c r="D236" s="18">
        <v>2011.4231938906025</v>
      </c>
      <c r="E236" s="17">
        <v>43221</v>
      </c>
      <c r="F236" s="19">
        <f t="shared" si="11"/>
        <v>-5300.48</v>
      </c>
      <c r="G236" s="19">
        <f t="shared" si="11"/>
        <v>14848.5</v>
      </c>
      <c r="H236" s="19">
        <f t="shared" si="11"/>
        <v>16192.331130851853</v>
      </c>
      <c r="I236" s="22">
        <v>903619.34</v>
      </c>
      <c r="V236" s="27">
        <v>44593</v>
      </c>
      <c r="W236" s="21">
        <f t="shared" si="12"/>
        <v>-1.5335064709695992E-2</v>
      </c>
      <c r="X236" s="21">
        <f t="shared" si="12"/>
        <v>1.55202023453101E-2</v>
      </c>
      <c r="Y236" s="21">
        <f t="shared" si="12"/>
        <v>1.1463388287150062E-2</v>
      </c>
    </row>
    <row r="237" spans="1:25">
      <c r="A237" s="17">
        <v>43252</v>
      </c>
      <c r="B237" s="18">
        <v>-1047.55</v>
      </c>
      <c r="C237" s="18">
        <v>2084</v>
      </c>
      <c r="D237" s="18">
        <v>1350.2585795156929</v>
      </c>
      <c r="E237" s="17">
        <v>43252</v>
      </c>
      <c r="F237" s="19">
        <f t="shared" si="11"/>
        <v>-2978.01</v>
      </c>
      <c r="G237" s="19">
        <f t="shared" si="11"/>
        <v>13692.500000000002</v>
      </c>
      <c r="H237" s="19">
        <f t="shared" si="11"/>
        <v>14854.862623489458</v>
      </c>
      <c r="I237" s="22">
        <v>877846.06</v>
      </c>
      <c r="V237" s="27">
        <v>44621</v>
      </c>
      <c r="W237" s="21">
        <f t="shared" si="12"/>
        <v>-1.9120426717324369E-2</v>
      </c>
      <c r="X237" s="21">
        <f t="shared" si="12"/>
        <v>1.8663144267164474E-2</v>
      </c>
      <c r="Y237" s="21">
        <f t="shared" si="12"/>
        <v>1.3146947900578401E-2</v>
      </c>
    </row>
    <row r="238" spans="1:25">
      <c r="A238" s="17">
        <v>43282</v>
      </c>
      <c r="B238" s="18">
        <v>-49.19</v>
      </c>
      <c r="C238" s="18">
        <v>613.40000000000009</v>
      </c>
      <c r="D238" s="18">
        <v>570.14194117154375</v>
      </c>
      <c r="E238" s="17">
        <v>43282</v>
      </c>
      <c r="F238" s="19">
        <f t="shared" si="11"/>
        <v>-2434.5</v>
      </c>
      <c r="G238" s="19">
        <f t="shared" si="11"/>
        <v>12756.2</v>
      </c>
      <c r="H238" s="19">
        <f t="shared" si="11"/>
        <v>13888.316350447752</v>
      </c>
      <c r="I238" s="22">
        <v>869758.71</v>
      </c>
      <c r="V238" s="27">
        <v>44652</v>
      </c>
      <c r="W238" s="21">
        <f t="shared" si="12"/>
        <v>-1.9812008597477566E-2</v>
      </c>
      <c r="X238" s="21">
        <f t="shared" si="12"/>
        <v>1.9792753606734315E-2</v>
      </c>
      <c r="Y238" s="21">
        <f t="shared" si="12"/>
        <v>1.5069165829429684E-2</v>
      </c>
    </row>
    <row r="239" spans="1:25">
      <c r="A239" s="17">
        <v>43313</v>
      </c>
      <c r="B239" s="18">
        <v>-215.4</v>
      </c>
      <c r="C239" s="18">
        <v>403.30000000000007</v>
      </c>
      <c r="D239" s="18">
        <v>560.93654319526649</v>
      </c>
      <c r="E239" s="17">
        <v>43313</v>
      </c>
      <c r="F239" s="19">
        <f t="shared" si="11"/>
        <v>-4130.9000000000005</v>
      </c>
      <c r="G239" s="19">
        <f t="shared" si="11"/>
        <v>11736.8</v>
      </c>
      <c r="H239" s="19">
        <f t="shared" si="11"/>
        <v>12590.321526900685</v>
      </c>
      <c r="I239" s="22">
        <v>909949.14</v>
      </c>
      <c r="V239" s="17"/>
      <c r="W239" s="21"/>
      <c r="X239" s="21"/>
      <c r="Y239" s="21"/>
    </row>
    <row r="240" spans="1:25">
      <c r="A240" s="17">
        <v>43344</v>
      </c>
      <c r="B240" s="18">
        <v>-708.74</v>
      </c>
      <c r="C240" s="18">
        <v>1724</v>
      </c>
      <c r="D240" s="18">
        <v>1589.3659001769697</v>
      </c>
      <c r="E240" s="17">
        <v>43344</v>
      </c>
      <c r="F240" s="19">
        <f t="shared" ref="F240:H255" si="13">SUM(B232:B240)</f>
        <v>-4488.75</v>
      </c>
      <c r="G240" s="19">
        <f t="shared" si="13"/>
        <v>12193.3</v>
      </c>
      <c r="H240" s="19">
        <f t="shared" si="13"/>
        <v>12882.336830728638</v>
      </c>
      <c r="I240" s="22">
        <v>910622.53</v>
      </c>
      <c r="V240" s="17"/>
      <c r="W240" s="21"/>
      <c r="X240" s="21"/>
      <c r="Y240" s="21"/>
    </row>
    <row r="241" spans="1:25">
      <c r="A241" s="17">
        <v>43374</v>
      </c>
      <c r="B241" s="18">
        <v>-3753.7</v>
      </c>
      <c r="C241" s="18">
        <v>3532.7</v>
      </c>
      <c r="D241" s="18">
        <v>3266.7508415752668</v>
      </c>
      <c r="E241" s="17">
        <v>43374</v>
      </c>
      <c r="F241" s="19">
        <f t="shared" si="13"/>
        <v>-10242.869999999999</v>
      </c>
      <c r="G241" s="19">
        <f t="shared" si="13"/>
        <v>15662.900000000001</v>
      </c>
      <c r="H241" s="19">
        <f t="shared" si="13"/>
        <v>14989.328458149559</v>
      </c>
      <c r="I241" s="22">
        <v>814333.02</v>
      </c>
      <c r="V241" s="17"/>
      <c r="W241" s="21"/>
      <c r="X241" s="21"/>
      <c r="Y241" s="21"/>
    </row>
    <row r="242" spans="1:25">
      <c r="A242" s="17">
        <v>43405</v>
      </c>
      <c r="B242" s="18">
        <v>972.94</v>
      </c>
      <c r="C242" s="18">
        <v>125.20000000000007</v>
      </c>
      <c r="D242" s="18">
        <v>730.70802599356148</v>
      </c>
      <c r="E242" s="17">
        <v>43405</v>
      </c>
      <c r="F242" s="19">
        <f t="shared" si="13"/>
        <v>-6438.99</v>
      </c>
      <c r="G242" s="19">
        <f t="shared" si="13"/>
        <v>13032.800000000003</v>
      </c>
      <c r="H242" s="19">
        <f t="shared" si="13"/>
        <v>13219.005378170079</v>
      </c>
      <c r="I242" s="22">
        <v>780532.93</v>
      </c>
      <c r="V242" s="17"/>
      <c r="W242" s="21"/>
      <c r="X242" s="21"/>
      <c r="Y242" s="21"/>
    </row>
    <row r="243" spans="1:25">
      <c r="A243" s="17">
        <v>43435</v>
      </c>
      <c r="B243" s="18">
        <v>-192.95</v>
      </c>
      <c r="C243" s="18">
        <v>45.200000000000024</v>
      </c>
      <c r="D243" s="18">
        <v>421.90077821891538</v>
      </c>
      <c r="E243" s="17">
        <v>43435</v>
      </c>
      <c r="F243" s="19">
        <f t="shared" si="13"/>
        <v>-7659.44</v>
      </c>
      <c r="G243" s="19">
        <f t="shared" si="13"/>
        <v>12046.700000000004</v>
      </c>
      <c r="H243" s="19">
        <f t="shared" si="13"/>
        <v>12217.024972275189</v>
      </c>
      <c r="I243" s="22">
        <v>847369.14</v>
      </c>
      <c r="V243" s="17"/>
      <c r="W243" s="21"/>
      <c r="X243" s="21"/>
      <c r="Y243" s="21"/>
    </row>
    <row r="244" spans="1:25">
      <c r="A244" s="17">
        <v>43466</v>
      </c>
      <c r="B244" s="18">
        <v>169.08</v>
      </c>
      <c r="C244" s="18">
        <v>303.89999999999992</v>
      </c>
      <c r="D244" s="18">
        <v>1069.3938310143114</v>
      </c>
      <c r="E244" s="17">
        <v>43466</v>
      </c>
      <c r="F244" s="19">
        <f t="shared" si="13"/>
        <v>-6380.45</v>
      </c>
      <c r="G244" s="19">
        <f t="shared" si="13"/>
        <v>11055.900000000001</v>
      </c>
      <c r="H244" s="19">
        <f t="shared" si="13"/>
        <v>11570.879634752129</v>
      </c>
      <c r="I244" s="22">
        <v>861595.1</v>
      </c>
      <c r="V244" s="17"/>
      <c r="W244" s="21"/>
      <c r="X244" s="21"/>
      <c r="Y244" s="21"/>
    </row>
    <row r="245" spans="1:25">
      <c r="A245" s="17">
        <v>43497</v>
      </c>
      <c r="B245" s="18">
        <v>1854.19</v>
      </c>
      <c r="C245" s="18">
        <v>-85.600000000000165</v>
      </c>
      <c r="D245" s="18">
        <v>305.26032403756113</v>
      </c>
      <c r="E245" s="17">
        <v>43497</v>
      </c>
      <c r="F245" s="19">
        <f t="shared" si="13"/>
        <v>-2971.3199999999993</v>
      </c>
      <c r="G245" s="19">
        <f t="shared" si="13"/>
        <v>8746.1000000000022</v>
      </c>
      <c r="H245" s="19">
        <f t="shared" si="13"/>
        <v>9864.7167648990871</v>
      </c>
      <c r="I245" s="22">
        <v>825401.44</v>
      </c>
      <c r="V245" s="17"/>
      <c r="W245" s="21"/>
      <c r="X245" s="21"/>
      <c r="Y245" s="21"/>
    </row>
    <row r="246" spans="1:25">
      <c r="A246" s="17">
        <v>43525</v>
      </c>
      <c r="B246" s="18">
        <v>5759.95</v>
      </c>
      <c r="C246" s="18">
        <v>-2010.9999999999995</v>
      </c>
      <c r="D246" s="18">
        <v>-1065.833489453895</v>
      </c>
      <c r="E246" s="17">
        <v>43525</v>
      </c>
      <c r="F246" s="19">
        <f t="shared" si="13"/>
        <v>3836.1800000000003</v>
      </c>
      <c r="G246" s="19">
        <f t="shared" si="13"/>
        <v>4651.0999999999985</v>
      </c>
      <c r="H246" s="19">
        <f t="shared" si="13"/>
        <v>7448.6246959295022</v>
      </c>
      <c r="I246" s="22">
        <v>838058.72</v>
      </c>
      <c r="V246" s="17"/>
      <c r="W246" s="21"/>
      <c r="X246" s="21"/>
      <c r="Y246" s="21"/>
    </row>
    <row r="247" spans="1:25">
      <c r="A247" s="17">
        <v>43556</v>
      </c>
      <c r="B247" s="18">
        <v>1852.82</v>
      </c>
      <c r="C247" s="18">
        <v>-600.9</v>
      </c>
      <c r="D247" s="18">
        <v>-660.71680112066861</v>
      </c>
      <c r="E247" s="17">
        <v>43556</v>
      </c>
      <c r="F247" s="19">
        <f t="shared" si="13"/>
        <v>5738.19</v>
      </c>
      <c r="G247" s="19">
        <f t="shared" si="13"/>
        <v>3436.7999999999993</v>
      </c>
      <c r="H247" s="19">
        <f t="shared" si="13"/>
        <v>6217.7659536372894</v>
      </c>
      <c r="I247" s="22">
        <v>914839.34</v>
      </c>
      <c r="V247" s="17"/>
      <c r="W247" s="21"/>
      <c r="X247" s="21"/>
      <c r="Y247" s="21"/>
    </row>
    <row r="248" spans="1:25">
      <c r="A248" s="17">
        <v>43586</v>
      </c>
      <c r="B248" s="18">
        <v>133.51</v>
      </c>
      <c r="C248" s="18">
        <v>752.8000000000003</v>
      </c>
      <c r="D248" s="18">
        <v>747.62994226465707</v>
      </c>
      <c r="E248" s="17">
        <v>43586</v>
      </c>
      <c r="F248" s="19">
        <f t="shared" si="13"/>
        <v>6087.1</v>
      </c>
      <c r="G248" s="19">
        <f t="shared" si="13"/>
        <v>3786.2999999999993</v>
      </c>
      <c r="H248" s="19">
        <f t="shared" si="13"/>
        <v>6404.45935270668</v>
      </c>
      <c r="I248" s="22">
        <v>913212.48</v>
      </c>
      <c r="V248" s="17"/>
      <c r="W248" s="21"/>
      <c r="X248" s="21"/>
      <c r="Y248" s="21"/>
    </row>
    <row r="249" spans="1:25">
      <c r="A249" s="17">
        <v>43617</v>
      </c>
      <c r="B249" s="18">
        <v>171.56</v>
      </c>
      <c r="C249" s="18">
        <v>523.20000000000005</v>
      </c>
      <c r="D249" s="18">
        <v>898.50310494059454</v>
      </c>
      <c r="E249" s="17">
        <v>43617</v>
      </c>
      <c r="F249" s="19">
        <f t="shared" si="13"/>
        <v>6967.4000000000005</v>
      </c>
      <c r="G249" s="19">
        <f t="shared" si="13"/>
        <v>2585.5</v>
      </c>
      <c r="H249" s="19">
        <f t="shared" si="13"/>
        <v>5713.5965574703041</v>
      </c>
      <c r="I249" s="22">
        <v>938041.4</v>
      </c>
      <c r="V249" s="17"/>
      <c r="W249" s="21"/>
      <c r="X249" s="21"/>
      <c r="Y249" s="21"/>
    </row>
    <row r="250" spans="1:25">
      <c r="A250" s="17">
        <v>43647</v>
      </c>
      <c r="B250" s="18">
        <v>-2151.2199999999998</v>
      </c>
      <c r="C250" s="18">
        <v>2963.6000000000004</v>
      </c>
      <c r="D250" s="18">
        <v>2191.1071207981563</v>
      </c>
      <c r="E250" s="17">
        <v>43647</v>
      </c>
      <c r="F250" s="19">
        <f t="shared" si="13"/>
        <v>8569.8799999999992</v>
      </c>
      <c r="G250" s="19">
        <f t="shared" si="13"/>
        <v>2016.4000000000008</v>
      </c>
      <c r="H250" s="19">
        <f t="shared" si="13"/>
        <v>4637.9528366931936</v>
      </c>
      <c r="I250" s="22">
        <v>941343.42</v>
      </c>
      <c r="V250" s="17"/>
      <c r="W250" s="21"/>
      <c r="X250" s="21"/>
      <c r="Y250" s="21"/>
    </row>
    <row r="251" spans="1:25">
      <c r="A251" s="17">
        <v>43678</v>
      </c>
      <c r="B251" s="18">
        <v>-2106.02</v>
      </c>
      <c r="C251" s="18">
        <v>2944.7</v>
      </c>
      <c r="D251" s="18">
        <v>2460.7630858392135</v>
      </c>
      <c r="E251" s="17">
        <v>43678</v>
      </c>
      <c r="F251" s="19">
        <f t="shared" si="13"/>
        <v>5490.92</v>
      </c>
      <c r="G251" s="19">
        <f t="shared" si="13"/>
        <v>4835.9000000000005</v>
      </c>
      <c r="H251" s="19">
        <f t="shared" si="13"/>
        <v>6368.0078965388457</v>
      </c>
      <c r="I251" s="22">
        <v>862700.9</v>
      </c>
      <c r="V251" s="17"/>
      <c r="W251" s="21"/>
      <c r="X251" s="21"/>
      <c r="Y251" s="21"/>
    </row>
    <row r="252" spans="1:25">
      <c r="A252" s="17">
        <v>43709</v>
      </c>
      <c r="B252" s="18">
        <v>20.56</v>
      </c>
      <c r="C252" s="18">
        <v>1748.6</v>
      </c>
      <c r="D252" s="18">
        <v>1577.5779877139792</v>
      </c>
      <c r="E252" s="17">
        <v>43709</v>
      </c>
      <c r="F252" s="19">
        <f t="shared" si="13"/>
        <v>5704.4299999999994</v>
      </c>
      <c r="G252" s="19">
        <f t="shared" si="13"/>
        <v>6539.3000000000011</v>
      </c>
      <c r="H252" s="19">
        <f t="shared" si="13"/>
        <v>7523.6851060339104</v>
      </c>
      <c r="I252" s="22">
        <v>835737.78</v>
      </c>
      <c r="V252" s="17"/>
      <c r="W252" s="21"/>
      <c r="X252" s="21"/>
      <c r="Y252" s="21"/>
    </row>
    <row r="253" spans="1:25">
      <c r="A253" s="17">
        <v>43739</v>
      </c>
      <c r="B253" s="18">
        <v>1562.46</v>
      </c>
      <c r="C253" s="18">
        <v>656.00000000000023</v>
      </c>
      <c r="D253" s="18">
        <v>482.08832915434317</v>
      </c>
      <c r="E253" s="17">
        <v>43739</v>
      </c>
      <c r="F253" s="19">
        <f t="shared" si="13"/>
        <v>7097.8099999999995</v>
      </c>
      <c r="G253" s="19">
        <f t="shared" si="13"/>
        <v>6891.4</v>
      </c>
      <c r="H253" s="19">
        <f t="shared" si="13"/>
        <v>6936.3796041739415</v>
      </c>
      <c r="I253" s="22">
        <v>839566.25</v>
      </c>
      <c r="V253" s="17"/>
      <c r="W253" s="21"/>
      <c r="X253" s="21"/>
      <c r="Y253" s="21"/>
    </row>
    <row r="254" spans="1:25">
      <c r="A254" s="17">
        <v>43770</v>
      </c>
      <c r="B254" s="18">
        <v>2320.0700000000002</v>
      </c>
      <c r="C254" s="18">
        <v>-1119.1999999999998</v>
      </c>
      <c r="D254" s="18">
        <v>-675.26534604377753</v>
      </c>
      <c r="E254" s="17">
        <v>43770</v>
      </c>
      <c r="F254" s="19">
        <f t="shared" si="13"/>
        <v>7563.6900000000005</v>
      </c>
      <c r="G254" s="19">
        <f t="shared" si="13"/>
        <v>5857.8</v>
      </c>
      <c r="H254" s="19">
        <f t="shared" si="13"/>
        <v>5955.8539340926027</v>
      </c>
      <c r="I254" s="22">
        <v>891087.88</v>
      </c>
      <c r="V254" s="17"/>
      <c r="W254" s="21"/>
      <c r="X254" s="21"/>
      <c r="Y254" s="21"/>
    </row>
    <row r="255" spans="1:25">
      <c r="A255" s="17">
        <v>43800</v>
      </c>
      <c r="B255" s="18">
        <v>669.25</v>
      </c>
      <c r="C255" s="18">
        <v>-105.59999999999991</v>
      </c>
      <c r="D255" s="18">
        <v>297.11610871992195</v>
      </c>
      <c r="E255" s="17">
        <v>43800</v>
      </c>
      <c r="F255" s="19">
        <f t="shared" si="13"/>
        <v>2472.9900000000002</v>
      </c>
      <c r="G255" s="19">
        <f t="shared" si="13"/>
        <v>7763.2000000000007</v>
      </c>
      <c r="H255" s="19">
        <f t="shared" si="13"/>
        <v>7318.80353226642</v>
      </c>
      <c r="I255" s="22">
        <v>893383.07</v>
      </c>
      <c r="V255" s="17"/>
      <c r="W255" s="21"/>
      <c r="X255" s="21"/>
      <c r="Y255" s="21"/>
    </row>
    <row r="256" spans="1:25">
      <c r="A256" s="17">
        <v>43831</v>
      </c>
      <c r="B256" s="18">
        <v>-93.36</v>
      </c>
      <c r="C256" s="18">
        <v>311.39999999999992</v>
      </c>
      <c r="D256" s="18">
        <v>-219.55432726973584</v>
      </c>
      <c r="E256" s="17">
        <v>43831</v>
      </c>
      <c r="F256" s="19">
        <f t="shared" ref="F256:H271" si="14">SUM(B248:B256)</f>
        <v>526.81000000000006</v>
      </c>
      <c r="G256" s="19">
        <f t="shared" si="14"/>
        <v>8675.5</v>
      </c>
      <c r="H256" s="19">
        <f t="shared" si="14"/>
        <v>7759.9660061173527</v>
      </c>
      <c r="I256" s="22">
        <v>909009.33</v>
      </c>
      <c r="V256" s="17"/>
      <c r="W256" s="21"/>
      <c r="X256" s="21"/>
      <c r="Y256" s="21"/>
    </row>
    <row r="257" spans="1:25">
      <c r="A257" s="17">
        <v>43862</v>
      </c>
      <c r="B257" s="18">
        <v>-898.04</v>
      </c>
      <c r="C257" s="18">
        <v>2348.1</v>
      </c>
      <c r="D257" s="18">
        <v>1328.7353169337566</v>
      </c>
      <c r="E257" s="17">
        <v>43862</v>
      </c>
      <c r="F257" s="19">
        <f t="shared" si="14"/>
        <v>-504.73999999999967</v>
      </c>
      <c r="G257" s="19">
        <f t="shared" si="14"/>
        <v>10270.800000000001</v>
      </c>
      <c r="H257" s="19">
        <f t="shared" si="14"/>
        <v>8341.0713807864522</v>
      </c>
      <c r="I257" s="22">
        <v>884476.68</v>
      </c>
      <c r="V257" s="17"/>
      <c r="W257" s="21"/>
      <c r="X257" s="21"/>
      <c r="Y257" s="21"/>
    </row>
    <row r="258" spans="1:25">
      <c r="A258" s="17">
        <v>43891</v>
      </c>
      <c r="B258" s="18">
        <v>-8170.87</v>
      </c>
      <c r="C258" s="18">
        <v>7459.3000000000011</v>
      </c>
      <c r="D258" s="18">
        <v>3823.3636584071628</v>
      </c>
      <c r="E258" s="17">
        <v>43891</v>
      </c>
      <c r="F258" s="19">
        <f t="shared" si="14"/>
        <v>-8847.1699999999983</v>
      </c>
      <c r="G258" s="19">
        <f t="shared" si="14"/>
        <v>17206.900000000001</v>
      </c>
      <c r="H258" s="19">
        <f t="shared" si="14"/>
        <v>11265.93193425302</v>
      </c>
      <c r="I258" s="22">
        <v>841161.62</v>
      </c>
      <c r="V258" s="17"/>
      <c r="W258" s="21"/>
      <c r="X258" s="21"/>
      <c r="Y258" s="21"/>
    </row>
    <row r="259" spans="1:25">
      <c r="A259" s="17">
        <v>43922</v>
      </c>
      <c r="B259" s="18">
        <v>-20.74</v>
      </c>
      <c r="C259" s="18">
        <v>-107.30000000000004</v>
      </c>
      <c r="D259" s="18">
        <v>-786.48077980016978</v>
      </c>
      <c r="E259" s="17">
        <v>43922</v>
      </c>
      <c r="F259" s="19">
        <f t="shared" si="14"/>
        <v>-6716.69</v>
      </c>
      <c r="G259" s="19">
        <f t="shared" si="14"/>
        <v>14136.000000000002</v>
      </c>
      <c r="H259" s="19">
        <f t="shared" si="14"/>
        <v>8288.3440336546937</v>
      </c>
      <c r="I259" s="22">
        <v>587300.57999999996</v>
      </c>
      <c r="V259" s="17"/>
      <c r="W259" s="21"/>
      <c r="X259" s="21"/>
      <c r="Y259" s="21"/>
    </row>
    <row r="260" spans="1:25">
      <c r="A260" s="17">
        <v>43952</v>
      </c>
      <c r="B260" s="18">
        <v>1729.22</v>
      </c>
      <c r="C260" s="18">
        <v>1501.0000000000002</v>
      </c>
      <c r="D260" s="18">
        <v>675.46820255045486</v>
      </c>
      <c r="E260" s="17">
        <v>43952</v>
      </c>
      <c r="F260" s="19">
        <f t="shared" si="14"/>
        <v>-2881.4499999999989</v>
      </c>
      <c r="G260" s="19">
        <f t="shared" si="14"/>
        <v>12692.300000000003</v>
      </c>
      <c r="H260" s="19">
        <f t="shared" si="14"/>
        <v>6503.0491503659359</v>
      </c>
      <c r="I260" s="22">
        <v>703299.53</v>
      </c>
      <c r="V260" s="17"/>
      <c r="W260" s="21"/>
      <c r="X260" s="21"/>
      <c r="Y260" s="21"/>
    </row>
    <row r="261" spans="1:25">
      <c r="A261" s="17">
        <v>43983</v>
      </c>
      <c r="B261" s="18">
        <v>1213.3499999999999</v>
      </c>
      <c r="C261" s="18">
        <v>318.89999999999998</v>
      </c>
      <c r="D261" s="18">
        <v>-66.379539277697489</v>
      </c>
      <c r="E261" s="17">
        <v>43983</v>
      </c>
      <c r="F261" s="19">
        <f t="shared" si="14"/>
        <v>-1688.6599999999985</v>
      </c>
      <c r="G261" s="19">
        <f t="shared" si="14"/>
        <v>11262.600000000002</v>
      </c>
      <c r="H261" s="19">
        <f t="shared" si="14"/>
        <v>4859.0916233742591</v>
      </c>
      <c r="I261" s="22">
        <v>772395.97</v>
      </c>
      <c r="V261" s="17"/>
      <c r="W261" s="21"/>
      <c r="X261" s="21"/>
      <c r="Y261" s="21"/>
    </row>
    <row r="262" spans="1:25">
      <c r="A262" s="17">
        <v>44013</v>
      </c>
      <c r="B262" s="18">
        <v>556.61</v>
      </c>
      <c r="C262" s="18">
        <v>-1338.1999999999998</v>
      </c>
      <c r="D262" s="18">
        <v>-1234.5037480922906</v>
      </c>
      <c r="E262" s="17">
        <v>44013</v>
      </c>
      <c r="F262" s="19">
        <f t="shared" si="14"/>
        <v>-2694.5099999999993</v>
      </c>
      <c r="G262" s="19">
        <f t="shared" si="14"/>
        <v>9268.4000000000015</v>
      </c>
      <c r="H262" s="19">
        <f t="shared" si="14"/>
        <v>3142.4995461276253</v>
      </c>
      <c r="I262" s="22">
        <v>868600.9</v>
      </c>
      <c r="V262" s="17"/>
      <c r="W262" s="21"/>
      <c r="X262" s="21"/>
      <c r="Y262" s="21"/>
    </row>
    <row r="263" spans="1:25">
      <c r="A263" s="17">
        <v>44044</v>
      </c>
      <c r="B263" s="18">
        <v>2239.2199999999998</v>
      </c>
      <c r="C263" s="18">
        <v>-1479.4</v>
      </c>
      <c r="D263" s="18">
        <v>-1124.450146172805</v>
      </c>
      <c r="E263" s="17">
        <v>44044</v>
      </c>
      <c r="F263" s="19">
        <f t="shared" si="14"/>
        <v>-2775.360000000001</v>
      </c>
      <c r="G263" s="19">
        <f t="shared" si="14"/>
        <v>8908.2000000000025</v>
      </c>
      <c r="H263" s="19">
        <f t="shared" si="14"/>
        <v>2693.314745998598</v>
      </c>
      <c r="I263" s="22">
        <v>881860.68</v>
      </c>
      <c r="V263" s="17"/>
      <c r="W263" s="21"/>
      <c r="X263" s="21"/>
      <c r="Y263" s="21"/>
    </row>
    <row r="264" spans="1:25">
      <c r="A264" s="17">
        <v>44075</v>
      </c>
      <c r="B264" s="18">
        <v>-1001.78</v>
      </c>
      <c r="C264" s="18">
        <v>12.09999999999992</v>
      </c>
      <c r="D264" s="18">
        <v>-536.98960320710296</v>
      </c>
      <c r="E264" s="17">
        <v>44075</v>
      </c>
      <c r="F264" s="19">
        <f t="shared" si="14"/>
        <v>-4446.3900000000012</v>
      </c>
      <c r="G264" s="19">
        <f t="shared" si="14"/>
        <v>9025.9000000000015</v>
      </c>
      <c r="H264" s="19">
        <f t="shared" si="14"/>
        <v>1859.2090340715736</v>
      </c>
      <c r="I264" s="22">
        <v>872944.93</v>
      </c>
      <c r="V264" s="17"/>
      <c r="W264" s="21"/>
      <c r="X264" s="21"/>
      <c r="Y264" s="21"/>
    </row>
    <row r="265" spans="1:25">
      <c r="A265" s="17">
        <v>44105</v>
      </c>
      <c r="B265" s="18">
        <v>2307.94</v>
      </c>
      <c r="C265" s="18">
        <v>-2356.7000000000003</v>
      </c>
      <c r="D265" s="18">
        <v>-1953.8871090094271</v>
      </c>
      <c r="E265" s="17">
        <v>44105</v>
      </c>
      <c r="F265" s="19">
        <f t="shared" si="14"/>
        <v>-2045.0900000000006</v>
      </c>
      <c r="G265" s="19">
        <f t="shared" si="14"/>
        <v>6357.8000000000029</v>
      </c>
      <c r="H265" s="19">
        <f t="shared" si="14"/>
        <v>124.87625233188237</v>
      </c>
      <c r="I265" s="22">
        <v>875198.44</v>
      </c>
      <c r="V265" s="17"/>
      <c r="W265" s="21"/>
      <c r="X265" s="21"/>
      <c r="Y265" s="21"/>
    </row>
    <row r="266" spans="1:25">
      <c r="A266" s="17">
        <v>44136</v>
      </c>
      <c r="B266" s="18">
        <v>8941.41</v>
      </c>
      <c r="C266" s="18">
        <v>-6514.7999999999993</v>
      </c>
      <c r="D266" s="18">
        <v>-4143.5067853716318</v>
      </c>
      <c r="E266" s="17">
        <v>44136</v>
      </c>
      <c r="F266" s="19">
        <f t="shared" si="14"/>
        <v>7794.3600000000006</v>
      </c>
      <c r="G266" s="19">
        <f t="shared" si="14"/>
        <v>-2505.0999999999981</v>
      </c>
      <c r="H266" s="19">
        <f t="shared" si="14"/>
        <v>-5347.3658499735066</v>
      </c>
      <c r="I266" s="22">
        <v>871571.57</v>
      </c>
      <c r="V266" s="17"/>
      <c r="W266" s="21"/>
      <c r="X266" s="21"/>
      <c r="Y266" s="21"/>
    </row>
    <row r="267" spans="1:25">
      <c r="A267" s="17">
        <v>44166</v>
      </c>
      <c r="B267" s="18">
        <v>6791.73</v>
      </c>
      <c r="C267" s="18">
        <v>-4486.4000000000005</v>
      </c>
      <c r="D267" s="18">
        <v>-2630.2986787616182</v>
      </c>
      <c r="E267" s="17">
        <v>44166</v>
      </c>
      <c r="F267" s="19">
        <f t="shared" si="14"/>
        <v>22756.959999999999</v>
      </c>
      <c r="G267" s="19">
        <f t="shared" si="14"/>
        <v>-14450.8</v>
      </c>
      <c r="H267" s="19">
        <f t="shared" si="14"/>
        <v>-11801.028187142289</v>
      </c>
      <c r="I267" s="22">
        <v>997575.98</v>
      </c>
      <c r="V267" s="17"/>
      <c r="W267" s="21"/>
      <c r="X267" s="21"/>
      <c r="Y267" s="21"/>
    </row>
    <row r="268" spans="1:25" ht="10">
      <c r="A268" s="25">
        <v>44197</v>
      </c>
      <c r="B268" s="26">
        <v>2013.68</v>
      </c>
      <c r="C268" s="26">
        <v>-1632.7000000000007</v>
      </c>
      <c r="D268" s="26">
        <v>-1769.4768897165691</v>
      </c>
      <c r="E268" s="25">
        <v>44197</v>
      </c>
      <c r="F268" s="19">
        <f t="shared" si="14"/>
        <v>24791.379999999997</v>
      </c>
      <c r="G268" s="19">
        <f t="shared" si="14"/>
        <v>-15976.2</v>
      </c>
      <c r="H268" s="19">
        <f t="shared" si="14"/>
        <v>-12784.024297058686</v>
      </c>
      <c r="I268" s="22">
        <v>1083595.79</v>
      </c>
    </row>
    <row r="269" spans="1:25" ht="10">
      <c r="A269" s="25">
        <v>44228</v>
      </c>
      <c r="B269" s="26">
        <v>2474.12</v>
      </c>
      <c r="C269" s="26">
        <v>-2249.9999999999995</v>
      </c>
      <c r="D269" s="26">
        <v>-1986.0597238827268</v>
      </c>
      <c r="E269" s="25">
        <v>44228</v>
      </c>
      <c r="F269" s="19">
        <f t="shared" si="14"/>
        <v>25536.28</v>
      </c>
      <c r="G269" s="19">
        <f t="shared" si="14"/>
        <v>-19727.2</v>
      </c>
      <c r="H269" s="19">
        <f t="shared" si="14"/>
        <v>-15445.552223491868</v>
      </c>
      <c r="I269" s="22">
        <v>1139172.05</v>
      </c>
    </row>
    <row r="270" spans="1:25">
      <c r="A270" s="27">
        <v>44286</v>
      </c>
      <c r="B270" s="18">
        <v>1378.83</v>
      </c>
      <c r="C270" s="18">
        <f>[1]MFs_mon!$Q260</f>
        <v>712.30000000000007</v>
      </c>
      <c r="D270" s="18">
        <f>[1]MFs_mon!$S260</f>
        <v>340.59614645988074</v>
      </c>
      <c r="E270" s="27">
        <v>44286</v>
      </c>
      <c r="F270" s="19">
        <f t="shared" si="14"/>
        <v>25701.759999999995</v>
      </c>
      <c r="G270" s="19">
        <f t="shared" si="14"/>
        <v>-19333.800000000003</v>
      </c>
      <c r="H270" s="19">
        <f t="shared" si="14"/>
        <v>-15038.576537754292</v>
      </c>
      <c r="I270" s="22">
        <v>1176150.07</v>
      </c>
    </row>
    <row r="271" spans="1:25">
      <c r="A271" s="27">
        <v>44316</v>
      </c>
      <c r="B271" s="28">
        <v>-1496.77</v>
      </c>
      <c r="C271" s="28">
        <f>96690/74</f>
        <v>1306.6216216216217</v>
      </c>
      <c r="E271" s="27">
        <v>44316</v>
      </c>
      <c r="F271" s="19">
        <f t="shared" si="14"/>
        <v>23648.38</v>
      </c>
      <c r="G271" s="19">
        <f t="shared" si="14"/>
        <v>-16688.978378378379</v>
      </c>
      <c r="H271" s="19">
        <f t="shared" si="14"/>
        <v>-13804.072789662001</v>
      </c>
      <c r="I271" s="22">
        <v>1178714.32</v>
      </c>
    </row>
    <row r="272" spans="1:25">
      <c r="A272" s="27">
        <v>44347</v>
      </c>
      <c r="B272" s="18">
        <v>204.96</v>
      </c>
      <c r="C272" s="18">
        <f>[1]MFs_mon!$Q262</f>
        <v>282.89999999999998</v>
      </c>
      <c r="D272" s="18">
        <f>[1]MFs_mon!$S262</f>
        <v>14.733906382930723</v>
      </c>
      <c r="E272" s="27">
        <v>44347</v>
      </c>
      <c r="F272" s="19">
        <f t="shared" ref="F272:H283" si="15">SUM(B264:B272)</f>
        <v>21614.12</v>
      </c>
      <c r="G272" s="19">
        <f t="shared" si="15"/>
        <v>-14926.678378378379</v>
      </c>
      <c r="H272" s="19">
        <f t="shared" si="15"/>
        <v>-12664.888737106263</v>
      </c>
      <c r="I272" s="22">
        <v>1275618.47</v>
      </c>
    </row>
    <row r="273" spans="1:9">
      <c r="A273" s="27">
        <v>44377</v>
      </c>
      <c r="B273" s="18">
        <v>465.22</v>
      </c>
      <c r="C273" s="18">
        <f>[1]MFs_mon!$Q263</f>
        <v>943.1</v>
      </c>
      <c r="D273" s="18">
        <f>[1]MFs_mon!$S263</f>
        <v>882.14299298458002</v>
      </c>
      <c r="E273" s="27">
        <v>44377</v>
      </c>
      <c r="F273" s="19">
        <f t="shared" si="15"/>
        <v>23081.119999999999</v>
      </c>
      <c r="G273" s="19">
        <f t="shared" si="15"/>
        <v>-13995.678378378381</v>
      </c>
      <c r="H273" s="19">
        <f t="shared" si="15"/>
        <v>-11245.756140914582</v>
      </c>
      <c r="I273" s="22">
        <v>1280567.42</v>
      </c>
    </row>
    <row r="274" spans="1:9">
      <c r="A274" s="29">
        <v>44408</v>
      </c>
      <c r="B274" s="30">
        <v>-2660.65</v>
      </c>
      <c r="C274" s="30">
        <v>2072.8000000000002</v>
      </c>
      <c r="E274" s="29">
        <v>44408</v>
      </c>
      <c r="F274" s="19">
        <f t="shared" si="15"/>
        <v>18112.529999999995</v>
      </c>
      <c r="G274" s="19">
        <f t="shared" si="15"/>
        <v>-9566.1783783783794</v>
      </c>
      <c r="H274" s="19">
        <f t="shared" si="15"/>
        <v>-9291.8690319051548</v>
      </c>
      <c r="I274" s="22">
        <v>1298187.06</v>
      </c>
    </row>
    <row r="275" spans="1:9">
      <c r="A275" s="27">
        <v>44409</v>
      </c>
      <c r="B275" s="18">
        <v>27.28</v>
      </c>
      <c r="C275" s="18">
        <f>[1]MFs_mon!$Q265</f>
        <v>929</v>
      </c>
      <c r="D275" s="18">
        <f>[1]MFs_mon!$S265</f>
        <v>1568.2050702122094</v>
      </c>
      <c r="E275" s="27">
        <v>44409</v>
      </c>
      <c r="F275" s="19">
        <f t="shared" si="15"/>
        <v>9198.3999999999978</v>
      </c>
      <c r="G275" s="19">
        <f t="shared" si="15"/>
        <v>-2122.3783783783783</v>
      </c>
      <c r="H275" s="19">
        <f t="shared" si="15"/>
        <v>-3580.1571763213142</v>
      </c>
      <c r="I275" s="22">
        <v>1298187.06</v>
      </c>
    </row>
    <row r="276" spans="1:9">
      <c r="A276" s="27">
        <v>44440</v>
      </c>
      <c r="B276" s="18">
        <v>965.84</v>
      </c>
      <c r="C276" s="18">
        <f>[1]MFs_mon!$Q266</f>
        <v>802</v>
      </c>
      <c r="D276" s="18">
        <f>[1]MFs_mon!$S266</f>
        <v>1051.0065939333831</v>
      </c>
      <c r="E276" s="27">
        <v>44440</v>
      </c>
      <c r="F276" s="19">
        <f t="shared" si="15"/>
        <v>3372.5100000000011</v>
      </c>
      <c r="G276" s="19">
        <f t="shared" si="15"/>
        <v>3166.0216216216218</v>
      </c>
      <c r="H276" s="19">
        <f t="shared" si="15"/>
        <v>101.1480963736883</v>
      </c>
      <c r="I276" s="22">
        <v>1410865.03</v>
      </c>
    </row>
    <row r="277" spans="1:9">
      <c r="A277" s="27">
        <v>44470</v>
      </c>
      <c r="B277" s="18">
        <v>-2427.88</v>
      </c>
      <c r="C277" s="26">
        <v>601.00000000000011</v>
      </c>
      <c r="D277" s="26">
        <v>782.13347006253184</v>
      </c>
      <c r="E277" s="27">
        <v>44470</v>
      </c>
      <c r="F277" s="19">
        <f t="shared" si="15"/>
        <v>-1069.0500000000006</v>
      </c>
      <c r="G277" s="19">
        <f t="shared" si="15"/>
        <v>5399.721621621622</v>
      </c>
      <c r="H277" s="19">
        <f t="shared" si="15"/>
        <v>2652.7584561527892</v>
      </c>
      <c r="I277" s="22">
        <v>1427564.51</v>
      </c>
    </row>
    <row r="278" spans="1:9">
      <c r="A278" s="27">
        <v>44501</v>
      </c>
      <c r="B278" s="18">
        <v>-4463.82</v>
      </c>
      <c r="C278" s="18">
        <f>[1]MFs_mon!$Q268</f>
        <v>4094</v>
      </c>
      <c r="D278" s="18">
        <f>[1]MFs_mon!$S268</f>
        <v>3193.904356906055</v>
      </c>
      <c r="E278" s="27">
        <v>44501</v>
      </c>
      <c r="F278" s="19">
        <f t="shared" si="15"/>
        <v>-8006.99</v>
      </c>
      <c r="G278" s="19">
        <f t="shared" si="15"/>
        <v>11743.721621621622</v>
      </c>
      <c r="H278" s="19">
        <f t="shared" si="15"/>
        <v>7832.722536941571</v>
      </c>
      <c r="I278" s="22">
        <v>1441910.82</v>
      </c>
    </row>
    <row r="279" spans="1:9">
      <c r="A279" s="27">
        <v>44531</v>
      </c>
      <c r="B279" s="18">
        <v>-3549.72</v>
      </c>
      <c r="C279" s="18">
        <f>[1]MFs_mon!$Q269</f>
        <v>4141.2</v>
      </c>
      <c r="D279" s="18">
        <f>[1]MFs_mon!$S269</f>
        <v>2903.0067926057818</v>
      </c>
      <c r="E279" s="27">
        <v>44531</v>
      </c>
      <c r="F279" s="19">
        <f t="shared" si="15"/>
        <v>-12935.539999999999</v>
      </c>
      <c r="G279" s="19">
        <f t="shared" si="15"/>
        <v>15172.621621621623</v>
      </c>
      <c r="H279" s="19">
        <f t="shared" si="15"/>
        <v>10395.133183087471</v>
      </c>
      <c r="I279" s="22">
        <v>1390208.23</v>
      </c>
    </row>
    <row r="280" spans="1:9">
      <c r="A280" s="27">
        <v>44562</v>
      </c>
      <c r="B280" s="18">
        <v>-4795.2299999999996</v>
      </c>
      <c r="C280" s="18">
        <f>[1]MFs_mon!$Q270</f>
        <v>2938.7</v>
      </c>
      <c r="D280" s="18">
        <f>[1]MFs_mon!$S270</f>
        <v>2207.6529207433332</v>
      </c>
      <c r="E280" s="27">
        <v>44562</v>
      </c>
      <c r="F280" s="19">
        <f t="shared" si="15"/>
        <v>-16233.999999999998</v>
      </c>
      <c r="G280" s="19">
        <f t="shared" si="15"/>
        <v>16804.7</v>
      </c>
      <c r="H280" s="19">
        <f t="shared" si="15"/>
        <v>12602.786103830804</v>
      </c>
      <c r="I280" s="22">
        <v>1445563.5</v>
      </c>
    </row>
    <row r="281" spans="1:9">
      <c r="A281" s="27">
        <v>44593</v>
      </c>
      <c r="B281" s="18">
        <v>-5420.04</v>
      </c>
      <c r="C281" s="18">
        <f>[1]MFs_mon!$Q271</f>
        <v>5601.1</v>
      </c>
      <c r="D281" s="18">
        <f>[1]MFs_mon!$S271</f>
        <v>3752.1595533625805</v>
      </c>
      <c r="E281" s="27">
        <v>44593</v>
      </c>
      <c r="F281" s="19">
        <f t="shared" si="15"/>
        <v>-21859</v>
      </c>
      <c r="G281" s="19">
        <f t="shared" si="15"/>
        <v>22122.9</v>
      </c>
      <c r="H281" s="19">
        <f t="shared" si="15"/>
        <v>16340.211750810457</v>
      </c>
      <c r="I281" s="22">
        <v>1436443.93</v>
      </c>
    </row>
    <row r="282" spans="1:9">
      <c r="A282" s="27">
        <v>44621</v>
      </c>
      <c r="B282" s="18">
        <v>-4697.12</v>
      </c>
      <c r="C282" s="18">
        <v>5195.3000000000011</v>
      </c>
      <c r="D282" s="18">
        <v>3121.4407079297616</v>
      </c>
      <c r="E282" s="27">
        <v>44621</v>
      </c>
      <c r="F282" s="19">
        <f t="shared" si="15"/>
        <v>-27021.34</v>
      </c>
      <c r="G282" s="19">
        <f t="shared" si="15"/>
        <v>26375.100000000006</v>
      </c>
      <c r="H282" s="19">
        <f t="shared" si="15"/>
        <v>18579.50946575564</v>
      </c>
      <c r="I282" s="22">
        <f>_xll.BDH("BSE500 Index","free float market cap",E282,E282,"days=a","fill=p","FX=USD")</f>
        <v>1337619.77</v>
      </c>
    </row>
    <row r="283" spans="1:9">
      <c r="A283" s="27">
        <v>44652</v>
      </c>
      <c r="B283" s="14">
        <v>-3554.14</v>
      </c>
      <c r="C283" s="14">
        <v>3585.4</v>
      </c>
      <c r="D283" s="15">
        <v>2652.7245250924907</v>
      </c>
      <c r="E283" s="27">
        <v>44652</v>
      </c>
      <c r="F283" s="19">
        <f t="shared" si="15"/>
        <v>-27914.829999999998</v>
      </c>
      <c r="G283" s="19">
        <f t="shared" si="15"/>
        <v>27887.700000000004</v>
      </c>
      <c r="H283" s="19">
        <f t="shared" si="15"/>
        <v>21232.23399084813</v>
      </c>
      <c r="I283" s="22">
        <f>_xll.BDH("BSE500 Index","free float market cap",E283,E283,"days=a","fill=p","FX=USD")</f>
        <v>1402165.89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Combo Charts</vt:lpstr>
      <vt:lpstr>Small vs Large</vt:lpstr>
      <vt:lpstr>Equity Performance</vt:lpstr>
      <vt:lpstr>Correlation</vt:lpstr>
      <vt:lpstr>Global</vt:lpstr>
      <vt:lpstr>Flows</vt:lpstr>
      <vt:lpstr>Flows - S</vt:lpstr>
      <vt:lpstr>Flows - 9M</vt:lpstr>
      <vt:lpstr>Flows - S - 9M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Lokesh Maru</dc:creator>
  <cp:lastModifiedBy>Lokesh Maru</cp:lastModifiedBy>
  <dcterms:created xsi:type="dcterms:W3CDTF">2020-12-28T08:41:59Z</dcterms:created>
  <dcterms:modified xsi:type="dcterms:W3CDTF">2022-09-02T12:27:15Z</dcterms:modified>
</cp:coreProperties>
</file>