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etha\Desktop\ADVIKA DATA SCIENCE\"/>
    </mc:Choice>
  </mc:AlternateContent>
  <bookViews>
    <workbookView xWindow="0" yWindow="0" windowWidth="20490" windowHeight="7200"/>
  </bookViews>
  <sheets>
    <sheet name="assignment1" sheetId="1" r:id="rId1"/>
  </sheets>
  <calcPr calcId="162913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O9" i="1"/>
  <c r="M9" i="1"/>
  <c r="K9" i="1"/>
  <c r="I19" i="1"/>
  <c r="I18" i="1"/>
  <c r="I17" i="1"/>
  <c r="I16" i="1"/>
  <c r="I15" i="1"/>
  <c r="I14" i="1"/>
  <c r="I13" i="1"/>
  <c r="I12" i="1"/>
  <c r="I11" i="1"/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<sst xmlns="http://schemas.openxmlformats.org/spreadsheetml/2006/main" count="129" uniqueCount="35">
  <si>
    <t>ID</t>
  </si>
  <si>
    <t>Gender</t>
  </si>
  <si>
    <t>Experience (Years)</t>
  </si>
  <si>
    <t>Position</t>
  </si>
  <si>
    <t>Salary</t>
  </si>
  <si>
    <t>F</t>
  </si>
  <si>
    <t>M</t>
  </si>
  <si>
    <t>Database Administrator (DBA)</t>
  </si>
  <si>
    <t>Cloud Solutions Architect</t>
  </si>
  <si>
    <t>SUM</t>
  </si>
  <si>
    <t>SUMIF</t>
  </si>
  <si>
    <t>MIN</t>
  </si>
  <si>
    <t>MAX</t>
  </si>
  <si>
    <t>AVG</t>
  </si>
  <si>
    <t>COUNT</t>
  </si>
  <si>
    <t>POWER</t>
  </si>
  <si>
    <t>Date</t>
  </si>
  <si>
    <t>IF</t>
  </si>
  <si>
    <t>COUNTA</t>
  </si>
  <si>
    <t>CONCAT</t>
  </si>
  <si>
    <t>TRIM</t>
  </si>
  <si>
    <t>REPLACE</t>
  </si>
  <si>
    <t>mid</t>
  </si>
  <si>
    <t>LEFT</t>
  </si>
  <si>
    <t>RIGHT</t>
  </si>
  <si>
    <t>UPPER</t>
  </si>
  <si>
    <t>LOWER</t>
  </si>
  <si>
    <t>YEAR</t>
  </si>
  <si>
    <t>DATE</t>
  </si>
  <si>
    <t>MONTH</t>
  </si>
  <si>
    <t>MEAN</t>
  </si>
  <si>
    <t>MEDIAN</t>
  </si>
  <si>
    <t>MODE</t>
  </si>
  <si>
    <t>index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</si>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</sst>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I12" sqref="I12"/>
    </sheetView>
  </sheetViews>
  <sheetFormatPr defaultRowHeight="15" x14ac:dyDescent="0.25"/>
  <cols>
    <col min="9" max="9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13</v>
      </c>
      <c r="B2" t="s">
        <v>5</v>
      </c>
      <c r="C2">
        <v>16</v>
      </c>
      <c r="D2" t="s">
        <v>7</v>
      </c>
      <c r="E2">
        <v>137662</v>
      </c>
      <c r="H2" t="s">
        <v>9</v>
      </c>
      <c r="I2">
        <f>SUM(E2:E50)</f>
        <v>7395846</v>
      </c>
    </row>
    <row r="3" spans="1:15" x14ac:dyDescent="0.25">
      <c r="A3">
        <v>18</v>
      </c>
      <c r="B3" t="s">
        <v>5</v>
      </c>
      <c r="C3">
        <v>16</v>
      </c>
      <c r="D3" t="s">
        <v>7</v>
      </c>
      <c r="E3">
        <v>188681</v>
      </c>
      <c r="H3" t="s">
        <v>10</v>
      </c>
      <c r="I3">
        <f>SUMIF(C2:C50,"&lt;16")</f>
        <v>295</v>
      </c>
    </row>
    <row r="4" spans="1:15" x14ac:dyDescent="0.25">
      <c r="A4">
        <v>28</v>
      </c>
      <c r="B4" t="s">
        <v>6</v>
      </c>
      <c r="C4">
        <v>17</v>
      </c>
      <c r="D4" t="s">
        <v>7</v>
      </c>
      <c r="E4">
        <v>158415</v>
      </c>
      <c r="H4" t="s">
        <v>11</v>
      </c>
      <c r="I4">
        <f>MIN(C2:C50)</f>
        <v>0</v>
      </c>
    </row>
    <row r="5" spans="1:15" x14ac:dyDescent="0.25">
      <c r="A5">
        <v>40</v>
      </c>
      <c r="B5" t="s">
        <v>5</v>
      </c>
      <c r="C5">
        <v>4</v>
      </c>
      <c r="D5" t="s">
        <v>7</v>
      </c>
      <c r="E5">
        <v>138718</v>
      </c>
      <c r="H5" t="s">
        <v>12</v>
      </c>
      <c r="I5">
        <f>MAX(C2:C50)</f>
        <v>19</v>
      </c>
    </row>
    <row r="6" spans="1:15" x14ac:dyDescent="0.25">
      <c r="A6">
        <v>42</v>
      </c>
      <c r="B6" t="s">
        <v>6</v>
      </c>
      <c r="C6">
        <v>1</v>
      </c>
      <c r="D6" t="s">
        <v>7</v>
      </c>
      <c r="E6">
        <v>122207</v>
      </c>
      <c r="H6" t="s">
        <v>13</v>
      </c>
      <c r="I6">
        <f>AVERAGE(E2:E50)</f>
        <v>150935.63265306121</v>
      </c>
    </row>
    <row r="7" spans="1:15" x14ac:dyDescent="0.25">
      <c r="A7">
        <v>61</v>
      </c>
      <c r="B7" t="s">
        <v>6</v>
      </c>
      <c r="C7">
        <v>7</v>
      </c>
      <c r="D7" t="s">
        <v>7</v>
      </c>
      <c r="E7">
        <v>105182</v>
      </c>
      <c r="H7" t="s">
        <v>14</v>
      </c>
      <c r="I7">
        <f>COUNT(A2:A50)</f>
        <v>49</v>
      </c>
    </row>
    <row r="8" spans="1:15" x14ac:dyDescent="0.25">
      <c r="A8">
        <v>64</v>
      </c>
      <c r="B8" t="s">
        <v>5</v>
      </c>
      <c r="C8">
        <v>6</v>
      </c>
      <c r="D8" t="s">
        <v>8</v>
      </c>
      <c r="E8">
        <v>156504</v>
      </c>
      <c r="H8" t="s">
        <v>15</v>
      </c>
      <c r="I8">
        <f>POWER(C2,2)</f>
        <v>256</v>
      </c>
    </row>
    <row r="9" spans="1:15" x14ac:dyDescent="0.25">
      <c r="A9">
        <v>71</v>
      </c>
      <c r="B9" t="s">
        <v>5</v>
      </c>
      <c r="C9">
        <v>19</v>
      </c>
      <c r="D9" t="s">
        <v>8</v>
      </c>
      <c r="E9">
        <v>226461</v>
      </c>
      <c r="H9" t="s">
        <v>16</v>
      </c>
      <c r="I9" s="1">
        <f ca="1">NOW()</f>
        <v>45506.887159027778</v>
      </c>
      <c r="J9" t="s">
        <v>27</v>
      </c>
      <c r="K9">
        <f ca="1">YEAR(TODAY())</f>
        <v>2024</v>
      </c>
      <c r="L9" t="s">
        <v>28</v>
      </c>
      <c r="M9">
        <f ca="1">DAY(TODAY())</f>
        <v>2</v>
      </c>
      <c r="N9" t="s">
        <v>29</v>
      </c>
      <c r="O9">
        <f ca="1">MONTH(TODAY())</f>
        <v>8</v>
      </c>
    </row>
    <row r="10" spans="1:15" x14ac:dyDescent="0.25">
      <c r="A10">
        <v>72</v>
      </c>
      <c r="B10" t="s">
        <v>5</v>
      </c>
      <c r="C10">
        <v>5</v>
      </c>
      <c r="D10" t="s">
        <v>8</v>
      </c>
      <c r="E10">
        <v>110321</v>
      </c>
      <c r="H10" t="s">
        <v>17</v>
      </c>
      <c r="I10" t="str">
        <f>IF(C2&gt;18,"eligible","not eligible")</f>
        <v>not eligible</v>
      </c>
    </row>
    <row r="11" spans="1:15" x14ac:dyDescent="0.25">
      <c r="A11">
        <v>75</v>
      </c>
      <c r="B11" t="s">
        <v>5</v>
      </c>
      <c r="C11">
        <v>19</v>
      </c>
      <c r="D11" t="s">
        <v>7</v>
      </c>
      <c r="E11">
        <v>142525</v>
      </c>
      <c r="H11" t="s">
        <v>19</v>
      </c>
      <c r="I11" t="e">
        <f ca="1">CONCAT(D2,E2)</f>
        <v>#NAME?</v>
      </c>
    </row>
    <row r="12" spans="1:15" x14ac:dyDescent="0.25">
      <c r="A12">
        <v>76</v>
      </c>
      <c r="B12" t="s">
        <v>5</v>
      </c>
      <c r="C12">
        <v>2</v>
      </c>
      <c r="D12" t="s">
        <v>8</v>
      </c>
      <c r="E12">
        <v>141623</v>
      </c>
      <c r="H12" t="s">
        <v>20</v>
      </c>
      <c r="I12" t="str">
        <f>TRIM(D2)</f>
        <v>Database Administrator (DBA)</v>
      </c>
    </row>
    <row r="13" spans="1:15" x14ac:dyDescent="0.25">
      <c r="A13">
        <v>79</v>
      </c>
      <c r="B13" t="s">
        <v>6</v>
      </c>
      <c r="C13">
        <v>12</v>
      </c>
      <c r="D13" t="s">
        <v>8</v>
      </c>
      <c r="E13">
        <v>176976</v>
      </c>
      <c r="H13" t="s">
        <v>18</v>
      </c>
      <c r="I13">
        <f>COUNTA(C2:C50)</f>
        <v>49</v>
      </c>
    </row>
    <row r="14" spans="1:15" x14ac:dyDescent="0.25">
      <c r="A14">
        <v>83</v>
      </c>
      <c r="B14" t="s">
        <v>5</v>
      </c>
      <c r="C14">
        <v>10</v>
      </c>
      <c r="D14" t="s">
        <v>8</v>
      </c>
      <c r="E14">
        <v>197617</v>
      </c>
      <c r="H14" t="s">
        <v>21</v>
      </c>
      <c r="I14" t="str">
        <f>REPLACE(D8,1,1,"c")</f>
        <v>cloud Solutions Architect</v>
      </c>
    </row>
    <row r="15" spans="1:15" x14ac:dyDescent="0.25">
      <c r="A15">
        <v>86</v>
      </c>
      <c r="B15" t="s">
        <v>6</v>
      </c>
      <c r="C15">
        <v>3</v>
      </c>
      <c r="D15" t="s">
        <v>8</v>
      </c>
      <c r="E15">
        <v>110084</v>
      </c>
      <c r="H15" t="s">
        <v>22</v>
      </c>
      <c r="I15" t="str">
        <f>MID(D3,6,7)</f>
        <v>ase Adm</v>
      </c>
    </row>
    <row r="16" spans="1:15" x14ac:dyDescent="0.25">
      <c r="A16">
        <v>89</v>
      </c>
      <c r="B16" t="s">
        <v>6</v>
      </c>
      <c r="C16">
        <v>11</v>
      </c>
      <c r="D16" t="s">
        <v>7</v>
      </c>
      <c r="E16">
        <v>156027</v>
      </c>
      <c r="H16" t="s">
        <v>23</v>
      </c>
      <c r="I16" t="str">
        <f>LEFT(D8,5)</f>
        <v>Cloud</v>
      </c>
    </row>
    <row r="17" spans="1:9" x14ac:dyDescent="0.25">
      <c r="A17">
        <v>90</v>
      </c>
      <c r="B17" t="s">
        <v>5</v>
      </c>
      <c r="C17">
        <v>13</v>
      </c>
      <c r="D17" t="s">
        <v>7</v>
      </c>
      <c r="E17">
        <v>146249</v>
      </c>
      <c r="H17" t="s">
        <v>24</v>
      </c>
      <c r="I17" t="str">
        <f>RIGHT(D2,8)</f>
        <v>or (DBA)</v>
      </c>
    </row>
    <row r="18" spans="1:9" x14ac:dyDescent="0.25">
      <c r="A18">
        <v>100</v>
      </c>
      <c r="B18" t="s">
        <v>6</v>
      </c>
      <c r="C18">
        <v>4</v>
      </c>
      <c r="D18" t="s">
        <v>8</v>
      </c>
      <c r="E18">
        <v>131176</v>
      </c>
      <c r="H18" t="s">
        <v>25</v>
      </c>
      <c r="I18" t="str">
        <f>UPPER(D7)</f>
        <v>DATABASE ADMINISTRATOR (DBA)</v>
      </c>
    </row>
    <row r="19" spans="1:9" x14ac:dyDescent="0.25">
      <c r="A19">
        <v>104</v>
      </c>
      <c r="B19" t="s">
        <v>6</v>
      </c>
      <c r="C19">
        <v>9</v>
      </c>
      <c r="D19" t="s">
        <v>8</v>
      </c>
      <c r="E19">
        <v>161408</v>
      </c>
      <c r="H19" t="s">
        <v>26</v>
      </c>
      <c r="I19" t="str">
        <f>LOWER(D15)</f>
        <v>cloud solutions architect</v>
      </c>
    </row>
    <row r="20" spans="1:9" x14ac:dyDescent="0.25">
      <c r="A20">
        <v>106</v>
      </c>
      <c r="B20" t="s">
        <v>6</v>
      </c>
      <c r="C20">
        <v>3</v>
      </c>
      <c r="D20" t="s">
        <v>7</v>
      </c>
      <c r="E20">
        <v>86225</v>
      </c>
      <c r="H20" t="s">
        <v>30</v>
      </c>
      <c r="I20">
        <f>AVERAGE(C2:C50)</f>
        <v>9.2653061224489797</v>
      </c>
    </row>
    <row r="21" spans="1:9" x14ac:dyDescent="0.25">
      <c r="A21">
        <v>110</v>
      </c>
      <c r="B21" t="s">
        <v>6</v>
      </c>
      <c r="C21">
        <v>14</v>
      </c>
      <c r="D21" t="s">
        <v>7</v>
      </c>
      <c r="E21">
        <v>123370</v>
      </c>
      <c r="H21" t="s">
        <v>31</v>
      </c>
      <c r="I21">
        <f>MEDIAN(C2:C50)</f>
        <v>10</v>
      </c>
    </row>
    <row r="22" spans="1:9" x14ac:dyDescent="0.25">
      <c r="A22">
        <v>119</v>
      </c>
      <c r="B22" t="s">
        <v>5</v>
      </c>
      <c r="C22">
        <v>13</v>
      </c>
      <c r="D22" t="s">
        <v>7</v>
      </c>
      <c r="E22">
        <v>184309</v>
      </c>
      <c r="H22" t="s">
        <v>32</v>
      </c>
      <c r="I22">
        <f>MODE(C2:C50)</f>
        <v>3</v>
      </c>
    </row>
    <row r="23" spans="1:9" x14ac:dyDescent="0.25">
      <c r="A23">
        <v>136</v>
      </c>
      <c r="B23" t="s">
        <v>5</v>
      </c>
      <c r="C23">
        <v>3</v>
      </c>
      <c r="D23" t="s">
        <v>7</v>
      </c>
      <c r="E23">
        <v>109928</v>
      </c>
      <c r="H23" t="s">
        <v>33</v>
      </c>
      <c r="I23" t="str">
        <f>INDEX(B2:B50,2)</f>
        <v>F</v>
      </c>
    </row>
    <row r="24" spans="1:9" x14ac:dyDescent="0.25">
      <c r="A24">
        <v>139</v>
      </c>
      <c r="B24" t="s">
        <v>5</v>
      </c>
      <c r="C24">
        <v>3</v>
      </c>
      <c r="D24" t="s">
        <v>8</v>
      </c>
      <c r="E24">
        <v>127148</v>
      </c>
      <c r="H24" t="s">
        <v>34</v>
      </c>
      <c r="I24">
        <f>MATCH(B3,B2:B50)</f>
        <v>2</v>
      </c>
    </row>
    <row r="25" spans="1:9" x14ac:dyDescent="0.25">
      <c r="A25">
        <v>140</v>
      </c>
      <c r="B25" t="s">
        <v>6</v>
      </c>
      <c r="C25">
        <v>10</v>
      </c>
      <c r="D25" t="s">
        <v>7</v>
      </c>
      <c r="E25">
        <v>135496</v>
      </c>
    </row>
    <row r="26" spans="1:9" x14ac:dyDescent="0.25">
      <c r="A26">
        <v>143</v>
      </c>
      <c r="B26" t="s">
        <v>6</v>
      </c>
      <c r="C26">
        <v>0</v>
      </c>
      <c r="D26" t="s">
        <v>7</v>
      </c>
      <c r="E26">
        <v>67396</v>
      </c>
    </row>
    <row r="27" spans="1:9" x14ac:dyDescent="0.25">
      <c r="A27">
        <v>145</v>
      </c>
      <c r="B27" t="s">
        <v>6</v>
      </c>
      <c r="C27">
        <v>12</v>
      </c>
      <c r="D27" t="s">
        <v>8</v>
      </c>
      <c r="E27">
        <v>217422</v>
      </c>
    </row>
    <row r="28" spans="1:9" x14ac:dyDescent="0.25">
      <c r="A28">
        <v>153</v>
      </c>
      <c r="B28" t="s">
        <v>6</v>
      </c>
      <c r="C28">
        <v>13</v>
      </c>
      <c r="D28" t="s">
        <v>7</v>
      </c>
      <c r="E28">
        <v>192883</v>
      </c>
    </row>
    <row r="29" spans="1:9" x14ac:dyDescent="0.25">
      <c r="A29">
        <v>164</v>
      </c>
      <c r="B29" t="s">
        <v>6</v>
      </c>
      <c r="C29">
        <v>13</v>
      </c>
      <c r="D29" t="s">
        <v>7</v>
      </c>
      <c r="E29">
        <v>134293</v>
      </c>
    </row>
    <row r="30" spans="1:9" x14ac:dyDescent="0.25">
      <c r="A30">
        <v>168</v>
      </c>
      <c r="B30" t="s">
        <v>6</v>
      </c>
      <c r="C30">
        <v>3</v>
      </c>
      <c r="D30" t="s">
        <v>8</v>
      </c>
      <c r="E30">
        <v>109601</v>
      </c>
    </row>
    <row r="31" spans="1:9" x14ac:dyDescent="0.25">
      <c r="A31">
        <v>170</v>
      </c>
      <c r="B31" t="s">
        <v>5</v>
      </c>
      <c r="C31">
        <v>11</v>
      </c>
      <c r="D31" t="s">
        <v>8</v>
      </c>
      <c r="E31">
        <v>134208</v>
      </c>
    </row>
    <row r="32" spans="1:9" x14ac:dyDescent="0.25">
      <c r="A32">
        <v>175</v>
      </c>
      <c r="B32" t="s">
        <v>5</v>
      </c>
      <c r="C32">
        <v>5</v>
      </c>
      <c r="D32" t="s">
        <v>8</v>
      </c>
      <c r="E32">
        <v>145253</v>
      </c>
    </row>
    <row r="33" spans="1:5" x14ac:dyDescent="0.25">
      <c r="A33">
        <v>176</v>
      </c>
      <c r="B33" t="s">
        <v>5</v>
      </c>
      <c r="C33">
        <v>6</v>
      </c>
      <c r="D33" t="s">
        <v>8</v>
      </c>
      <c r="E33">
        <v>107263</v>
      </c>
    </row>
    <row r="34" spans="1:5" x14ac:dyDescent="0.25">
      <c r="A34">
        <v>183</v>
      </c>
      <c r="B34" t="s">
        <v>5</v>
      </c>
      <c r="C34">
        <v>12</v>
      </c>
      <c r="D34" t="s">
        <v>8</v>
      </c>
      <c r="E34">
        <v>153318</v>
      </c>
    </row>
    <row r="35" spans="1:5" x14ac:dyDescent="0.25">
      <c r="A35">
        <v>184</v>
      </c>
      <c r="B35" t="s">
        <v>5</v>
      </c>
      <c r="C35">
        <v>4</v>
      </c>
      <c r="D35" t="s">
        <v>7</v>
      </c>
      <c r="E35">
        <v>108860</v>
      </c>
    </row>
    <row r="36" spans="1:5" x14ac:dyDescent="0.25">
      <c r="A36">
        <v>192</v>
      </c>
      <c r="B36" t="s">
        <v>6</v>
      </c>
      <c r="C36">
        <v>7</v>
      </c>
      <c r="D36" t="s">
        <v>7</v>
      </c>
      <c r="E36">
        <v>132171</v>
      </c>
    </row>
    <row r="37" spans="1:5" x14ac:dyDescent="0.25">
      <c r="A37">
        <v>199</v>
      </c>
      <c r="B37" t="s">
        <v>5</v>
      </c>
      <c r="C37">
        <v>2</v>
      </c>
      <c r="D37" t="s">
        <v>8</v>
      </c>
      <c r="E37">
        <v>136537</v>
      </c>
    </row>
    <row r="38" spans="1:5" x14ac:dyDescent="0.25">
      <c r="A38">
        <v>203</v>
      </c>
      <c r="B38" t="s">
        <v>5</v>
      </c>
      <c r="C38">
        <v>11</v>
      </c>
      <c r="D38" t="s">
        <v>8</v>
      </c>
      <c r="E38">
        <v>150681</v>
      </c>
    </row>
    <row r="39" spans="1:5" x14ac:dyDescent="0.25">
      <c r="A39">
        <v>260</v>
      </c>
      <c r="B39" t="s">
        <v>6</v>
      </c>
      <c r="C39">
        <v>14</v>
      </c>
      <c r="D39" t="s">
        <v>8</v>
      </c>
      <c r="E39">
        <v>252949</v>
      </c>
    </row>
    <row r="40" spans="1:5" x14ac:dyDescent="0.25">
      <c r="A40">
        <v>263</v>
      </c>
      <c r="B40" t="s">
        <v>5</v>
      </c>
      <c r="C40">
        <v>16</v>
      </c>
      <c r="D40" t="s">
        <v>8</v>
      </c>
      <c r="E40">
        <v>180331</v>
      </c>
    </row>
    <row r="41" spans="1:5" x14ac:dyDescent="0.25">
      <c r="A41">
        <v>318</v>
      </c>
      <c r="B41" t="s">
        <v>6</v>
      </c>
      <c r="C41">
        <v>18</v>
      </c>
      <c r="D41" t="s">
        <v>8</v>
      </c>
      <c r="E41">
        <v>242808</v>
      </c>
    </row>
    <row r="42" spans="1:5" x14ac:dyDescent="0.25">
      <c r="A42">
        <v>321</v>
      </c>
      <c r="B42" t="s">
        <v>6</v>
      </c>
      <c r="C42">
        <v>2</v>
      </c>
      <c r="D42" t="s">
        <v>8</v>
      </c>
      <c r="E42">
        <v>92288</v>
      </c>
    </row>
    <row r="43" spans="1:5" x14ac:dyDescent="0.25">
      <c r="A43">
        <v>340</v>
      </c>
      <c r="B43" t="s">
        <v>6</v>
      </c>
      <c r="C43">
        <v>11</v>
      </c>
      <c r="D43" t="s">
        <v>8</v>
      </c>
      <c r="E43">
        <v>142348</v>
      </c>
    </row>
    <row r="44" spans="1:5" x14ac:dyDescent="0.25">
      <c r="A44">
        <v>341</v>
      </c>
      <c r="B44" t="s">
        <v>5</v>
      </c>
      <c r="C44">
        <v>9</v>
      </c>
      <c r="D44" t="s">
        <v>8</v>
      </c>
      <c r="E44">
        <v>126811</v>
      </c>
    </row>
    <row r="45" spans="1:5" x14ac:dyDescent="0.25">
      <c r="A45">
        <v>351</v>
      </c>
      <c r="B45" t="s">
        <v>6</v>
      </c>
      <c r="C45">
        <v>19</v>
      </c>
      <c r="D45" t="s">
        <v>8</v>
      </c>
      <c r="E45">
        <v>229450</v>
      </c>
    </row>
    <row r="46" spans="1:5" x14ac:dyDescent="0.25">
      <c r="A46">
        <v>357</v>
      </c>
      <c r="B46" t="s">
        <v>5</v>
      </c>
      <c r="C46">
        <v>10</v>
      </c>
      <c r="D46" t="s">
        <v>8</v>
      </c>
      <c r="E46">
        <v>197467</v>
      </c>
    </row>
    <row r="47" spans="1:5" x14ac:dyDescent="0.25">
      <c r="A47">
        <v>375</v>
      </c>
      <c r="B47" t="s">
        <v>6</v>
      </c>
      <c r="C47">
        <v>13</v>
      </c>
      <c r="D47" t="s">
        <v>8</v>
      </c>
      <c r="E47">
        <v>167168</v>
      </c>
    </row>
    <row r="48" spans="1:5" x14ac:dyDescent="0.25">
      <c r="A48">
        <v>377</v>
      </c>
      <c r="B48" t="s">
        <v>6</v>
      </c>
      <c r="C48">
        <v>1</v>
      </c>
      <c r="D48" t="s">
        <v>8</v>
      </c>
      <c r="E48">
        <v>104113</v>
      </c>
    </row>
    <row r="49" spans="1:5" x14ac:dyDescent="0.25">
      <c r="A49">
        <v>392</v>
      </c>
      <c r="B49" t="s">
        <v>5</v>
      </c>
      <c r="C49">
        <v>3</v>
      </c>
      <c r="D49" t="s">
        <v>8</v>
      </c>
      <c r="E49">
        <v>159870</v>
      </c>
    </row>
    <row r="50" spans="1:5" x14ac:dyDescent="0.25">
      <c r="A50">
        <v>396</v>
      </c>
      <c r="B50" t="s">
        <v>5</v>
      </c>
      <c r="C50">
        <v>19</v>
      </c>
      <c r="D50" t="s">
        <v>8</v>
      </c>
      <c r="E50">
        <v>236045</v>
      </c>
    </row>
  </sheetData>
  <sortState ref="A2:E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</dc:creator>
  <cp:lastModifiedBy>Preetha</cp:lastModifiedBy>
  <dcterms:created xsi:type="dcterms:W3CDTF">2024-08-01T16:54:07Z</dcterms:created>
  <dcterms:modified xsi:type="dcterms:W3CDTF">2024-08-02T15:47:33Z</dcterms:modified>
</cp:coreProperties>
</file>